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T_RT\11.0  Regulatory\11.3 Formula Rate\11.3.1  Projection\RY 2024\Final\"/>
    </mc:Choice>
  </mc:AlternateContent>
  <bookViews>
    <workbookView xWindow="0" yWindow="0" windowWidth="51600" windowHeight="17700" tabRatio="821"/>
  </bookViews>
  <sheets>
    <sheet name="Nonlevelized-IOU" sheetId="15" r:id="rId1"/>
    <sheet name="Attach GG" sheetId="16" r:id="rId2"/>
    <sheet name="Att 1 - Depreciation" sheetId="31" r:id="rId3"/>
    <sheet name="Att 2 Excess Deficient Summary " sheetId="25" r:id="rId4"/>
    <sheet name="Att 2.1 Averaging &amp; Proration" sheetId="26" r:id="rId5"/>
    <sheet name="Att 2.2 Excess Deficient ADIT" sheetId="27" r:id="rId6"/>
    <sheet name="WP1 - Cost Support" sheetId="17" r:id="rId7"/>
    <sheet name="WP2 - ADIT" sheetId="28" r:id="rId8"/>
    <sheet name="WP3 - Perm Tax Diff" sheetId="29" r:id="rId9"/>
    <sheet name="WP4 - Tax Rates" sheetId="30" r:id="rId10"/>
    <sheet name="WP5 - WACC" sheetId="24" r:id="rId11"/>
    <sheet name="WP6 - Capital Structure" sheetId="18" r:id="rId12"/>
    <sheet name="WP7 - True-Up Adjustment" sheetId="19" r:id="rId13"/>
    <sheet name="WP8 - True-Up Interest Rate" sheetId="20"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________FA200" localSheetId="2" hidden="1">{#N/A,#N/A,FALSE,"Aging Summary";#N/A,#N/A,FALSE,"Ratio Analysis";#N/A,#N/A,FALSE,"Test 120 Day Accts";#N/A,#N/A,FALSE,"Tickmarks"}</definedName>
    <definedName name="________FA200" localSheetId="3" hidden="1">{#N/A,#N/A,FALSE,"Aging Summary";#N/A,#N/A,FALSE,"Ratio Analysis";#N/A,#N/A,FALSE,"Test 120 Day Accts";#N/A,#N/A,FALSE,"Tickmarks"}</definedName>
    <definedName name="________FA200" localSheetId="4" hidden="1">{#N/A,#N/A,FALSE,"Aging Summary";#N/A,#N/A,FALSE,"Ratio Analysis";#N/A,#N/A,FALSE,"Test 120 Day Accts";#N/A,#N/A,FALSE,"Tickmarks"}</definedName>
    <definedName name="________FA200" localSheetId="5" hidden="1">{#N/A,#N/A,FALSE,"Aging Summary";#N/A,#N/A,FALSE,"Ratio Analysis";#N/A,#N/A,FALSE,"Test 120 Day Accts";#N/A,#N/A,FALSE,"Tickmarks"}</definedName>
    <definedName name="________FA200" localSheetId="7" hidden="1">{#N/A,#N/A,FALSE,"Aging Summary";#N/A,#N/A,FALSE,"Ratio Analysis";#N/A,#N/A,FALSE,"Test 120 Day Accts";#N/A,#N/A,FALSE,"Tickmarks"}</definedName>
    <definedName name="________FA200" localSheetId="8" hidden="1">{#N/A,#N/A,FALSE,"Aging Summary";#N/A,#N/A,FALSE,"Ratio Analysis";#N/A,#N/A,FALSE,"Test 120 Day Accts";#N/A,#N/A,FALSE,"Tickmarks"}</definedName>
    <definedName name="________FA200" localSheetId="9" hidden="1">{#N/A,#N/A,FALSE,"Aging Summary";#N/A,#N/A,FALSE,"Ratio Analysis";#N/A,#N/A,FALSE,"Test 120 Day Accts";#N/A,#N/A,FALSE,"Tickmarks"}</definedName>
    <definedName name="________FA200" localSheetId="10" hidden="1">{#N/A,#N/A,FALSE,"Aging Summary";#N/A,#N/A,FALSE,"Ratio Analysis";#N/A,#N/A,FALSE,"Test 120 Day Accts";#N/A,#N/A,FALSE,"Tickmarks"}</definedName>
    <definedName name="________FA200" hidden="1">{#N/A,#N/A,FALSE,"Aging Summary";#N/A,#N/A,FALSE,"Ratio Analysis";#N/A,#N/A,FALSE,"Test 120 Day Accts";#N/A,#N/A,FALSE,"Tickmarks"}</definedName>
    <definedName name="________PT200" localSheetId="2" hidden="1">{#N/A,#N/A,FALSE,"Aging Summary";#N/A,#N/A,FALSE,"Ratio Analysis";#N/A,#N/A,FALSE,"Test 120 Day Accts";#N/A,#N/A,FALSE,"Tickmarks"}</definedName>
    <definedName name="________PT200" localSheetId="3" hidden="1">{#N/A,#N/A,FALSE,"Aging Summary";#N/A,#N/A,FALSE,"Ratio Analysis";#N/A,#N/A,FALSE,"Test 120 Day Accts";#N/A,#N/A,FALSE,"Tickmarks"}</definedName>
    <definedName name="________PT200" localSheetId="4" hidden="1">{#N/A,#N/A,FALSE,"Aging Summary";#N/A,#N/A,FALSE,"Ratio Analysis";#N/A,#N/A,FALSE,"Test 120 Day Accts";#N/A,#N/A,FALSE,"Tickmarks"}</definedName>
    <definedName name="________PT200" localSheetId="5" hidden="1">{#N/A,#N/A,FALSE,"Aging Summary";#N/A,#N/A,FALSE,"Ratio Analysis";#N/A,#N/A,FALSE,"Test 120 Day Accts";#N/A,#N/A,FALSE,"Tickmarks"}</definedName>
    <definedName name="________PT200" localSheetId="7" hidden="1">{#N/A,#N/A,FALSE,"Aging Summary";#N/A,#N/A,FALSE,"Ratio Analysis";#N/A,#N/A,FALSE,"Test 120 Day Accts";#N/A,#N/A,FALSE,"Tickmarks"}</definedName>
    <definedName name="________PT200" localSheetId="8" hidden="1">{#N/A,#N/A,FALSE,"Aging Summary";#N/A,#N/A,FALSE,"Ratio Analysis";#N/A,#N/A,FALSE,"Test 120 Day Accts";#N/A,#N/A,FALSE,"Tickmarks"}</definedName>
    <definedName name="________PT200" localSheetId="9" hidden="1">{#N/A,#N/A,FALSE,"Aging Summary";#N/A,#N/A,FALSE,"Ratio Analysis";#N/A,#N/A,FALSE,"Test 120 Day Accts";#N/A,#N/A,FALSE,"Tickmarks"}</definedName>
    <definedName name="________PT200" localSheetId="10" hidden="1">{#N/A,#N/A,FALSE,"Aging Summary";#N/A,#N/A,FALSE,"Ratio Analysis";#N/A,#N/A,FALSE,"Test 120 Day Accts";#N/A,#N/A,FALSE,"Tickmarks"}</definedName>
    <definedName name="________PT200" hidden="1">{#N/A,#N/A,FALSE,"Aging Summary";#N/A,#N/A,FALSE,"Ratio Analysis";#N/A,#N/A,FALSE,"Test 120 Day Accts";#N/A,#N/A,FALSE,"Tickmarks"}</definedName>
    <definedName name="_______FA200" localSheetId="2" hidden="1">{#N/A,#N/A,FALSE,"Aging Summary";#N/A,#N/A,FALSE,"Ratio Analysis";#N/A,#N/A,FALSE,"Test 120 Day Accts";#N/A,#N/A,FALSE,"Tickmarks"}</definedName>
    <definedName name="_______FA200" localSheetId="3" hidden="1">{#N/A,#N/A,FALSE,"Aging Summary";#N/A,#N/A,FALSE,"Ratio Analysis";#N/A,#N/A,FALSE,"Test 120 Day Accts";#N/A,#N/A,FALSE,"Tickmarks"}</definedName>
    <definedName name="_______FA200" localSheetId="4" hidden="1">{#N/A,#N/A,FALSE,"Aging Summary";#N/A,#N/A,FALSE,"Ratio Analysis";#N/A,#N/A,FALSE,"Test 120 Day Accts";#N/A,#N/A,FALSE,"Tickmarks"}</definedName>
    <definedName name="_______FA200" localSheetId="5" hidden="1">{#N/A,#N/A,FALSE,"Aging Summary";#N/A,#N/A,FALSE,"Ratio Analysis";#N/A,#N/A,FALSE,"Test 120 Day Accts";#N/A,#N/A,FALSE,"Tickmarks"}</definedName>
    <definedName name="_______FA200" localSheetId="7" hidden="1">{#N/A,#N/A,FALSE,"Aging Summary";#N/A,#N/A,FALSE,"Ratio Analysis";#N/A,#N/A,FALSE,"Test 120 Day Accts";#N/A,#N/A,FALSE,"Tickmarks"}</definedName>
    <definedName name="_______FA200" localSheetId="8" hidden="1">{#N/A,#N/A,FALSE,"Aging Summary";#N/A,#N/A,FALSE,"Ratio Analysis";#N/A,#N/A,FALSE,"Test 120 Day Accts";#N/A,#N/A,FALSE,"Tickmarks"}</definedName>
    <definedName name="_______FA200" localSheetId="9" hidden="1">{#N/A,#N/A,FALSE,"Aging Summary";#N/A,#N/A,FALSE,"Ratio Analysis";#N/A,#N/A,FALSE,"Test 120 Day Accts";#N/A,#N/A,FALSE,"Tickmarks"}</definedName>
    <definedName name="_______FA200" localSheetId="10" hidden="1">{#N/A,#N/A,FALSE,"Aging Summary";#N/A,#N/A,FALSE,"Ratio Analysis";#N/A,#N/A,FALSE,"Test 120 Day Accts";#N/A,#N/A,FALSE,"Tickmarks"}</definedName>
    <definedName name="_______FA200" hidden="1">{#N/A,#N/A,FALSE,"Aging Summary";#N/A,#N/A,FALSE,"Ratio Analysis";#N/A,#N/A,FALSE,"Test 120 Day Accts";#N/A,#N/A,FALSE,"Tickmarks"}</definedName>
    <definedName name="_____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PT200" localSheetId="2" hidden="1">{#N/A,#N/A,FALSE,"Aging Summary";#N/A,#N/A,FALSE,"Ratio Analysis";#N/A,#N/A,FALSE,"Test 120 Day Accts";#N/A,#N/A,FALSE,"Tickmarks"}</definedName>
    <definedName name="_______PT200" localSheetId="3" hidden="1">{#N/A,#N/A,FALSE,"Aging Summary";#N/A,#N/A,FALSE,"Ratio Analysis";#N/A,#N/A,FALSE,"Test 120 Day Accts";#N/A,#N/A,FALSE,"Tickmarks"}</definedName>
    <definedName name="_______PT200" localSheetId="4" hidden="1">{#N/A,#N/A,FALSE,"Aging Summary";#N/A,#N/A,FALSE,"Ratio Analysis";#N/A,#N/A,FALSE,"Test 120 Day Accts";#N/A,#N/A,FALSE,"Tickmarks"}</definedName>
    <definedName name="_______PT200" localSheetId="5" hidden="1">{#N/A,#N/A,FALSE,"Aging Summary";#N/A,#N/A,FALSE,"Ratio Analysis";#N/A,#N/A,FALSE,"Test 120 Day Accts";#N/A,#N/A,FALSE,"Tickmarks"}</definedName>
    <definedName name="_______PT200" localSheetId="7" hidden="1">{#N/A,#N/A,FALSE,"Aging Summary";#N/A,#N/A,FALSE,"Ratio Analysis";#N/A,#N/A,FALSE,"Test 120 Day Accts";#N/A,#N/A,FALSE,"Tickmarks"}</definedName>
    <definedName name="_______PT200" localSheetId="8" hidden="1">{#N/A,#N/A,FALSE,"Aging Summary";#N/A,#N/A,FALSE,"Ratio Analysis";#N/A,#N/A,FALSE,"Test 120 Day Accts";#N/A,#N/A,FALSE,"Tickmarks"}</definedName>
    <definedName name="_______PT200" localSheetId="9" hidden="1">{#N/A,#N/A,FALSE,"Aging Summary";#N/A,#N/A,FALSE,"Ratio Analysis";#N/A,#N/A,FALSE,"Test 120 Day Accts";#N/A,#N/A,FALSE,"Tickmarks"}</definedName>
    <definedName name="_______PT200" localSheetId="10" hidden="1">{#N/A,#N/A,FALSE,"Aging Summary";#N/A,#N/A,FALSE,"Ratio Analysis";#N/A,#N/A,FALSE,"Test 120 Day Accts";#N/A,#N/A,FALSE,"Tickmarks"}</definedName>
    <definedName name="_______PT200" hidden="1">{#N/A,#N/A,FALSE,"Aging Summary";#N/A,#N/A,FALSE,"Ratio Analysis";#N/A,#N/A,FALSE,"Test 120 Day Accts";#N/A,#N/A,FALSE,"Tickmarks"}</definedName>
    <definedName name="_______www1" localSheetId="2" hidden="1">{#N/A,#N/A,FALSE,"schA"}</definedName>
    <definedName name="_______www1" localSheetId="3" hidden="1">{#N/A,#N/A,FALSE,"schA"}</definedName>
    <definedName name="_______www1" localSheetId="4" hidden="1">{#N/A,#N/A,FALSE,"schA"}</definedName>
    <definedName name="_______www1" localSheetId="5" hidden="1">{#N/A,#N/A,FALSE,"schA"}</definedName>
    <definedName name="_______www1" localSheetId="1" hidden="1">{#N/A,#N/A,FALSE,"schA"}</definedName>
    <definedName name="_______www1" localSheetId="0" hidden="1">{#N/A,#N/A,FALSE,"schA"}</definedName>
    <definedName name="_______www1" localSheetId="6" hidden="1">{#N/A,#N/A,FALSE,"schA"}</definedName>
    <definedName name="_______www1" localSheetId="7" hidden="1">{#N/A,#N/A,FALSE,"schA"}</definedName>
    <definedName name="_______www1" localSheetId="8" hidden="1">{#N/A,#N/A,FALSE,"schA"}</definedName>
    <definedName name="_______www1" localSheetId="9" hidden="1">{#N/A,#N/A,FALSE,"schA"}</definedName>
    <definedName name="_______www1" localSheetId="10" hidden="1">{#N/A,#N/A,FALSE,"schA"}</definedName>
    <definedName name="_______www1" hidden="1">{#N/A,#N/A,FALSE,"schA"}</definedName>
    <definedName name="______FA200" localSheetId="2" hidden="1">{#N/A,#N/A,FALSE,"Aging Summary";#N/A,#N/A,FALSE,"Ratio Analysis";#N/A,#N/A,FALSE,"Test 120 Day Accts";#N/A,#N/A,FALSE,"Tickmarks"}</definedName>
    <definedName name="______FA200" localSheetId="3" hidden="1">{#N/A,#N/A,FALSE,"Aging Summary";#N/A,#N/A,FALSE,"Ratio Analysis";#N/A,#N/A,FALSE,"Test 120 Day Accts";#N/A,#N/A,FALSE,"Tickmarks"}</definedName>
    <definedName name="______FA200" localSheetId="4" hidden="1">{#N/A,#N/A,FALSE,"Aging Summary";#N/A,#N/A,FALSE,"Ratio Analysis";#N/A,#N/A,FALSE,"Test 120 Day Accts";#N/A,#N/A,FALSE,"Tickmarks"}</definedName>
    <definedName name="______FA200" localSheetId="5" hidden="1">{#N/A,#N/A,FALSE,"Aging Summary";#N/A,#N/A,FALSE,"Ratio Analysis";#N/A,#N/A,FALSE,"Test 120 Day Accts";#N/A,#N/A,FALSE,"Tickmarks"}</definedName>
    <definedName name="______FA200" localSheetId="7" hidden="1">{#N/A,#N/A,FALSE,"Aging Summary";#N/A,#N/A,FALSE,"Ratio Analysis";#N/A,#N/A,FALSE,"Test 120 Day Accts";#N/A,#N/A,FALSE,"Tickmarks"}</definedName>
    <definedName name="______FA200" localSheetId="8" hidden="1">{#N/A,#N/A,FALSE,"Aging Summary";#N/A,#N/A,FALSE,"Ratio Analysis";#N/A,#N/A,FALSE,"Test 120 Day Accts";#N/A,#N/A,FALSE,"Tickmarks"}</definedName>
    <definedName name="______FA200" localSheetId="9" hidden="1">{#N/A,#N/A,FALSE,"Aging Summary";#N/A,#N/A,FALSE,"Ratio Analysis";#N/A,#N/A,FALSE,"Test 120 Day Accts";#N/A,#N/A,FALSE,"Tickmarks"}</definedName>
    <definedName name="______FA200" localSheetId="10" hidden="1">{#N/A,#N/A,FALSE,"Aging Summary";#N/A,#N/A,FALSE,"Ratio Analysis";#N/A,#N/A,FALSE,"Test 120 Day Accts";#N/A,#N/A,FALSE,"Tickmarks"}</definedName>
    <definedName name="______FA200" hidden="1">{#N/A,#N/A,FALSE,"Aging Summary";#N/A,#N/A,FALSE,"Ratio Analysis";#N/A,#N/A,FALSE,"Test 120 Day Accts";#N/A,#N/A,FALSE,"Tickmarks"}</definedName>
    <definedName name="____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PT200" localSheetId="2" hidden="1">{#N/A,#N/A,FALSE,"Aging Summary";#N/A,#N/A,FALSE,"Ratio Analysis";#N/A,#N/A,FALSE,"Test 120 Day Accts";#N/A,#N/A,FALSE,"Tickmarks"}</definedName>
    <definedName name="______PT200" localSheetId="3" hidden="1">{#N/A,#N/A,FALSE,"Aging Summary";#N/A,#N/A,FALSE,"Ratio Analysis";#N/A,#N/A,FALSE,"Test 120 Day Accts";#N/A,#N/A,FALSE,"Tickmarks"}</definedName>
    <definedName name="______PT200" localSheetId="4" hidden="1">{#N/A,#N/A,FALSE,"Aging Summary";#N/A,#N/A,FALSE,"Ratio Analysis";#N/A,#N/A,FALSE,"Test 120 Day Accts";#N/A,#N/A,FALSE,"Tickmarks"}</definedName>
    <definedName name="______PT200" localSheetId="5" hidden="1">{#N/A,#N/A,FALSE,"Aging Summary";#N/A,#N/A,FALSE,"Ratio Analysis";#N/A,#N/A,FALSE,"Test 120 Day Accts";#N/A,#N/A,FALSE,"Tickmarks"}</definedName>
    <definedName name="______PT200" localSheetId="7" hidden="1">{#N/A,#N/A,FALSE,"Aging Summary";#N/A,#N/A,FALSE,"Ratio Analysis";#N/A,#N/A,FALSE,"Test 120 Day Accts";#N/A,#N/A,FALSE,"Tickmarks"}</definedName>
    <definedName name="______PT200" localSheetId="8" hidden="1">{#N/A,#N/A,FALSE,"Aging Summary";#N/A,#N/A,FALSE,"Ratio Analysis";#N/A,#N/A,FALSE,"Test 120 Day Accts";#N/A,#N/A,FALSE,"Tickmarks"}</definedName>
    <definedName name="______PT200" localSheetId="9" hidden="1">{#N/A,#N/A,FALSE,"Aging Summary";#N/A,#N/A,FALSE,"Ratio Analysis";#N/A,#N/A,FALSE,"Test 120 Day Accts";#N/A,#N/A,FALSE,"Tickmarks"}</definedName>
    <definedName name="______PT200" localSheetId="10" hidden="1">{#N/A,#N/A,FALSE,"Aging Summary";#N/A,#N/A,FALSE,"Ratio Analysis";#N/A,#N/A,FALSE,"Test 120 Day Accts";#N/A,#N/A,FALSE,"Tickmarks"}</definedName>
    <definedName name="______PT200" hidden="1">{#N/A,#N/A,FALSE,"Aging Summary";#N/A,#N/A,FALSE,"Ratio Analysis";#N/A,#N/A,FALSE,"Test 120 Day Accts";#N/A,#N/A,FALSE,"Tickmarks"}</definedName>
    <definedName name="______www1" localSheetId="2" hidden="1">{#N/A,#N/A,FALSE,"schA"}</definedName>
    <definedName name="______www1" localSheetId="3" hidden="1">{#N/A,#N/A,FALSE,"schA"}</definedName>
    <definedName name="______www1" localSheetId="4" hidden="1">{#N/A,#N/A,FALSE,"schA"}</definedName>
    <definedName name="______www1" localSheetId="5" hidden="1">{#N/A,#N/A,FALSE,"schA"}</definedName>
    <definedName name="______www1" localSheetId="1" hidden="1">{#N/A,#N/A,FALSE,"schA"}</definedName>
    <definedName name="______www1" localSheetId="0" hidden="1">{#N/A,#N/A,FALSE,"schA"}</definedName>
    <definedName name="______www1" localSheetId="6" hidden="1">{#N/A,#N/A,FALSE,"schA"}</definedName>
    <definedName name="______www1" localSheetId="7" hidden="1">{#N/A,#N/A,FALSE,"schA"}</definedName>
    <definedName name="______www1" localSheetId="8" hidden="1">{#N/A,#N/A,FALSE,"schA"}</definedName>
    <definedName name="______www1" localSheetId="9" hidden="1">{#N/A,#N/A,FALSE,"schA"}</definedName>
    <definedName name="______www1" localSheetId="10" hidden="1">{#N/A,#N/A,FALSE,"schA"}</definedName>
    <definedName name="______www1" hidden="1">{#N/A,#N/A,FALSE,"schA"}</definedName>
    <definedName name="_____F23032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A200" localSheetId="2" hidden="1">{#N/A,#N/A,FALSE,"Aging Summary";#N/A,#N/A,FALSE,"Ratio Analysis";#N/A,#N/A,FALSE,"Test 120 Day Accts";#N/A,#N/A,FALSE,"Tickmarks"}</definedName>
    <definedName name="_____FA200" localSheetId="3" hidden="1">{#N/A,#N/A,FALSE,"Aging Summary";#N/A,#N/A,FALSE,"Ratio Analysis";#N/A,#N/A,FALSE,"Test 120 Day Accts";#N/A,#N/A,FALSE,"Tickmarks"}</definedName>
    <definedName name="_____FA200" localSheetId="4" hidden="1">{#N/A,#N/A,FALSE,"Aging Summary";#N/A,#N/A,FALSE,"Ratio Analysis";#N/A,#N/A,FALSE,"Test 120 Day Accts";#N/A,#N/A,FALSE,"Tickmarks"}</definedName>
    <definedName name="_____FA200" localSheetId="5" hidden="1">{#N/A,#N/A,FALSE,"Aging Summary";#N/A,#N/A,FALSE,"Ratio Analysis";#N/A,#N/A,FALSE,"Test 120 Day Accts";#N/A,#N/A,FALSE,"Tickmarks"}</definedName>
    <definedName name="_____FA200" localSheetId="7" hidden="1">{#N/A,#N/A,FALSE,"Aging Summary";#N/A,#N/A,FALSE,"Ratio Analysis";#N/A,#N/A,FALSE,"Test 120 Day Accts";#N/A,#N/A,FALSE,"Tickmarks"}</definedName>
    <definedName name="_____FA200" localSheetId="8" hidden="1">{#N/A,#N/A,FALSE,"Aging Summary";#N/A,#N/A,FALSE,"Ratio Analysis";#N/A,#N/A,FALSE,"Test 120 Day Accts";#N/A,#N/A,FALSE,"Tickmarks"}</definedName>
    <definedName name="_____FA200" localSheetId="9" hidden="1">{#N/A,#N/A,FALSE,"Aging Summary";#N/A,#N/A,FALSE,"Ratio Analysis";#N/A,#N/A,FALSE,"Test 120 Day Accts";#N/A,#N/A,FALSE,"Tickmarks"}</definedName>
    <definedName name="_____FA200" localSheetId="10" hidden="1">{#N/A,#N/A,FALSE,"Aging Summary";#N/A,#N/A,FALSE,"Ratio Analysis";#N/A,#N/A,FALSE,"Test 120 Day Accts";#N/A,#N/A,FALSE,"Tickmarks"}</definedName>
    <definedName name="_____FA200" hidden="1">{#N/A,#N/A,FALSE,"Aging Summary";#N/A,#N/A,FALSE,"Ratio Analysis";#N/A,#N/A,FALSE,"Test 120 Day Accts";#N/A,#N/A,FALSE,"Tickmarks"}</definedName>
    <definedName name="___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PT200" localSheetId="2" hidden="1">{#N/A,#N/A,FALSE,"Aging Summary";#N/A,#N/A,FALSE,"Ratio Analysis";#N/A,#N/A,FALSE,"Test 120 Day Accts";#N/A,#N/A,FALSE,"Tickmarks"}</definedName>
    <definedName name="_____PT200" localSheetId="3" hidden="1">{#N/A,#N/A,FALSE,"Aging Summary";#N/A,#N/A,FALSE,"Ratio Analysis";#N/A,#N/A,FALSE,"Test 120 Day Accts";#N/A,#N/A,FALSE,"Tickmarks"}</definedName>
    <definedName name="_____PT200" localSheetId="4" hidden="1">{#N/A,#N/A,FALSE,"Aging Summary";#N/A,#N/A,FALSE,"Ratio Analysis";#N/A,#N/A,FALSE,"Test 120 Day Accts";#N/A,#N/A,FALSE,"Tickmarks"}</definedName>
    <definedName name="_____PT200" localSheetId="5" hidden="1">{#N/A,#N/A,FALSE,"Aging Summary";#N/A,#N/A,FALSE,"Ratio Analysis";#N/A,#N/A,FALSE,"Test 120 Day Accts";#N/A,#N/A,FALSE,"Tickmarks"}</definedName>
    <definedName name="_____PT200" localSheetId="7" hidden="1">{#N/A,#N/A,FALSE,"Aging Summary";#N/A,#N/A,FALSE,"Ratio Analysis";#N/A,#N/A,FALSE,"Test 120 Day Accts";#N/A,#N/A,FALSE,"Tickmarks"}</definedName>
    <definedName name="_____PT200" localSheetId="8" hidden="1">{#N/A,#N/A,FALSE,"Aging Summary";#N/A,#N/A,FALSE,"Ratio Analysis";#N/A,#N/A,FALSE,"Test 120 Day Accts";#N/A,#N/A,FALSE,"Tickmarks"}</definedName>
    <definedName name="_____PT200" localSheetId="9" hidden="1">{#N/A,#N/A,FALSE,"Aging Summary";#N/A,#N/A,FALSE,"Ratio Analysis";#N/A,#N/A,FALSE,"Test 120 Day Accts";#N/A,#N/A,FALSE,"Tickmarks"}</definedName>
    <definedName name="_____PT200" localSheetId="10" hidden="1">{#N/A,#N/A,FALSE,"Aging Summary";#N/A,#N/A,FALSE,"Ratio Analysis";#N/A,#N/A,FALSE,"Test 120 Day Accts";#N/A,#N/A,FALSE,"Tickmarks"}</definedName>
    <definedName name="_____PT200" hidden="1">{#N/A,#N/A,FALSE,"Aging Summary";#N/A,#N/A,FALSE,"Ratio Analysis";#N/A,#N/A,FALSE,"Test 120 Day Accts";#N/A,#N/A,FALSE,"Tickmarks"}</definedName>
    <definedName name="_____TB1" localSheetId="2" hidden="1">{#N/A,#N/A,TRUE,"Income";#N/A,#N/A,TRUE,"IncomeDetail";#N/A,#N/A,TRUE,"Balance";#N/A,#N/A,TRUE,"BalDetail"}</definedName>
    <definedName name="_____TB1" localSheetId="3" hidden="1">{#N/A,#N/A,TRUE,"Income";#N/A,#N/A,TRUE,"IncomeDetail";#N/A,#N/A,TRUE,"Balance";#N/A,#N/A,TRUE,"BalDetail"}</definedName>
    <definedName name="_____TB1" localSheetId="4" hidden="1">{#N/A,#N/A,TRUE,"Income";#N/A,#N/A,TRUE,"IncomeDetail";#N/A,#N/A,TRUE,"Balance";#N/A,#N/A,TRUE,"BalDetail"}</definedName>
    <definedName name="_____TB1" localSheetId="5" hidden="1">{#N/A,#N/A,TRUE,"Income";#N/A,#N/A,TRUE,"IncomeDetail";#N/A,#N/A,TRUE,"Balance";#N/A,#N/A,TRUE,"BalDetail"}</definedName>
    <definedName name="_____TB1" localSheetId="7" hidden="1">{#N/A,#N/A,TRUE,"Income";#N/A,#N/A,TRUE,"IncomeDetail";#N/A,#N/A,TRUE,"Balance";#N/A,#N/A,TRUE,"BalDetail"}</definedName>
    <definedName name="_____TB1" localSheetId="8" hidden="1">{#N/A,#N/A,TRUE,"Income";#N/A,#N/A,TRUE,"IncomeDetail";#N/A,#N/A,TRUE,"Balance";#N/A,#N/A,TRUE,"BalDetail"}</definedName>
    <definedName name="_____TB1" localSheetId="9" hidden="1">{#N/A,#N/A,TRUE,"Income";#N/A,#N/A,TRUE,"IncomeDetail";#N/A,#N/A,TRUE,"Balance";#N/A,#N/A,TRUE,"BalDetail"}</definedName>
    <definedName name="_____TB1" localSheetId="10" hidden="1">{#N/A,#N/A,TRUE,"Income";#N/A,#N/A,TRUE,"IncomeDetail";#N/A,#N/A,TRUE,"Balance";#N/A,#N/A,TRUE,"BalDetail"}</definedName>
    <definedName name="_____TB1" hidden="1">{#N/A,#N/A,TRUE,"Income";#N/A,#N/A,TRUE,"IncomeDetail";#N/A,#N/A,TRUE,"Balance";#N/A,#N/A,TRUE,"BalDetail"}</definedName>
    <definedName name="_____www1" localSheetId="2" hidden="1">{#N/A,#N/A,FALSE,"schA"}</definedName>
    <definedName name="_____www1" localSheetId="3" hidden="1">{#N/A,#N/A,FALSE,"schA"}</definedName>
    <definedName name="_____www1" localSheetId="4" hidden="1">{#N/A,#N/A,FALSE,"schA"}</definedName>
    <definedName name="_____www1" localSheetId="5" hidden="1">{#N/A,#N/A,FALSE,"schA"}</definedName>
    <definedName name="_____www1" localSheetId="1" hidden="1">{#N/A,#N/A,FALSE,"schA"}</definedName>
    <definedName name="_____www1" localSheetId="0" hidden="1">{#N/A,#N/A,FALSE,"schA"}</definedName>
    <definedName name="_____www1" localSheetId="6" hidden="1">{#N/A,#N/A,FALSE,"schA"}</definedName>
    <definedName name="_____www1" localSheetId="7" hidden="1">{#N/A,#N/A,FALSE,"schA"}</definedName>
    <definedName name="_____www1" localSheetId="8" hidden="1">{#N/A,#N/A,FALSE,"schA"}</definedName>
    <definedName name="_____www1" localSheetId="9" hidden="1">{#N/A,#N/A,FALSE,"schA"}</definedName>
    <definedName name="_____www1" localSheetId="10" hidden="1">{#N/A,#N/A,FALSE,"schA"}</definedName>
    <definedName name="_____www1" hidden="1">{#N/A,#N/A,FALSE,"schA"}</definedName>
    <definedName name="____F23032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A200" localSheetId="2" hidden="1">{#N/A,#N/A,FALSE,"Aging Summary";#N/A,#N/A,FALSE,"Ratio Analysis";#N/A,#N/A,FALSE,"Test 120 Day Accts";#N/A,#N/A,FALSE,"Tickmarks"}</definedName>
    <definedName name="____FA200" localSheetId="3" hidden="1">{#N/A,#N/A,FALSE,"Aging Summary";#N/A,#N/A,FALSE,"Ratio Analysis";#N/A,#N/A,FALSE,"Test 120 Day Accts";#N/A,#N/A,FALSE,"Tickmarks"}</definedName>
    <definedName name="____FA200" localSheetId="4" hidden="1">{#N/A,#N/A,FALSE,"Aging Summary";#N/A,#N/A,FALSE,"Ratio Analysis";#N/A,#N/A,FALSE,"Test 120 Day Accts";#N/A,#N/A,FALSE,"Tickmarks"}</definedName>
    <definedName name="____FA200" localSheetId="5" hidden="1">{#N/A,#N/A,FALSE,"Aging Summary";#N/A,#N/A,FALSE,"Ratio Analysis";#N/A,#N/A,FALSE,"Test 120 Day Accts";#N/A,#N/A,FALSE,"Tickmarks"}</definedName>
    <definedName name="____FA200" localSheetId="7" hidden="1">{#N/A,#N/A,FALSE,"Aging Summary";#N/A,#N/A,FALSE,"Ratio Analysis";#N/A,#N/A,FALSE,"Test 120 Day Accts";#N/A,#N/A,FALSE,"Tickmarks"}</definedName>
    <definedName name="____FA200" localSheetId="8" hidden="1">{#N/A,#N/A,FALSE,"Aging Summary";#N/A,#N/A,FALSE,"Ratio Analysis";#N/A,#N/A,FALSE,"Test 120 Day Accts";#N/A,#N/A,FALSE,"Tickmarks"}</definedName>
    <definedName name="____FA200" localSheetId="9" hidden="1">{#N/A,#N/A,FALSE,"Aging Summary";#N/A,#N/A,FALSE,"Ratio Analysis";#N/A,#N/A,FALSE,"Test 120 Day Accts";#N/A,#N/A,FALSE,"Tickmarks"}</definedName>
    <definedName name="____FA200" localSheetId="10" hidden="1">{#N/A,#N/A,FALSE,"Aging Summary";#N/A,#N/A,FALSE,"Ratio Analysis";#N/A,#N/A,FALSE,"Test 120 Day Accts";#N/A,#N/A,FALSE,"Tickmarks"}</definedName>
    <definedName name="____FA200" hidden="1">{#N/A,#N/A,FALSE,"Aging Summary";#N/A,#N/A,FALSE,"Ratio Analysis";#N/A,#N/A,FALSE,"Test 120 Day Accts";#N/A,#N/A,FALSE,"Tickmarks"}</definedName>
    <definedName name="__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PT200" localSheetId="2" hidden="1">{#N/A,#N/A,FALSE,"Aging Summary";#N/A,#N/A,FALSE,"Ratio Analysis";#N/A,#N/A,FALSE,"Test 120 Day Accts";#N/A,#N/A,FALSE,"Tickmarks"}</definedName>
    <definedName name="____PT200" localSheetId="3" hidden="1">{#N/A,#N/A,FALSE,"Aging Summary";#N/A,#N/A,FALSE,"Ratio Analysis";#N/A,#N/A,FALSE,"Test 120 Day Accts";#N/A,#N/A,FALSE,"Tickmarks"}</definedName>
    <definedName name="____PT200" localSheetId="4" hidden="1">{#N/A,#N/A,FALSE,"Aging Summary";#N/A,#N/A,FALSE,"Ratio Analysis";#N/A,#N/A,FALSE,"Test 120 Day Accts";#N/A,#N/A,FALSE,"Tickmarks"}</definedName>
    <definedName name="____PT200" localSheetId="5" hidden="1">{#N/A,#N/A,FALSE,"Aging Summary";#N/A,#N/A,FALSE,"Ratio Analysis";#N/A,#N/A,FALSE,"Test 120 Day Accts";#N/A,#N/A,FALSE,"Tickmarks"}</definedName>
    <definedName name="____PT200" localSheetId="7" hidden="1">{#N/A,#N/A,FALSE,"Aging Summary";#N/A,#N/A,FALSE,"Ratio Analysis";#N/A,#N/A,FALSE,"Test 120 Day Accts";#N/A,#N/A,FALSE,"Tickmarks"}</definedName>
    <definedName name="____PT200" localSheetId="8" hidden="1">{#N/A,#N/A,FALSE,"Aging Summary";#N/A,#N/A,FALSE,"Ratio Analysis";#N/A,#N/A,FALSE,"Test 120 Day Accts";#N/A,#N/A,FALSE,"Tickmarks"}</definedName>
    <definedName name="____PT200" localSheetId="9" hidden="1">{#N/A,#N/A,FALSE,"Aging Summary";#N/A,#N/A,FALSE,"Ratio Analysis";#N/A,#N/A,FALSE,"Test 120 Day Accts";#N/A,#N/A,FALSE,"Tickmarks"}</definedName>
    <definedName name="____PT200" localSheetId="10" hidden="1">{#N/A,#N/A,FALSE,"Aging Summary";#N/A,#N/A,FALSE,"Ratio Analysis";#N/A,#N/A,FALSE,"Test 120 Day Accts";#N/A,#N/A,FALSE,"Tickmarks"}</definedName>
    <definedName name="____PT200" hidden="1">{#N/A,#N/A,FALSE,"Aging Summary";#N/A,#N/A,FALSE,"Ratio Analysis";#N/A,#N/A,FALSE,"Test 120 Day Accts";#N/A,#N/A,FALSE,"Tickmarks"}</definedName>
    <definedName name="____www1" localSheetId="2" hidden="1">{#N/A,#N/A,FALSE,"schA"}</definedName>
    <definedName name="____www1" localSheetId="3" hidden="1">{#N/A,#N/A,FALSE,"schA"}</definedName>
    <definedName name="____www1" localSheetId="4" hidden="1">{#N/A,#N/A,FALSE,"schA"}</definedName>
    <definedName name="____www1" localSheetId="5" hidden="1">{#N/A,#N/A,FALSE,"schA"}</definedName>
    <definedName name="____www1" localSheetId="1" hidden="1">{#N/A,#N/A,FALSE,"schA"}</definedName>
    <definedName name="____www1" localSheetId="0" hidden="1">{#N/A,#N/A,FALSE,"schA"}</definedName>
    <definedName name="____www1" localSheetId="6" hidden="1">{#N/A,#N/A,FALSE,"schA"}</definedName>
    <definedName name="____www1" localSheetId="7" hidden="1">{#N/A,#N/A,FALSE,"schA"}</definedName>
    <definedName name="____www1" localSheetId="8" hidden="1">{#N/A,#N/A,FALSE,"schA"}</definedName>
    <definedName name="____www1" localSheetId="9" hidden="1">{#N/A,#N/A,FALSE,"schA"}</definedName>
    <definedName name="____www1" localSheetId="10" hidden="1">{#N/A,#N/A,FALSE,"schA"}</definedName>
    <definedName name="____www1" hidden="1">{#N/A,#N/A,FALSE,"schA"}</definedName>
    <definedName name="___a2" hidden="1">[1]Assum!$B$23:$B$40</definedName>
    <definedName name="___a3" hidden="1">[1]Assum!$C$23:$C$40</definedName>
    <definedName name="___a36" localSheetId="2" hidden="1">{"Accretion";#N/A;FALSE;"Assum"}</definedName>
    <definedName name="___a36" localSheetId="3" hidden="1">{"Accretion";#N/A;FALSE;"Assum"}</definedName>
    <definedName name="___a36" localSheetId="4" hidden="1">{"Accretion";#N/A;FALSE;"Assum"}</definedName>
    <definedName name="___a36" localSheetId="5" hidden="1">{"Accretion";#N/A;FALSE;"Assum"}</definedName>
    <definedName name="___a36" localSheetId="7" hidden="1">{"Accretion";#N/A;FALSE;"Assum"}</definedName>
    <definedName name="___a36" localSheetId="8" hidden="1">{"Accretion";#N/A;FALSE;"Assum"}</definedName>
    <definedName name="___a36" localSheetId="9" hidden="1">{"Accretion";#N/A;FALSE;"Assum"}</definedName>
    <definedName name="___a36" localSheetId="10" hidden="1">{"Accretion";#N/A;FALSE;"Assum"}</definedName>
    <definedName name="___a36" hidden="1">{"Accretion";#N/A;FALSE;"Assum"}</definedName>
    <definedName name="___a37" localSheetId="2" hidden="1">{#N/A,#N/A,TRUE,"Lines",#N/A,#N/A,TRUE;"Stations",#N/A,#N/A,TRUE,"Cap. Expenses",#N/A,#N/A;TRUE,"Land",#N/A,#N/A,TRUE,"Cen Proces Sys",#N/A;#N/A,TRUE,"telecom",#N/A,#N/A,TRUE,"Other"}</definedName>
    <definedName name="___a37" localSheetId="3" hidden="1">{#N/A,#N/A,TRUE,"Lines",#N/A,#N/A,TRUE;"Stations",#N/A,#N/A,TRUE,"Cap. Expenses",#N/A,#N/A;TRUE,"Land",#N/A,#N/A,TRUE,"Cen Proces Sys",#N/A;#N/A,TRUE,"telecom",#N/A,#N/A,TRUE,"Other"}</definedName>
    <definedName name="___a37" localSheetId="4" hidden="1">{#N/A,#N/A,TRUE,"Lines",#N/A,#N/A,TRUE;"Stations",#N/A,#N/A,TRUE,"Cap. Expenses",#N/A,#N/A;TRUE,"Land",#N/A,#N/A,TRUE,"Cen Proces Sys",#N/A;#N/A,TRUE,"telecom",#N/A,#N/A,TRUE,"Other"}</definedName>
    <definedName name="___a37" localSheetId="5" hidden="1">{#N/A,#N/A,TRUE,"Lines",#N/A,#N/A,TRUE;"Stations",#N/A,#N/A,TRUE,"Cap. Expenses",#N/A,#N/A;TRUE,"Land",#N/A,#N/A,TRUE,"Cen Proces Sys",#N/A;#N/A,TRUE,"telecom",#N/A,#N/A,TRUE,"Other"}</definedName>
    <definedName name="___a37" localSheetId="7" hidden="1">{#N/A,#N/A,TRUE,"Lines",#N/A,#N/A,TRUE;"Stations",#N/A,#N/A,TRUE,"Cap. Expenses",#N/A,#N/A;TRUE,"Land",#N/A,#N/A,TRUE,"Cen Proces Sys",#N/A;#N/A,TRUE,"telecom",#N/A,#N/A,TRUE,"Other"}</definedName>
    <definedName name="___a37" localSheetId="8" hidden="1">{#N/A,#N/A,TRUE,"Lines",#N/A,#N/A,TRUE;"Stations",#N/A,#N/A,TRUE,"Cap. Expenses",#N/A,#N/A;TRUE,"Land",#N/A,#N/A,TRUE,"Cen Proces Sys",#N/A;#N/A,TRUE,"telecom",#N/A,#N/A,TRUE,"Other"}</definedName>
    <definedName name="___a37" localSheetId="9" hidden="1">{#N/A,#N/A,TRUE,"Lines",#N/A,#N/A,TRUE;"Stations",#N/A,#N/A,TRUE,"Cap. Expenses",#N/A,#N/A;TRUE,"Land",#N/A,#N/A,TRUE,"Cen Proces Sys",#N/A;#N/A,TRUE,"telecom",#N/A,#N/A,TRUE,"Other"}</definedName>
    <definedName name="___a37" localSheetId="10" hidden="1">{#N/A,#N/A,TRUE,"Lines",#N/A,#N/A,TRUE;"Stations",#N/A,#N/A,TRUE,"Cap. Expenses",#N/A,#N/A;TRUE,"Land",#N/A,#N/A,TRUE,"Cen Proces Sys",#N/A;#N/A,TRUE,"telecom",#N/A,#N/A,TRUE,"Other"}</definedName>
    <definedName name="___a37" hidden="1">{#N/A,#N/A,TRUE,"Lines",#N/A,#N/A,TRUE;"Stations",#N/A,#N/A,TRUE,"Cap. Expenses",#N/A,#N/A;TRUE,"Land",#N/A,#N/A,TRUE,"Cen Proces Sys",#N/A;#N/A,TRUE,"telecom",#N/A,#N/A,TRUE,"Other"}</definedName>
    <definedName name="___a38" localSheetId="2" hidden="1">{"Assumptions";#N/A;FALSE;"Assum"}</definedName>
    <definedName name="___a38" localSheetId="3" hidden="1">{"Assumptions";#N/A;FALSE;"Assum"}</definedName>
    <definedName name="___a38" localSheetId="4" hidden="1">{"Assumptions";#N/A;FALSE;"Assum"}</definedName>
    <definedName name="___a38" localSheetId="5" hidden="1">{"Assumptions";#N/A;FALSE;"Assum"}</definedName>
    <definedName name="___a38" localSheetId="7" hidden="1">{"Assumptions";#N/A;FALSE;"Assum"}</definedName>
    <definedName name="___a38" localSheetId="8" hidden="1">{"Assumptions";#N/A;FALSE;"Assum"}</definedName>
    <definedName name="___a38" localSheetId="9" hidden="1">{"Assumptions";#N/A;FALSE;"Assum"}</definedName>
    <definedName name="___a38" localSheetId="10" hidden="1">{"Assumptions";#N/A;FALSE;"Assum"}</definedName>
    <definedName name="___a38" hidden="1">{"Assumptions";#N/A;FALSE;"Assum"}</definedName>
    <definedName name="___a39" localSheetId="2" hidden="1">{#N/A;#N/A;FALSE;"CAG"}</definedName>
    <definedName name="___a39" localSheetId="3" hidden="1">{#N/A;#N/A;FALSE;"CAG"}</definedName>
    <definedName name="___a39" localSheetId="4" hidden="1">{#N/A;#N/A;FALSE;"CAG"}</definedName>
    <definedName name="___a39" localSheetId="5" hidden="1">{#N/A;#N/A;FALSE;"CAG"}</definedName>
    <definedName name="___a39" localSheetId="7" hidden="1">{#N/A;#N/A;FALSE;"CAG"}</definedName>
    <definedName name="___a39" localSheetId="8" hidden="1">{#N/A;#N/A;FALSE;"CAG"}</definedName>
    <definedName name="___a39" localSheetId="9" hidden="1">{#N/A;#N/A;FALSE;"CAG"}</definedName>
    <definedName name="___a39" localSheetId="10" hidden="1">{#N/A;#N/A;FALSE;"CAG"}</definedName>
    <definedName name="___a39" hidden="1">{#N/A;#N/A;FALSE;"CAG"}</definedName>
    <definedName name="___a4" hidden="1">[1]Assum!$E$23:$E$40</definedName>
    <definedName name="___a40" localSheetId="2" hidden="1">{#N/A;#N/A;FALSE;"CPB"}</definedName>
    <definedName name="___a40" localSheetId="3" hidden="1">{#N/A;#N/A;FALSE;"CPB"}</definedName>
    <definedName name="___a40" localSheetId="4" hidden="1">{#N/A;#N/A;FALSE;"CPB"}</definedName>
    <definedName name="___a40" localSheetId="5" hidden="1">{#N/A;#N/A;FALSE;"CPB"}</definedName>
    <definedName name="___a40" localSheetId="7" hidden="1">{#N/A;#N/A;FALSE;"CPB"}</definedName>
    <definedName name="___a40" localSheetId="8" hidden="1">{#N/A;#N/A;FALSE;"CPB"}</definedName>
    <definedName name="___a40" localSheetId="9" hidden="1">{#N/A;#N/A;FALSE;"CPB"}</definedName>
    <definedName name="___a40" localSheetId="10" hidden="1">{#N/A;#N/A;FALSE;"CPB"}</definedName>
    <definedName name="___a40" hidden="1">{#N/A;#N/A;FALSE;"CPB"}</definedName>
    <definedName name="___a41" localSheetId="2" hidden="1">{#N/A;#N/A;FALSE;"Credit Summary"}</definedName>
    <definedName name="___a41" localSheetId="3" hidden="1">{#N/A;#N/A;FALSE;"Credit Summary"}</definedName>
    <definedName name="___a41" localSheetId="4" hidden="1">{#N/A;#N/A;FALSE;"Credit Summary"}</definedName>
    <definedName name="___a41" localSheetId="5" hidden="1">{#N/A;#N/A;FALSE;"Credit Summary"}</definedName>
    <definedName name="___a41" localSheetId="7" hidden="1">{#N/A;#N/A;FALSE;"Credit Summary"}</definedName>
    <definedName name="___a41" localSheetId="8" hidden="1">{#N/A;#N/A;FALSE;"Credit Summary"}</definedName>
    <definedName name="___a41" localSheetId="9" hidden="1">{#N/A;#N/A;FALSE;"Credit Summary"}</definedName>
    <definedName name="___a41" localSheetId="10" hidden="1">{#N/A;#N/A;FALSE;"Credit Summary"}</definedName>
    <definedName name="___a41" hidden="1">{#N/A;#N/A;FALSE;"Credit Summary"}</definedName>
    <definedName name="___a42" localSheetId="2" hidden="1">{"FCB_ALL";#N/A;FALSE;"FCB"}</definedName>
    <definedName name="___a42" localSheetId="3" hidden="1">{"FCB_ALL";#N/A;FALSE;"FCB"}</definedName>
    <definedName name="___a42" localSheetId="4" hidden="1">{"FCB_ALL";#N/A;FALSE;"FCB"}</definedName>
    <definedName name="___a42" localSheetId="5" hidden="1">{"FCB_ALL";#N/A;FALSE;"FCB"}</definedName>
    <definedName name="___a42" localSheetId="7" hidden="1">{"FCB_ALL";#N/A;FALSE;"FCB"}</definedName>
    <definedName name="___a42" localSheetId="8" hidden="1">{"FCB_ALL";#N/A;FALSE;"FCB"}</definedName>
    <definedName name="___a42" localSheetId="9" hidden="1">{"FCB_ALL";#N/A;FALSE;"FCB"}</definedName>
    <definedName name="___a42" localSheetId="10" hidden="1">{"FCB_ALL";#N/A;FALSE;"FCB"}</definedName>
    <definedName name="___a42" hidden="1">{"FCB_ALL";#N/A;FALSE;"FCB"}</definedName>
    <definedName name="___a43" localSheetId="2" hidden="1">{"FCB_ALL";#N/A;FALSE;"FCB"}</definedName>
    <definedName name="___a43" localSheetId="3" hidden="1">{"FCB_ALL";#N/A;FALSE;"FCB"}</definedName>
    <definedName name="___a43" localSheetId="4" hidden="1">{"FCB_ALL";#N/A;FALSE;"FCB"}</definedName>
    <definedName name="___a43" localSheetId="5" hidden="1">{"FCB_ALL";#N/A;FALSE;"FCB"}</definedName>
    <definedName name="___a43" localSheetId="7" hidden="1">{"FCB_ALL";#N/A;FALSE;"FCB"}</definedName>
    <definedName name="___a43" localSheetId="8" hidden="1">{"FCB_ALL";#N/A;FALSE;"FCB"}</definedName>
    <definedName name="___a43" localSheetId="9" hidden="1">{"FCB_ALL";#N/A;FALSE;"FCB"}</definedName>
    <definedName name="___a43" localSheetId="10" hidden="1">{"FCB_ALL";#N/A;FALSE;"FCB"}</definedName>
    <definedName name="___a43" hidden="1">{"FCB_ALL";#N/A;FALSE;"FCB"}</definedName>
    <definedName name="___a44" localSheetId="2"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localSheetId="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localSheetId="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localSheetId="5"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localSheetId="7"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localSheetId="8"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localSheetId="9"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localSheetId="10"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5" localSheetId="2" hidden="1">{#N/A;#N/A;FALSE;"GIS"}</definedName>
    <definedName name="___a45" localSheetId="3" hidden="1">{#N/A;#N/A;FALSE;"GIS"}</definedName>
    <definedName name="___a45" localSheetId="4" hidden="1">{#N/A;#N/A;FALSE;"GIS"}</definedName>
    <definedName name="___a45" localSheetId="5" hidden="1">{#N/A;#N/A;FALSE;"GIS"}</definedName>
    <definedName name="___a45" localSheetId="7" hidden="1">{#N/A;#N/A;FALSE;"GIS"}</definedName>
    <definedName name="___a45" localSheetId="8" hidden="1">{#N/A;#N/A;FALSE;"GIS"}</definedName>
    <definedName name="___a45" localSheetId="9" hidden="1">{#N/A;#N/A;FALSE;"GIS"}</definedName>
    <definedName name="___a45" localSheetId="10" hidden="1">{#N/A;#N/A;FALSE;"GIS"}</definedName>
    <definedName name="___a45" hidden="1">{#N/A;#N/A;FALSE;"GIS"}</definedName>
    <definedName name="___a46" localSheetId="2" hidden="1">{#N/A,#N/A,TRUE,"Cover His PWC",#N/A,#N/A,TRUE;"P&amp;L",#N/A,#N/A,TRUE,"BS",#N/A,#N/A;TRUE,"Depreciation",#N/A,#N/A,TRUE,"GRAPHS",#N/A;#N/A,TRUE,"DCF EBITDA Multiple",#N/A,#N/A,TRUE,"DCF Perpetual Growth"}</definedName>
    <definedName name="___a46" localSheetId="3" hidden="1">{#N/A,#N/A,TRUE,"Cover His PWC",#N/A,#N/A,TRUE;"P&amp;L",#N/A,#N/A,TRUE,"BS",#N/A,#N/A;TRUE,"Depreciation",#N/A,#N/A,TRUE,"GRAPHS",#N/A;#N/A,TRUE,"DCF EBITDA Multiple",#N/A,#N/A,TRUE,"DCF Perpetual Growth"}</definedName>
    <definedName name="___a46" localSheetId="4" hidden="1">{#N/A,#N/A,TRUE,"Cover His PWC",#N/A,#N/A,TRUE;"P&amp;L",#N/A,#N/A,TRUE,"BS",#N/A,#N/A;TRUE,"Depreciation",#N/A,#N/A,TRUE,"GRAPHS",#N/A;#N/A,TRUE,"DCF EBITDA Multiple",#N/A,#N/A,TRUE,"DCF Perpetual Growth"}</definedName>
    <definedName name="___a46" localSheetId="5" hidden="1">{#N/A,#N/A,TRUE,"Cover His PWC",#N/A,#N/A,TRUE;"P&amp;L",#N/A,#N/A,TRUE,"BS",#N/A,#N/A;TRUE,"Depreciation",#N/A,#N/A,TRUE,"GRAPHS",#N/A;#N/A,TRUE,"DCF EBITDA Multiple",#N/A,#N/A,TRUE,"DCF Perpetual Growth"}</definedName>
    <definedName name="___a46" localSheetId="7" hidden="1">{#N/A,#N/A,TRUE,"Cover His PWC",#N/A,#N/A,TRUE;"P&amp;L",#N/A,#N/A,TRUE,"BS",#N/A,#N/A;TRUE,"Depreciation",#N/A,#N/A,TRUE,"GRAPHS",#N/A;#N/A,TRUE,"DCF EBITDA Multiple",#N/A,#N/A,TRUE,"DCF Perpetual Growth"}</definedName>
    <definedName name="___a46" localSheetId="8" hidden="1">{#N/A,#N/A,TRUE,"Cover His PWC",#N/A,#N/A,TRUE;"P&amp;L",#N/A,#N/A,TRUE,"BS",#N/A,#N/A;TRUE,"Depreciation",#N/A,#N/A,TRUE,"GRAPHS",#N/A;#N/A,TRUE,"DCF EBITDA Multiple",#N/A,#N/A,TRUE,"DCF Perpetual Growth"}</definedName>
    <definedName name="___a46" localSheetId="9" hidden="1">{#N/A,#N/A,TRUE,"Cover His PWC",#N/A,#N/A,TRUE;"P&amp;L",#N/A,#N/A,TRUE,"BS",#N/A,#N/A;TRUE,"Depreciation",#N/A,#N/A,TRUE,"GRAPHS",#N/A;#N/A,TRUE,"DCF EBITDA Multiple",#N/A,#N/A,TRUE,"DCF Perpetual Growth"}</definedName>
    <definedName name="___a46" localSheetId="10" hidden="1">{#N/A,#N/A,TRUE,"Cover His PWC",#N/A,#N/A,TRUE;"P&amp;L",#N/A,#N/A,TRUE,"BS",#N/A,#N/A;TRUE,"Depreciation",#N/A,#N/A,TRUE,"GRAPHS",#N/A;#N/A,TRUE,"DCF EBITDA Multiple",#N/A,#N/A,TRUE,"DCF Perpetual Growth"}</definedName>
    <definedName name="___a46" hidden="1">{#N/A,#N/A,TRUE,"Cover His PWC",#N/A,#N/A,TRUE;"P&amp;L",#N/A,#N/A,TRUE,"BS",#N/A,#N/A;TRUE,"Depreciation",#N/A,#N/A,TRUE,"GRAPHS",#N/A;#N/A,TRUE,"DCF EBITDA Multiple",#N/A,#N/A,TRUE,"DCF Perpetual Growth"}</definedName>
    <definedName name="___a47" localSheetId="2" hidden="1">{#N/A,#N/A,TRUE,"Cover His T",#N/A,#N/A,TRUE;"P&amp;L",#N/A,#N/A,TRUE,"BS",#N/A,#N/A;TRUE,"Depreciation",#N/A,#N/A,TRUE,"GRAPHS",#N/A;#N/A,TRUE,"DCF EBITDA Multiple",#N/A,#N/A,TRUE,"DCF Perpetual Growth"}</definedName>
    <definedName name="___a47" localSheetId="3" hidden="1">{#N/A,#N/A,TRUE,"Cover His T",#N/A,#N/A,TRUE;"P&amp;L",#N/A,#N/A,TRUE,"BS",#N/A,#N/A;TRUE,"Depreciation",#N/A,#N/A,TRUE,"GRAPHS",#N/A;#N/A,TRUE,"DCF EBITDA Multiple",#N/A,#N/A,TRUE,"DCF Perpetual Growth"}</definedName>
    <definedName name="___a47" localSheetId="4" hidden="1">{#N/A,#N/A,TRUE,"Cover His T",#N/A,#N/A,TRUE;"P&amp;L",#N/A,#N/A,TRUE,"BS",#N/A,#N/A;TRUE,"Depreciation",#N/A,#N/A,TRUE,"GRAPHS",#N/A;#N/A,TRUE,"DCF EBITDA Multiple",#N/A,#N/A,TRUE,"DCF Perpetual Growth"}</definedName>
    <definedName name="___a47" localSheetId="5" hidden="1">{#N/A,#N/A,TRUE,"Cover His T",#N/A,#N/A,TRUE;"P&amp;L",#N/A,#N/A,TRUE,"BS",#N/A,#N/A;TRUE,"Depreciation",#N/A,#N/A,TRUE,"GRAPHS",#N/A;#N/A,TRUE,"DCF EBITDA Multiple",#N/A,#N/A,TRUE,"DCF Perpetual Growth"}</definedName>
    <definedName name="___a47" localSheetId="7" hidden="1">{#N/A,#N/A,TRUE,"Cover His T",#N/A,#N/A,TRUE;"P&amp;L",#N/A,#N/A,TRUE,"BS",#N/A,#N/A;TRUE,"Depreciation",#N/A,#N/A,TRUE,"GRAPHS",#N/A;#N/A,TRUE,"DCF EBITDA Multiple",#N/A,#N/A,TRUE,"DCF Perpetual Growth"}</definedName>
    <definedName name="___a47" localSheetId="8" hidden="1">{#N/A,#N/A,TRUE,"Cover His T",#N/A,#N/A,TRUE;"P&amp;L",#N/A,#N/A,TRUE,"BS",#N/A,#N/A;TRUE,"Depreciation",#N/A,#N/A,TRUE,"GRAPHS",#N/A;#N/A,TRUE,"DCF EBITDA Multiple",#N/A,#N/A,TRUE,"DCF Perpetual Growth"}</definedName>
    <definedName name="___a47" localSheetId="9" hidden="1">{#N/A,#N/A,TRUE,"Cover His T",#N/A,#N/A,TRUE;"P&amp;L",#N/A,#N/A,TRUE,"BS",#N/A,#N/A;TRUE,"Depreciation",#N/A,#N/A,TRUE,"GRAPHS",#N/A;#N/A,TRUE,"DCF EBITDA Multiple",#N/A,#N/A,TRUE,"DCF Perpetual Growth"}</definedName>
    <definedName name="___a47" localSheetId="10" hidden="1">{#N/A,#N/A,TRUE,"Cover His T",#N/A,#N/A,TRUE;"P&amp;L",#N/A,#N/A,TRUE,"BS",#N/A,#N/A;TRUE,"Depreciation",#N/A,#N/A,TRUE,"GRAPHS",#N/A;#N/A,TRUE,"DCF EBITDA Multiple",#N/A,#N/A,TRUE,"DCF Perpetual Growth"}</definedName>
    <definedName name="___a47" hidden="1">{#N/A,#N/A,TRUE,"Cover His T",#N/A,#N/A,TRUE;"P&amp;L",#N/A,#N/A,TRUE,"BS",#N/A,#N/A;TRUE,"Depreciation",#N/A,#N/A,TRUE,"GRAPHS",#N/A;#N/A,TRUE,"DCF EBITDA Multiple",#N/A,#N/A,TRUE,"DCF Perpetual Growth"}</definedName>
    <definedName name="___a48" localSheetId="2" hidden="1">{#N/A;#N/A;FALSE;"HNZ"}</definedName>
    <definedName name="___a48" localSheetId="3" hidden="1">{#N/A;#N/A;FALSE;"HNZ"}</definedName>
    <definedName name="___a48" localSheetId="4" hidden="1">{#N/A;#N/A;FALSE;"HNZ"}</definedName>
    <definedName name="___a48" localSheetId="5" hidden="1">{#N/A;#N/A;FALSE;"HNZ"}</definedName>
    <definedName name="___a48" localSheetId="7" hidden="1">{#N/A;#N/A;FALSE;"HNZ"}</definedName>
    <definedName name="___a48" localSheetId="8" hidden="1">{#N/A;#N/A;FALSE;"HNZ"}</definedName>
    <definedName name="___a48" localSheetId="9" hidden="1">{#N/A;#N/A;FALSE;"HNZ"}</definedName>
    <definedName name="___a48" localSheetId="10" hidden="1">{#N/A;#N/A;FALSE;"HNZ"}</definedName>
    <definedName name="___a48" hidden="1">{#N/A;#N/A;FALSE;"HNZ"}</definedName>
    <definedName name="___a49" localSheetId="2"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localSheetId="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localSheetId="4"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localSheetId="5"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localSheetId="7"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localSheetId="8"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localSheetId="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localSheetId="10"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5" hidden="1">[1]Assum!$F$23:$F$40</definedName>
    <definedName name="___a50" localSheetId="2" hidden="1">{#N/A;#N/A;FALSE;"K"}</definedName>
    <definedName name="___a50" localSheetId="3" hidden="1">{#N/A;#N/A;FALSE;"K"}</definedName>
    <definedName name="___a50" localSheetId="4" hidden="1">{#N/A;#N/A;FALSE;"K"}</definedName>
    <definedName name="___a50" localSheetId="5" hidden="1">{#N/A;#N/A;FALSE;"K"}</definedName>
    <definedName name="___a50" localSheetId="7" hidden="1">{#N/A;#N/A;FALSE;"K"}</definedName>
    <definedName name="___a50" localSheetId="8" hidden="1">{#N/A;#N/A;FALSE;"K"}</definedName>
    <definedName name="___a50" localSheetId="9" hidden="1">{#N/A;#N/A;FALSE;"K"}</definedName>
    <definedName name="___a50" localSheetId="10" hidden="1">{#N/A;#N/A;FALSE;"K"}</definedName>
    <definedName name="___a50" hidden="1">{#N/A;#N/A;FALSE;"K"}</definedName>
    <definedName name="___a51" localSheetId="2"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localSheetId="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localSheetId="4"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localSheetId="5"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localSheetId="7"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localSheetId="8"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localSheetId="9"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localSheetId="10"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2" localSheetId="2" hidden="1">{#N/A;#N/A;FALSE;"MCCRK"}</definedName>
    <definedName name="___a52" localSheetId="3" hidden="1">{#N/A;#N/A;FALSE;"MCCRK"}</definedName>
    <definedName name="___a52" localSheetId="4" hidden="1">{#N/A;#N/A;FALSE;"MCCRK"}</definedName>
    <definedName name="___a52" localSheetId="5" hidden="1">{#N/A;#N/A;FALSE;"MCCRK"}</definedName>
    <definedName name="___a52" localSheetId="7" hidden="1">{#N/A;#N/A;FALSE;"MCCRK"}</definedName>
    <definedName name="___a52" localSheetId="8" hidden="1">{#N/A;#N/A;FALSE;"MCCRK"}</definedName>
    <definedName name="___a52" localSheetId="9" hidden="1">{#N/A;#N/A;FALSE;"MCCRK"}</definedName>
    <definedName name="___a52" localSheetId="10" hidden="1">{#N/A;#N/A;FALSE;"MCCRK"}</definedName>
    <definedName name="___a52" hidden="1">{#N/A;#N/A;FALSE;"MCCRK"}</definedName>
    <definedName name="___a53" localSheetId="2" hidden="1">{#N/A;#N/A;FALSE;"NA"}</definedName>
    <definedName name="___a53" localSheetId="3" hidden="1">{#N/A;#N/A;FALSE;"NA"}</definedName>
    <definedName name="___a53" localSheetId="4" hidden="1">{#N/A;#N/A;FALSE;"NA"}</definedName>
    <definedName name="___a53" localSheetId="5" hidden="1">{#N/A;#N/A;FALSE;"NA"}</definedName>
    <definedName name="___a53" localSheetId="7" hidden="1">{#N/A;#N/A;FALSE;"NA"}</definedName>
    <definedName name="___a53" localSheetId="8" hidden="1">{#N/A;#N/A;FALSE;"NA"}</definedName>
    <definedName name="___a53" localSheetId="9" hidden="1">{#N/A;#N/A;FALSE;"NA"}</definedName>
    <definedName name="___a53" localSheetId="10" hidden="1">{#N/A;#N/A;FALSE;"NA"}</definedName>
    <definedName name="___a53" hidden="1">{#N/A;#N/A;FALSE;"NA"}</definedName>
    <definedName name="___a54" localSheetId="2" hidden="1">{"cap_structure",#N/A,FALSE,"Graph-Mkt Cap";"price",#N/A,FALSE,"Graph-Price";"ebit",#N/A,FALSE,"Graph-EBITDA";"ebitda",#N/A,FALSE,"Graph-EBITDA"}</definedName>
    <definedName name="___a54" localSheetId="3" hidden="1">{"cap_structure",#N/A,FALSE,"Graph-Mkt Cap";"price",#N/A,FALSE,"Graph-Price";"ebit",#N/A,FALSE,"Graph-EBITDA";"ebitda",#N/A,FALSE,"Graph-EBITDA"}</definedName>
    <definedName name="___a54" localSheetId="4" hidden="1">{"cap_structure",#N/A,FALSE,"Graph-Mkt Cap";"price",#N/A,FALSE,"Graph-Price";"ebit",#N/A,FALSE,"Graph-EBITDA";"ebitda",#N/A,FALSE,"Graph-EBITDA"}</definedName>
    <definedName name="___a54" localSheetId="5" hidden="1">{"cap_structure",#N/A,FALSE,"Graph-Mkt Cap";"price",#N/A,FALSE,"Graph-Price";"ebit",#N/A,FALSE,"Graph-EBITDA";"ebitda",#N/A,FALSE,"Graph-EBITDA"}</definedName>
    <definedName name="___a54" localSheetId="7" hidden="1">{"cap_structure",#N/A,FALSE,"Graph-Mkt Cap";"price",#N/A,FALSE,"Graph-Price";"ebit",#N/A,FALSE,"Graph-EBITDA";"ebitda",#N/A,FALSE,"Graph-EBITDA"}</definedName>
    <definedName name="___a54" localSheetId="8" hidden="1">{"cap_structure",#N/A,FALSE,"Graph-Mkt Cap";"price",#N/A,FALSE,"Graph-Price";"ebit",#N/A,FALSE,"Graph-EBITDA";"ebitda",#N/A,FALSE,"Graph-EBITDA"}</definedName>
    <definedName name="___a54" localSheetId="9" hidden="1">{"cap_structure",#N/A,FALSE,"Graph-Mkt Cap";"price",#N/A,FALSE,"Graph-Price";"ebit",#N/A,FALSE,"Graph-EBITDA";"ebitda",#N/A,FALSE,"Graph-EBITDA"}</definedName>
    <definedName name="___a54" localSheetId="10" hidden="1">{"cap_structure",#N/A,FALSE,"Graph-Mkt Cap";"price",#N/A,FALSE,"Graph-Price";"ebit",#N/A,FALSE,"Graph-EBITDA";"ebitda",#N/A,FALSE,"Graph-EBITDA"}</definedName>
    <definedName name="___a54" hidden="1">{"cap_structure",#N/A,FALSE,"Graph-Mkt Cap";"price",#N/A,FALSE,"Graph-Price";"ebit",#N/A,FALSE,"Graph-EBITDA";"ebitda",#N/A,FALSE,"Graph-EBITDA"}</definedName>
    <definedName name="___a55" localSheetId="2" hidden="1">{"inputs raw data";#N/A;TRUE;"INPUT"}</definedName>
    <definedName name="___a55" localSheetId="3" hidden="1">{"inputs raw data";#N/A;TRUE;"INPUT"}</definedName>
    <definedName name="___a55" localSheetId="4" hidden="1">{"inputs raw data";#N/A;TRUE;"INPUT"}</definedName>
    <definedName name="___a55" localSheetId="5" hidden="1">{"inputs raw data";#N/A;TRUE;"INPUT"}</definedName>
    <definedName name="___a55" localSheetId="7" hidden="1">{"inputs raw data";#N/A;TRUE;"INPUT"}</definedName>
    <definedName name="___a55" localSheetId="8" hidden="1">{"inputs raw data";#N/A;TRUE;"INPUT"}</definedName>
    <definedName name="___a55" localSheetId="9" hidden="1">{"inputs raw data";#N/A;TRUE;"INPUT"}</definedName>
    <definedName name="___a55" localSheetId="10" hidden="1">{"inputs raw data";#N/A;TRUE;"INPUT"}</definedName>
    <definedName name="___a55" hidden="1">{"inputs raw data";#N/A;TRUE;"INPUT"}</definedName>
    <definedName name="___a56" localSheetId="2" hidden="1">{"summary1",#N/A,TRUE;"Comps","summary2",#N/A;TRUE,"Comps","summary3";#N/A,TRUE,"Comps"}</definedName>
    <definedName name="___a56" localSheetId="3" hidden="1">{"summary1",#N/A,TRUE;"Comps","summary2",#N/A;TRUE,"Comps","summary3";#N/A,TRUE,"Comps"}</definedName>
    <definedName name="___a56" localSheetId="4" hidden="1">{"summary1",#N/A,TRUE;"Comps","summary2",#N/A;TRUE,"Comps","summary3";#N/A,TRUE,"Comps"}</definedName>
    <definedName name="___a56" localSheetId="5" hidden="1">{"summary1",#N/A,TRUE;"Comps","summary2",#N/A;TRUE,"Comps","summary3";#N/A,TRUE,"Comps"}</definedName>
    <definedName name="___a56" localSheetId="7" hidden="1">{"summary1",#N/A,TRUE;"Comps","summary2",#N/A;TRUE,"Comps","summary3";#N/A,TRUE,"Comps"}</definedName>
    <definedName name="___a56" localSheetId="8" hidden="1">{"summary1",#N/A,TRUE;"Comps","summary2",#N/A;TRUE,"Comps","summary3";#N/A,TRUE,"Comps"}</definedName>
    <definedName name="___a56" localSheetId="9" hidden="1">{"summary1",#N/A,TRUE;"Comps","summary2",#N/A;TRUE,"Comps","summary3";#N/A,TRUE,"Comps"}</definedName>
    <definedName name="___a56" localSheetId="10" hidden="1">{"summary1",#N/A,TRUE;"Comps","summary2",#N/A;TRUE,"Comps","summary3";#N/A,TRUE,"Comps"}</definedName>
    <definedName name="___a56" hidden="1">{"summary1",#N/A,TRUE;"Comps","summary2",#N/A;TRUE,"Comps","summary3";#N/A,TRUE,"Comps"}</definedName>
    <definedName name="___a57" localSheetId="2" hidden="1">{"summary1",#N/A,TRUE;"Comps","summary2",#N/A;TRUE,"Comps","summary3";#N/A,TRUE,"Comps"}</definedName>
    <definedName name="___a57" localSheetId="3" hidden="1">{"summary1",#N/A,TRUE;"Comps","summary2",#N/A;TRUE,"Comps","summary3";#N/A,TRUE,"Comps"}</definedName>
    <definedName name="___a57" localSheetId="4" hidden="1">{"summary1",#N/A,TRUE;"Comps","summary2",#N/A;TRUE,"Comps","summary3";#N/A,TRUE,"Comps"}</definedName>
    <definedName name="___a57" localSheetId="5" hidden="1">{"summary1",#N/A,TRUE;"Comps","summary2",#N/A;TRUE,"Comps","summary3";#N/A,TRUE,"Comps"}</definedName>
    <definedName name="___a57" localSheetId="7" hidden="1">{"summary1",#N/A,TRUE;"Comps","summary2",#N/A;TRUE,"Comps","summary3";#N/A,TRUE,"Comps"}</definedName>
    <definedName name="___a57" localSheetId="8" hidden="1">{"summary1",#N/A,TRUE;"Comps","summary2",#N/A;TRUE,"Comps","summary3";#N/A,TRUE,"Comps"}</definedName>
    <definedName name="___a57" localSheetId="9" hidden="1">{"summary1",#N/A,TRUE;"Comps","summary2",#N/A;TRUE,"Comps","summary3";#N/A,TRUE,"Comps"}</definedName>
    <definedName name="___a57" localSheetId="10" hidden="1">{"summary1",#N/A,TRUE;"Comps","summary2",#N/A;TRUE,"Comps","summary3";#N/A,TRUE,"Comps"}</definedName>
    <definedName name="___a57" hidden="1">{"summary1",#N/A,TRUE;"Comps","summary2",#N/A;TRUE,"Comps","summary3";#N/A,TRUE,"Comps"}</definedName>
    <definedName name="___a58" localSheetId="2" hidden="1">{#N/A,"DR",FALSE,"increm pf",#N/A,"MAMSI";FALSE,"increm pf",#N/A,"MAXI",FALSE,"increm pf";#N/A,"PCAM",FALSE,"increm pf",#N/A,"PHSV";FALSE,"increm pf",#N/A,"SIE",FALSE,"increm pf"}</definedName>
    <definedName name="___a58" localSheetId="3" hidden="1">{#N/A,"DR",FALSE,"increm pf",#N/A,"MAMSI";FALSE,"increm pf",#N/A,"MAXI",FALSE,"increm pf";#N/A,"PCAM",FALSE,"increm pf",#N/A,"PHSV";FALSE,"increm pf",#N/A,"SIE",FALSE,"increm pf"}</definedName>
    <definedName name="___a58" localSheetId="4" hidden="1">{#N/A,"DR",FALSE,"increm pf",#N/A,"MAMSI";FALSE,"increm pf",#N/A,"MAXI",FALSE,"increm pf";#N/A,"PCAM",FALSE,"increm pf",#N/A,"PHSV";FALSE,"increm pf",#N/A,"SIE",FALSE,"increm pf"}</definedName>
    <definedName name="___a58" localSheetId="5" hidden="1">{#N/A,"DR",FALSE,"increm pf",#N/A,"MAMSI";FALSE,"increm pf",#N/A,"MAXI",FALSE,"increm pf";#N/A,"PCAM",FALSE,"increm pf",#N/A,"PHSV";FALSE,"increm pf",#N/A,"SIE",FALSE,"increm pf"}</definedName>
    <definedName name="___a58" localSheetId="7" hidden="1">{#N/A,"DR",FALSE,"increm pf",#N/A,"MAMSI";FALSE,"increm pf",#N/A,"MAXI",FALSE,"increm pf";#N/A,"PCAM",FALSE,"increm pf",#N/A,"PHSV";FALSE,"increm pf",#N/A,"SIE",FALSE,"increm pf"}</definedName>
    <definedName name="___a58" localSheetId="8" hidden="1">{#N/A,"DR",FALSE,"increm pf",#N/A,"MAMSI";FALSE,"increm pf",#N/A,"MAXI",FALSE,"increm pf";#N/A,"PCAM",FALSE,"increm pf",#N/A,"PHSV";FALSE,"increm pf",#N/A,"SIE",FALSE,"increm pf"}</definedName>
    <definedName name="___a58" localSheetId="9" hidden="1">{#N/A,"DR",FALSE,"increm pf",#N/A,"MAMSI";FALSE,"increm pf",#N/A,"MAXI",FALSE,"increm pf";#N/A,"PCAM",FALSE,"increm pf",#N/A,"PHSV";FALSE,"increm pf",#N/A,"SIE",FALSE,"increm pf"}</definedName>
    <definedName name="___a58" localSheetId="10" hidden="1">{#N/A,"DR",FALSE,"increm pf",#N/A,"MAMSI";FALSE,"increm pf",#N/A,"MAXI",FALSE,"increm pf";#N/A,"PCAM",FALSE,"increm pf",#N/A,"PHSV";FALSE,"increm pf",#N/A,"SIE",FALSE,"increm pf"}</definedName>
    <definedName name="___a58" hidden="1">{#N/A,"DR",FALSE,"increm pf",#N/A,"MAMSI";FALSE,"increm pf",#N/A,"MAXI",FALSE,"increm pf";#N/A,"PCAM",FALSE,"increm pf",#N/A,"PHSV";FALSE,"increm pf",#N/A,"SIE",FALSE,"increm pf"}</definedName>
    <definedName name="___a59" localSheetId="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localSheetId="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localSheetId="4"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localSheetId="5"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localSheetId="7"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localSheetId="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localSheetId="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localSheetId="1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6"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0" localSheetId="2" hidden="1">{#N/A,#N/A,TRUE,"Cover Repl",#N/A,#N/A,TRUE,"P&amp;L";#N/A,#N/A,TRUE,"P&amp;L (2)",#N/A,#N/A,TRUE,"BS";#N/A,#N/A,TRUE,"Depreciation",#N/A,#N/A,TRUE,"GRAPHS";#N/A,#N/A,TRUE,"DCF EBITDA Multiple",#N/A,#N/A,TRUE,"DCF Perpetual Growth"}</definedName>
    <definedName name="___a60" localSheetId="3" hidden="1">{#N/A,#N/A,TRUE,"Cover Repl",#N/A,#N/A,TRUE,"P&amp;L";#N/A,#N/A,TRUE,"P&amp;L (2)",#N/A,#N/A,TRUE,"BS";#N/A,#N/A,TRUE,"Depreciation",#N/A,#N/A,TRUE,"GRAPHS";#N/A,#N/A,TRUE,"DCF EBITDA Multiple",#N/A,#N/A,TRUE,"DCF Perpetual Growth"}</definedName>
    <definedName name="___a60" localSheetId="4" hidden="1">{#N/A,#N/A,TRUE,"Cover Repl",#N/A,#N/A,TRUE,"P&amp;L";#N/A,#N/A,TRUE,"P&amp;L (2)",#N/A,#N/A,TRUE,"BS";#N/A,#N/A,TRUE,"Depreciation",#N/A,#N/A,TRUE,"GRAPHS";#N/A,#N/A,TRUE,"DCF EBITDA Multiple",#N/A,#N/A,TRUE,"DCF Perpetual Growth"}</definedName>
    <definedName name="___a60" localSheetId="5" hidden="1">{#N/A,#N/A,TRUE,"Cover Repl",#N/A,#N/A,TRUE,"P&amp;L";#N/A,#N/A,TRUE,"P&amp;L (2)",#N/A,#N/A,TRUE,"BS";#N/A,#N/A,TRUE,"Depreciation",#N/A,#N/A,TRUE,"GRAPHS";#N/A,#N/A,TRUE,"DCF EBITDA Multiple",#N/A,#N/A,TRUE,"DCF Perpetual Growth"}</definedName>
    <definedName name="___a60" localSheetId="7" hidden="1">{#N/A,#N/A,TRUE,"Cover Repl",#N/A,#N/A,TRUE,"P&amp;L";#N/A,#N/A,TRUE,"P&amp;L (2)",#N/A,#N/A,TRUE,"BS";#N/A,#N/A,TRUE,"Depreciation",#N/A,#N/A,TRUE,"GRAPHS";#N/A,#N/A,TRUE,"DCF EBITDA Multiple",#N/A,#N/A,TRUE,"DCF Perpetual Growth"}</definedName>
    <definedName name="___a60" localSheetId="8" hidden="1">{#N/A,#N/A,TRUE,"Cover Repl",#N/A,#N/A,TRUE,"P&amp;L";#N/A,#N/A,TRUE,"P&amp;L (2)",#N/A,#N/A,TRUE,"BS";#N/A,#N/A,TRUE,"Depreciation",#N/A,#N/A,TRUE,"GRAPHS";#N/A,#N/A,TRUE,"DCF EBITDA Multiple",#N/A,#N/A,TRUE,"DCF Perpetual Growth"}</definedName>
    <definedName name="___a60" localSheetId="9" hidden="1">{#N/A,#N/A,TRUE,"Cover Repl",#N/A,#N/A,TRUE,"P&amp;L";#N/A,#N/A,TRUE,"P&amp;L (2)",#N/A,#N/A,TRUE,"BS";#N/A,#N/A,TRUE,"Depreciation",#N/A,#N/A,TRUE,"GRAPHS";#N/A,#N/A,TRUE,"DCF EBITDA Multiple",#N/A,#N/A,TRUE,"DCF Perpetual Growth"}</definedName>
    <definedName name="___a60" localSheetId="10" hidden="1">{#N/A,#N/A,TRUE,"Cover Repl",#N/A,#N/A,TRUE,"P&amp;L";#N/A,#N/A,TRUE,"P&amp;L (2)",#N/A,#N/A,TRUE,"BS";#N/A,#N/A,TRUE,"Depreciation",#N/A,#N/A,TRUE,"GRAPHS";#N/A,#N/A,TRUE,"DCF EBITDA Multiple",#N/A,#N/A,TRUE,"DCF Perpetual Growth"}</definedName>
    <definedName name="___a60" hidden="1">{#N/A,#N/A,TRUE,"Cover Repl",#N/A,#N/A,TRUE,"P&amp;L";#N/A,#N/A,TRUE,"P&amp;L (2)",#N/A,#N/A,TRUE,"BS";#N/A,#N/A,TRUE,"Depreciation",#N/A,#N/A,TRUE,"GRAPHS";#N/A,#N/A,TRUE,"DCF EBITDA Multiple",#N/A,#N/A,TRUE,"DCF Perpetual Growth"}</definedName>
    <definedName name="___a61" localSheetId="2" hidden="1">{#N/A;#N/A;FALSE;"Trading Summary"}</definedName>
    <definedName name="___a61" localSheetId="3" hidden="1">{#N/A;#N/A;FALSE;"Trading Summary"}</definedName>
    <definedName name="___a61" localSheetId="4" hidden="1">{#N/A;#N/A;FALSE;"Trading Summary"}</definedName>
    <definedName name="___a61" localSheetId="5" hidden="1">{#N/A;#N/A;FALSE;"Trading Summary"}</definedName>
    <definedName name="___a61" localSheetId="7" hidden="1">{#N/A;#N/A;FALSE;"Trading Summary"}</definedName>
    <definedName name="___a61" localSheetId="8" hidden="1">{#N/A;#N/A;FALSE;"Trading Summary"}</definedName>
    <definedName name="___a61" localSheetId="9" hidden="1">{#N/A;#N/A;FALSE;"Trading Summary"}</definedName>
    <definedName name="___a61" localSheetId="10" hidden="1">{#N/A;#N/A;FALSE;"Trading Summary"}</definedName>
    <definedName name="___a61" hidden="1">{#N/A;#N/A;FALSE;"Trading Summary"}</definedName>
    <definedName name="___a62" localSheetId="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localSheetId="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localSheetId="4"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localSheetId="5"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localSheetId="7"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localSheetId="8"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localSheetId="9"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localSheetId="10"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3" localSheetId="2" hidden="1">{#N/A;#N/A;FALSE;"WWY"}</definedName>
    <definedName name="___a63" localSheetId="3" hidden="1">{#N/A;#N/A;FALSE;"WWY"}</definedName>
    <definedName name="___a63" localSheetId="4" hidden="1">{#N/A;#N/A;FALSE;"WWY"}</definedName>
    <definedName name="___a63" localSheetId="5" hidden="1">{#N/A;#N/A;FALSE;"WWY"}</definedName>
    <definedName name="___a63" localSheetId="7" hidden="1">{#N/A;#N/A;FALSE;"WWY"}</definedName>
    <definedName name="___a63" localSheetId="8" hidden="1">{#N/A;#N/A;FALSE;"WWY"}</definedName>
    <definedName name="___a63" localSheetId="9" hidden="1">{#N/A;#N/A;FALSE;"WWY"}</definedName>
    <definedName name="___a63" localSheetId="10" hidden="1">{#N/A;#N/A;FALSE;"WWY"}</definedName>
    <definedName name="___a63" hidden="1">{#N/A;#N/A;FALSE;"WWY"}</definedName>
    <definedName name="___a64" localSheetId="2"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localSheetId="4"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localSheetId="5"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localSheetId="10"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5"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localSheetId="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localSheetId="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localSheetId="1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6" localSheetId="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localSheetId="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localSheetId="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localSheetId="1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7"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7" localSheetId="2"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localSheetId="3"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localSheetId="4"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localSheetId="5"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localSheetId="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localSheetId="8"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localSheetId="9"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localSheetId="10"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F23032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A200" localSheetId="2" hidden="1">{#N/A,#N/A,FALSE,"Aging Summary";#N/A,#N/A,FALSE,"Ratio Analysis";#N/A,#N/A,FALSE,"Test 120 Day Accts";#N/A,#N/A,FALSE,"Tickmarks"}</definedName>
    <definedName name="___FA200" localSheetId="3" hidden="1">{#N/A,#N/A,FALSE,"Aging Summary";#N/A,#N/A,FALSE,"Ratio Analysis";#N/A,#N/A,FALSE,"Test 120 Day Accts";#N/A,#N/A,FALSE,"Tickmarks"}</definedName>
    <definedName name="___FA200" localSheetId="4" hidden="1">{#N/A,#N/A,FALSE,"Aging Summary";#N/A,#N/A,FALSE,"Ratio Analysis";#N/A,#N/A,FALSE,"Test 120 Day Accts";#N/A,#N/A,FALSE,"Tickmarks"}</definedName>
    <definedName name="___FA200" localSheetId="5" hidden="1">{#N/A,#N/A,FALSE,"Aging Summary";#N/A,#N/A,FALSE,"Ratio Analysis";#N/A,#N/A,FALSE,"Test 120 Day Accts";#N/A,#N/A,FALSE,"Tickmarks"}</definedName>
    <definedName name="___FA200" localSheetId="7" hidden="1">{#N/A,#N/A,FALSE,"Aging Summary";#N/A,#N/A,FALSE,"Ratio Analysis";#N/A,#N/A,FALSE,"Test 120 Day Accts";#N/A,#N/A,FALSE,"Tickmarks"}</definedName>
    <definedName name="___FA200" localSheetId="8" hidden="1">{#N/A,#N/A,FALSE,"Aging Summary";#N/A,#N/A,FALSE,"Ratio Analysis";#N/A,#N/A,FALSE,"Test 120 Day Accts";#N/A,#N/A,FALSE,"Tickmarks"}</definedName>
    <definedName name="___FA200" localSheetId="9" hidden="1">{#N/A,#N/A,FALSE,"Aging Summary";#N/A,#N/A,FALSE,"Ratio Analysis";#N/A,#N/A,FALSE,"Test 120 Day Accts";#N/A,#N/A,FALSE,"Tickmarks"}</definedName>
    <definedName name="___FA200" localSheetId="10" hidden="1">{#N/A,#N/A,FALSE,"Aging Summary";#N/A,#N/A,FALSE,"Ratio Analysis";#N/A,#N/A,FALSE,"Test 120 Day Accts";#N/A,#N/A,FALSE,"Tickmarks"}</definedName>
    <definedName name="___FA200" hidden="1">{#N/A,#N/A,FALSE,"Aging Summary";#N/A,#N/A,FALSE,"Ratio Analysis";#N/A,#N/A,FALSE,"Test 120 Day Accts";#N/A,#N/A,FALSE,"Tickmarks"}</definedName>
    <definedName name="_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q3" hidden="1">'[2]1601 Detail information'!$H$130:$H$162</definedName>
    <definedName name="___TB1" localSheetId="2" hidden="1">{#N/A,#N/A,TRUE,"Income";#N/A,#N/A,TRUE,"IncomeDetail";#N/A,#N/A,TRUE,"Balance";#N/A,#N/A,TRUE,"BalDetail"}</definedName>
    <definedName name="___TB1" localSheetId="3" hidden="1">{#N/A,#N/A,TRUE,"Income";#N/A,#N/A,TRUE,"IncomeDetail";#N/A,#N/A,TRUE,"Balance";#N/A,#N/A,TRUE,"BalDetail"}</definedName>
    <definedName name="___TB1" localSheetId="4" hidden="1">{#N/A,#N/A,TRUE,"Income";#N/A,#N/A,TRUE,"IncomeDetail";#N/A,#N/A,TRUE,"Balance";#N/A,#N/A,TRUE,"BalDetail"}</definedName>
    <definedName name="___TB1" localSheetId="5" hidden="1">{#N/A,#N/A,TRUE,"Income";#N/A,#N/A,TRUE,"IncomeDetail";#N/A,#N/A,TRUE,"Balance";#N/A,#N/A,TRUE,"BalDetail"}</definedName>
    <definedName name="___TB1" localSheetId="7" hidden="1">{#N/A,#N/A,TRUE,"Income";#N/A,#N/A,TRUE,"IncomeDetail";#N/A,#N/A,TRUE,"Balance";#N/A,#N/A,TRUE,"BalDetail"}</definedName>
    <definedName name="___TB1" localSheetId="8" hidden="1">{#N/A,#N/A,TRUE,"Income";#N/A,#N/A,TRUE,"IncomeDetail";#N/A,#N/A,TRUE,"Balance";#N/A,#N/A,TRUE,"BalDetail"}</definedName>
    <definedName name="___TB1" localSheetId="9" hidden="1">{#N/A,#N/A,TRUE,"Income";#N/A,#N/A,TRUE,"IncomeDetail";#N/A,#N/A,TRUE,"Balance";#N/A,#N/A,TRUE,"BalDetail"}</definedName>
    <definedName name="___TB1" localSheetId="10" hidden="1">{#N/A,#N/A,TRUE,"Income";#N/A,#N/A,TRUE,"IncomeDetail";#N/A,#N/A,TRUE,"Balance";#N/A,#N/A,TRUE,"BalDetail"}</definedName>
    <definedName name="___TB1" hidden="1">{#N/A,#N/A,TRUE,"Income";#N/A,#N/A,TRUE,"IncomeDetail";#N/A,#N/A,TRUE,"Balance";#N/A,#N/A,TRUE,"BalDetail"}</definedName>
    <definedName name="___thinkcell0yiY.KZh9UGHKXu_ALs4.g" localSheetId="2" hidden="1">#REF!</definedName>
    <definedName name="___thinkcell0yiY.KZh9UGHKXu_ALs4.g" localSheetId="3" hidden="1">#REF!</definedName>
    <definedName name="___thinkcell0yiY.KZh9UGHKXu_ALs4.g" localSheetId="4" hidden="1">#REF!</definedName>
    <definedName name="___thinkcell0yiY.KZh9UGHKXu_ALs4.g" localSheetId="5" hidden="1">#REF!</definedName>
    <definedName name="___thinkcell0yiY.KZh9UGHKXu_ALs4.g" localSheetId="7" hidden="1">#REF!</definedName>
    <definedName name="___thinkcell0yiY.KZh9UGHKXu_ALs4.g" localSheetId="8" hidden="1">#REF!</definedName>
    <definedName name="___thinkcell0yiY.KZh9UGHKXu_ALs4.g" localSheetId="9" hidden="1">#REF!</definedName>
    <definedName name="___thinkcell0yiY.KZh9UGHKXu_ALs4.g" hidden="1">#REF!</definedName>
    <definedName name="___thinkcellGXdeNDllXEqzynVyu6jM9A" localSheetId="2" hidden="1">#REF!</definedName>
    <definedName name="___thinkcellGXdeNDllXEqzynVyu6jM9A" localSheetId="3" hidden="1">#REF!</definedName>
    <definedName name="___thinkcellGXdeNDllXEqzynVyu6jM9A" localSheetId="4" hidden="1">#REF!</definedName>
    <definedName name="___thinkcellGXdeNDllXEqzynVyu6jM9A" localSheetId="5" hidden="1">#REF!</definedName>
    <definedName name="___thinkcellGXdeNDllXEqzynVyu6jM9A" localSheetId="7" hidden="1">#REF!</definedName>
    <definedName name="___thinkcellGXdeNDllXEqzynVyu6jM9A" localSheetId="9" hidden="1">#REF!</definedName>
    <definedName name="___thinkcellGXdeNDllXEqzynVyu6jM9A" hidden="1">#REF!</definedName>
    <definedName name="___thinkcellHjrwK8xjGUGwHoi4M1AWSQ" localSheetId="2" hidden="1">#REF!</definedName>
    <definedName name="___thinkcellHjrwK8xjGUGwHoi4M1AWSQ" localSheetId="4" hidden="1">#REF!</definedName>
    <definedName name="___thinkcellHjrwK8xjGUGwHoi4M1AWSQ" localSheetId="7" hidden="1">'[3]5. Supplier pareto'!#REF!</definedName>
    <definedName name="___thinkcellHjrwK8xjGUGwHoi4M1AWSQ" localSheetId="8" hidden="1">#REF!</definedName>
    <definedName name="___thinkcellHjrwK8xjGUGwHoi4M1AWSQ" localSheetId="9" hidden="1">'[4]5. Supplier pareto'!#REF!</definedName>
    <definedName name="___thinkcellHjrwK8xjGUGwHoi4M1AWSQ" hidden="1">#REF!</definedName>
    <definedName name="___thinkcellqBKYna5NmUerUR9llwfFRw" localSheetId="2" hidden="1">#REF!</definedName>
    <definedName name="___thinkcellqBKYna5NmUerUR9llwfFRw" localSheetId="3" hidden="1">#REF!</definedName>
    <definedName name="___thinkcellqBKYna5NmUerUR9llwfFRw" localSheetId="4" hidden="1">#REF!</definedName>
    <definedName name="___thinkcellqBKYna5NmUerUR9llwfFRw" localSheetId="5" hidden="1">#REF!</definedName>
    <definedName name="___thinkcellqBKYna5NmUerUR9llwfFRw" localSheetId="7" hidden="1">#REF!</definedName>
    <definedName name="___thinkcellqBKYna5NmUerUR9llwfFRw" localSheetId="9" hidden="1">#REF!</definedName>
    <definedName name="___thinkcellqBKYna5NmUerUR9llwfFRw" hidden="1">#REF!</definedName>
    <definedName name="___UF1" localSheetId="2" hidden="1">{#N/A,#N/A,FALSE,"BreakoutFY95";#N/A,#N/A,FALSE,"BreakoutFY96";#N/A,#N/A,FALSE,"BreakoutFY97";#N/A,#N/A,FALSE,"BreakoutFY98"}</definedName>
    <definedName name="___UF1" localSheetId="3" hidden="1">{#N/A,#N/A,FALSE,"BreakoutFY95";#N/A,#N/A,FALSE,"BreakoutFY96";#N/A,#N/A,FALSE,"BreakoutFY97";#N/A,#N/A,FALSE,"BreakoutFY98"}</definedName>
    <definedName name="___UF1" localSheetId="4" hidden="1">{#N/A,#N/A,FALSE,"BreakoutFY95";#N/A,#N/A,FALSE,"BreakoutFY96";#N/A,#N/A,FALSE,"BreakoutFY97";#N/A,#N/A,FALSE,"BreakoutFY98"}</definedName>
    <definedName name="___UF1" localSheetId="5" hidden="1">{#N/A,#N/A,FALSE,"BreakoutFY95";#N/A,#N/A,FALSE,"BreakoutFY96";#N/A,#N/A,FALSE,"BreakoutFY97";#N/A,#N/A,FALSE,"BreakoutFY98"}</definedName>
    <definedName name="___UF1" localSheetId="7" hidden="1">{#N/A,#N/A,FALSE,"BreakoutFY95";#N/A,#N/A,FALSE,"BreakoutFY96";#N/A,#N/A,FALSE,"BreakoutFY97";#N/A,#N/A,FALSE,"BreakoutFY98"}</definedName>
    <definedName name="___UF1" localSheetId="8" hidden="1">{#N/A,#N/A,FALSE,"BreakoutFY95";#N/A,#N/A,FALSE,"BreakoutFY96";#N/A,#N/A,FALSE,"BreakoutFY97";#N/A,#N/A,FALSE,"BreakoutFY98"}</definedName>
    <definedName name="___UF1" localSheetId="9" hidden="1">{#N/A,#N/A,FALSE,"BreakoutFY95";#N/A,#N/A,FALSE,"BreakoutFY96";#N/A,#N/A,FALSE,"BreakoutFY97";#N/A,#N/A,FALSE,"BreakoutFY98"}</definedName>
    <definedName name="___UF1" localSheetId="10" hidden="1">{#N/A,#N/A,FALSE,"BreakoutFY95";#N/A,#N/A,FALSE,"BreakoutFY96";#N/A,#N/A,FALSE,"BreakoutFY97";#N/A,#N/A,FALSE,"BreakoutFY98"}</definedName>
    <definedName name="___UF1" hidden="1">{#N/A,#N/A,FALSE,"BreakoutFY95";#N/A,#N/A,FALSE,"BreakoutFY96";#N/A,#N/A,FALSE,"BreakoutFY97";#N/A,#N/A,FALSE,"BreakoutFY98"}</definedName>
    <definedName name="___www1" localSheetId="2" hidden="1">{#N/A,#N/A,FALSE,"schA"}</definedName>
    <definedName name="___www1" localSheetId="3" hidden="1">{#N/A,#N/A,FALSE,"schA"}</definedName>
    <definedName name="___www1" localSheetId="4" hidden="1">{#N/A,#N/A,FALSE,"schA"}</definedName>
    <definedName name="___www1" localSheetId="5" hidden="1">{#N/A,#N/A,FALSE,"schA"}</definedName>
    <definedName name="___www1" localSheetId="1" hidden="1">{#N/A,#N/A,FALSE,"schA"}</definedName>
    <definedName name="___www1" localSheetId="0" hidden="1">{#N/A,#N/A,FALSE,"schA"}</definedName>
    <definedName name="___www1" localSheetId="6" hidden="1">{#N/A,#N/A,FALSE,"schA"}</definedName>
    <definedName name="___www1" localSheetId="7" hidden="1">{#N/A,#N/A,FALSE,"schA"}</definedName>
    <definedName name="___www1" localSheetId="8" hidden="1">{#N/A,#N/A,FALSE,"schA"}</definedName>
    <definedName name="___www1" localSheetId="9" hidden="1">{#N/A,#N/A,FALSE,"schA"}</definedName>
    <definedName name="___www1" localSheetId="10" hidden="1">{#N/A,#N/A,FALSE,"schA"}</definedName>
    <definedName name="___www1" hidden="1">{#N/A,#N/A,FALSE,"schA"}</definedName>
    <definedName name="___www1_1" localSheetId="2" hidden="1">{#N/A,#N/A,FALSE,"schA"}</definedName>
    <definedName name="___www1_1" localSheetId="3" hidden="1">{#N/A,#N/A,FALSE,"schA"}</definedName>
    <definedName name="___www1_1" localSheetId="4" hidden="1">{#N/A,#N/A,FALSE,"schA"}</definedName>
    <definedName name="___www1_1" localSheetId="5" hidden="1">{#N/A,#N/A,FALSE,"schA"}</definedName>
    <definedName name="___www1_1" localSheetId="1" hidden="1">{#N/A,#N/A,FALSE,"schA"}</definedName>
    <definedName name="___www1_1" localSheetId="0" hidden="1">{#N/A,#N/A,FALSE,"schA"}</definedName>
    <definedName name="___www1_1" localSheetId="6" hidden="1">{#N/A,#N/A,FALSE,"schA"}</definedName>
    <definedName name="___www1_1" localSheetId="7" hidden="1">{#N/A,#N/A,FALSE,"schA"}</definedName>
    <definedName name="___www1_1" localSheetId="8" hidden="1">{#N/A,#N/A,FALSE,"schA"}</definedName>
    <definedName name="___www1_1" localSheetId="9" hidden="1">{#N/A,#N/A,FALSE,"schA"}</definedName>
    <definedName name="___www1_1" localSheetId="10" hidden="1">{#N/A,#N/A,FALSE,"schA"}</definedName>
    <definedName name="___www1_1" hidden="1">{#N/A,#N/A,FALSE,"schA"}</definedName>
    <definedName name="___www1_1_1" localSheetId="2" hidden="1">{#N/A,#N/A,FALSE,"schA"}</definedName>
    <definedName name="___www1_1_1" localSheetId="3" hidden="1">{#N/A,#N/A,FALSE,"schA"}</definedName>
    <definedName name="___www1_1_1" localSheetId="4" hidden="1">{#N/A,#N/A,FALSE,"schA"}</definedName>
    <definedName name="___www1_1_1" localSheetId="5" hidden="1">{#N/A,#N/A,FALSE,"schA"}</definedName>
    <definedName name="___www1_1_1" localSheetId="1" hidden="1">{#N/A,#N/A,FALSE,"schA"}</definedName>
    <definedName name="___www1_1_1" localSheetId="0" hidden="1">{#N/A,#N/A,FALSE,"schA"}</definedName>
    <definedName name="___www1_1_1" localSheetId="6" hidden="1">{#N/A,#N/A,FALSE,"schA"}</definedName>
    <definedName name="___www1_1_1" localSheetId="7" hidden="1">{#N/A,#N/A,FALSE,"schA"}</definedName>
    <definedName name="___www1_1_1" localSheetId="8" hidden="1">{#N/A,#N/A,FALSE,"schA"}</definedName>
    <definedName name="___www1_1_1" localSheetId="9" hidden="1">{#N/A,#N/A,FALSE,"schA"}</definedName>
    <definedName name="___www1_1_1" localSheetId="10" hidden="1">{#N/A,#N/A,FALSE,"schA"}</definedName>
    <definedName name="___www1_1_1" hidden="1">{#N/A,#N/A,FALSE,"schA"}</definedName>
    <definedName name="___www1_1_2" localSheetId="2" hidden="1">{#N/A,#N/A,FALSE,"schA"}</definedName>
    <definedName name="___www1_1_2" localSheetId="3" hidden="1">{#N/A,#N/A,FALSE,"schA"}</definedName>
    <definedName name="___www1_1_2" localSheetId="4" hidden="1">{#N/A,#N/A,FALSE,"schA"}</definedName>
    <definedName name="___www1_1_2" localSheetId="5" hidden="1">{#N/A,#N/A,FALSE,"schA"}</definedName>
    <definedName name="___www1_1_2" localSheetId="1" hidden="1">{#N/A,#N/A,FALSE,"schA"}</definedName>
    <definedName name="___www1_1_2" localSheetId="0" hidden="1">{#N/A,#N/A,FALSE,"schA"}</definedName>
    <definedName name="___www1_1_2" localSheetId="6" hidden="1">{#N/A,#N/A,FALSE,"schA"}</definedName>
    <definedName name="___www1_1_2" localSheetId="7" hidden="1">{#N/A,#N/A,FALSE,"schA"}</definedName>
    <definedName name="___www1_1_2" localSheetId="8" hidden="1">{#N/A,#N/A,FALSE,"schA"}</definedName>
    <definedName name="___www1_1_2" localSheetId="9" hidden="1">{#N/A,#N/A,FALSE,"schA"}</definedName>
    <definedName name="___www1_1_2" localSheetId="10" hidden="1">{#N/A,#N/A,FALSE,"schA"}</definedName>
    <definedName name="___www1_1_2" hidden="1">{#N/A,#N/A,FALSE,"schA"}</definedName>
    <definedName name="___www1_1_3" localSheetId="2" hidden="1">{#N/A,#N/A,FALSE,"schA"}</definedName>
    <definedName name="___www1_1_3" localSheetId="3" hidden="1">{#N/A,#N/A,FALSE,"schA"}</definedName>
    <definedName name="___www1_1_3" localSheetId="4" hidden="1">{#N/A,#N/A,FALSE,"schA"}</definedName>
    <definedName name="___www1_1_3" localSheetId="5" hidden="1">{#N/A,#N/A,FALSE,"schA"}</definedName>
    <definedName name="___www1_1_3" localSheetId="1" hidden="1">{#N/A,#N/A,FALSE,"schA"}</definedName>
    <definedName name="___www1_1_3" localSheetId="0" hidden="1">{#N/A,#N/A,FALSE,"schA"}</definedName>
    <definedName name="___www1_1_3" localSheetId="6" hidden="1">{#N/A,#N/A,FALSE,"schA"}</definedName>
    <definedName name="___www1_1_3" localSheetId="7" hidden="1">{#N/A,#N/A,FALSE,"schA"}</definedName>
    <definedName name="___www1_1_3" localSheetId="8" hidden="1">{#N/A,#N/A,FALSE,"schA"}</definedName>
    <definedName name="___www1_1_3" localSheetId="9" hidden="1">{#N/A,#N/A,FALSE,"schA"}</definedName>
    <definedName name="___www1_1_3" localSheetId="10" hidden="1">{#N/A,#N/A,FALSE,"schA"}</definedName>
    <definedName name="___www1_1_3" hidden="1">{#N/A,#N/A,FALSE,"schA"}</definedName>
    <definedName name="___www1_2" localSheetId="2" hidden="1">{#N/A,#N/A,FALSE,"schA"}</definedName>
    <definedName name="___www1_2" localSheetId="3" hidden="1">{#N/A,#N/A,FALSE,"schA"}</definedName>
    <definedName name="___www1_2" localSheetId="4" hidden="1">{#N/A,#N/A,FALSE,"schA"}</definedName>
    <definedName name="___www1_2" localSheetId="5" hidden="1">{#N/A,#N/A,FALSE,"schA"}</definedName>
    <definedName name="___www1_2" localSheetId="1" hidden="1">{#N/A,#N/A,FALSE,"schA"}</definedName>
    <definedName name="___www1_2" localSheetId="0" hidden="1">{#N/A,#N/A,FALSE,"schA"}</definedName>
    <definedName name="___www1_2" localSheetId="6" hidden="1">{#N/A,#N/A,FALSE,"schA"}</definedName>
    <definedName name="___www1_2" localSheetId="7" hidden="1">{#N/A,#N/A,FALSE,"schA"}</definedName>
    <definedName name="___www1_2" localSheetId="8" hidden="1">{#N/A,#N/A,FALSE,"schA"}</definedName>
    <definedName name="___www1_2" localSheetId="9" hidden="1">{#N/A,#N/A,FALSE,"schA"}</definedName>
    <definedName name="___www1_2" localSheetId="10" hidden="1">{#N/A,#N/A,FALSE,"schA"}</definedName>
    <definedName name="___www1_2" hidden="1">{#N/A,#N/A,FALSE,"schA"}</definedName>
    <definedName name="___www1_2_1" localSheetId="2" hidden="1">{#N/A,#N/A,FALSE,"schA"}</definedName>
    <definedName name="___www1_2_1" localSheetId="3" hidden="1">{#N/A,#N/A,FALSE,"schA"}</definedName>
    <definedName name="___www1_2_1" localSheetId="4" hidden="1">{#N/A,#N/A,FALSE,"schA"}</definedName>
    <definedName name="___www1_2_1" localSheetId="5" hidden="1">{#N/A,#N/A,FALSE,"schA"}</definedName>
    <definedName name="___www1_2_1" localSheetId="1" hidden="1">{#N/A,#N/A,FALSE,"schA"}</definedName>
    <definedName name="___www1_2_1" localSheetId="0" hidden="1">{#N/A,#N/A,FALSE,"schA"}</definedName>
    <definedName name="___www1_2_1" localSheetId="6" hidden="1">{#N/A,#N/A,FALSE,"schA"}</definedName>
    <definedName name="___www1_2_1" localSheetId="7" hidden="1">{#N/A,#N/A,FALSE,"schA"}</definedName>
    <definedName name="___www1_2_1" localSheetId="8" hidden="1">{#N/A,#N/A,FALSE,"schA"}</definedName>
    <definedName name="___www1_2_1" localSheetId="9" hidden="1">{#N/A,#N/A,FALSE,"schA"}</definedName>
    <definedName name="___www1_2_1" localSheetId="10" hidden="1">{#N/A,#N/A,FALSE,"schA"}</definedName>
    <definedName name="___www1_2_1" hidden="1">{#N/A,#N/A,FALSE,"schA"}</definedName>
    <definedName name="___www1_2_2" localSheetId="2" hidden="1">{#N/A,#N/A,FALSE,"schA"}</definedName>
    <definedName name="___www1_2_2" localSheetId="3" hidden="1">{#N/A,#N/A,FALSE,"schA"}</definedName>
    <definedName name="___www1_2_2" localSheetId="4" hidden="1">{#N/A,#N/A,FALSE,"schA"}</definedName>
    <definedName name="___www1_2_2" localSheetId="5" hidden="1">{#N/A,#N/A,FALSE,"schA"}</definedName>
    <definedName name="___www1_2_2" localSheetId="1" hidden="1">{#N/A,#N/A,FALSE,"schA"}</definedName>
    <definedName name="___www1_2_2" localSheetId="0" hidden="1">{#N/A,#N/A,FALSE,"schA"}</definedName>
    <definedName name="___www1_2_2" localSheetId="6" hidden="1">{#N/A,#N/A,FALSE,"schA"}</definedName>
    <definedName name="___www1_2_2" localSheetId="7" hidden="1">{#N/A,#N/A,FALSE,"schA"}</definedName>
    <definedName name="___www1_2_2" localSheetId="8" hidden="1">{#N/A,#N/A,FALSE,"schA"}</definedName>
    <definedName name="___www1_2_2" localSheetId="9" hidden="1">{#N/A,#N/A,FALSE,"schA"}</definedName>
    <definedName name="___www1_2_2" localSheetId="10" hidden="1">{#N/A,#N/A,FALSE,"schA"}</definedName>
    <definedName name="___www1_2_2" hidden="1">{#N/A,#N/A,FALSE,"schA"}</definedName>
    <definedName name="___www1_2_3" localSheetId="2" hidden="1">{#N/A,#N/A,FALSE,"schA"}</definedName>
    <definedName name="___www1_2_3" localSheetId="3" hidden="1">{#N/A,#N/A,FALSE,"schA"}</definedName>
    <definedName name="___www1_2_3" localSheetId="4" hidden="1">{#N/A,#N/A,FALSE,"schA"}</definedName>
    <definedName name="___www1_2_3" localSheetId="5" hidden="1">{#N/A,#N/A,FALSE,"schA"}</definedName>
    <definedName name="___www1_2_3" localSheetId="1" hidden="1">{#N/A,#N/A,FALSE,"schA"}</definedName>
    <definedName name="___www1_2_3" localSheetId="0" hidden="1">{#N/A,#N/A,FALSE,"schA"}</definedName>
    <definedName name="___www1_2_3" localSheetId="6" hidden="1">{#N/A,#N/A,FALSE,"schA"}</definedName>
    <definedName name="___www1_2_3" localSheetId="7" hidden="1">{#N/A,#N/A,FALSE,"schA"}</definedName>
    <definedName name="___www1_2_3" localSheetId="8" hidden="1">{#N/A,#N/A,FALSE,"schA"}</definedName>
    <definedName name="___www1_2_3" localSheetId="9" hidden="1">{#N/A,#N/A,FALSE,"schA"}</definedName>
    <definedName name="___www1_2_3" localSheetId="10" hidden="1">{#N/A,#N/A,FALSE,"schA"}</definedName>
    <definedName name="___www1_2_3" hidden="1">{#N/A,#N/A,FALSE,"schA"}</definedName>
    <definedName name="___www1_3" localSheetId="2" hidden="1">{#N/A,#N/A,FALSE,"schA"}</definedName>
    <definedName name="___www1_3" localSheetId="3" hidden="1">{#N/A,#N/A,FALSE,"schA"}</definedName>
    <definedName name="___www1_3" localSheetId="4" hidden="1">{#N/A,#N/A,FALSE,"schA"}</definedName>
    <definedName name="___www1_3" localSheetId="5" hidden="1">{#N/A,#N/A,FALSE,"schA"}</definedName>
    <definedName name="___www1_3" localSheetId="1" hidden="1">{#N/A,#N/A,FALSE,"schA"}</definedName>
    <definedName name="___www1_3" localSheetId="0" hidden="1">{#N/A,#N/A,FALSE,"schA"}</definedName>
    <definedName name="___www1_3" localSheetId="6" hidden="1">{#N/A,#N/A,FALSE,"schA"}</definedName>
    <definedName name="___www1_3" localSheetId="7" hidden="1">{#N/A,#N/A,FALSE,"schA"}</definedName>
    <definedName name="___www1_3" localSheetId="8" hidden="1">{#N/A,#N/A,FALSE,"schA"}</definedName>
    <definedName name="___www1_3" localSheetId="9" hidden="1">{#N/A,#N/A,FALSE,"schA"}</definedName>
    <definedName name="___www1_3" localSheetId="10" hidden="1">{#N/A,#N/A,FALSE,"schA"}</definedName>
    <definedName name="___www1_3" hidden="1">{#N/A,#N/A,FALSE,"schA"}</definedName>
    <definedName name="___www1_3_1" localSheetId="2" hidden="1">{#N/A,#N/A,FALSE,"schA"}</definedName>
    <definedName name="___www1_3_1" localSheetId="3" hidden="1">{#N/A,#N/A,FALSE,"schA"}</definedName>
    <definedName name="___www1_3_1" localSheetId="4" hidden="1">{#N/A,#N/A,FALSE,"schA"}</definedName>
    <definedName name="___www1_3_1" localSheetId="5" hidden="1">{#N/A,#N/A,FALSE,"schA"}</definedName>
    <definedName name="___www1_3_1" localSheetId="1" hidden="1">{#N/A,#N/A,FALSE,"schA"}</definedName>
    <definedName name="___www1_3_1" localSheetId="0" hidden="1">{#N/A,#N/A,FALSE,"schA"}</definedName>
    <definedName name="___www1_3_1" localSheetId="6" hidden="1">{#N/A,#N/A,FALSE,"schA"}</definedName>
    <definedName name="___www1_3_1" localSheetId="7" hidden="1">{#N/A,#N/A,FALSE,"schA"}</definedName>
    <definedName name="___www1_3_1" localSheetId="8" hidden="1">{#N/A,#N/A,FALSE,"schA"}</definedName>
    <definedName name="___www1_3_1" localSheetId="9" hidden="1">{#N/A,#N/A,FALSE,"schA"}</definedName>
    <definedName name="___www1_3_1" localSheetId="10" hidden="1">{#N/A,#N/A,FALSE,"schA"}</definedName>
    <definedName name="___www1_3_1" hidden="1">{#N/A,#N/A,FALSE,"schA"}</definedName>
    <definedName name="___www1_3_2" localSheetId="2" hidden="1">{#N/A,#N/A,FALSE,"schA"}</definedName>
    <definedName name="___www1_3_2" localSheetId="3" hidden="1">{#N/A,#N/A,FALSE,"schA"}</definedName>
    <definedName name="___www1_3_2" localSheetId="4" hidden="1">{#N/A,#N/A,FALSE,"schA"}</definedName>
    <definedName name="___www1_3_2" localSheetId="5" hidden="1">{#N/A,#N/A,FALSE,"schA"}</definedName>
    <definedName name="___www1_3_2" localSheetId="1" hidden="1">{#N/A,#N/A,FALSE,"schA"}</definedName>
    <definedName name="___www1_3_2" localSheetId="0" hidden="1">{#N/A,#N/A,FALSE,"schA"}</definedName>
    <definedName name="___www1_3_2" localSheetId="6" hidden="1">{#N/A,#N/A,FALSE,"schA"}</definedName>
    <definedName name="___www1_3_2" localSheetId="7" hidden="1">{#N/A,#N/A,FALSE,"schA"}</definedName>
    <definedName name="___www1_3_2" localSheetId="8" hidden="1">{#N/A,#N/A,FALSE,"schA"}</definedName>
    <definedName name="___www1_3_2" localSheetId="9" hidden="1">{#N/A,#N/A,FALSE,"schA"}</definedName>
    <definedName name="___www1_3_2" localSheetId="10" hidden="1">{#N/A,#N/A,FALSE,"schA"}</definedName>
    <definedName name="___www1_3_2" hidden="1">{#N/A,#N/A,FALSE,"schA"}</definedName>
    <definedName name="___www1_3_3" localSheetId="2" hidden="1">{#N/A,#N/A,FALSE,"schA"}</definedName>
    <definedName name="___www1_3_3" localSheetId="3" hidden="1">{#N/A,#N/A,FALSE,"schA"}</definedName>
    <definedName name="___www1_3_3" localSheetId="4" hidden="1">{#N/A,#N/A,FALSE,"schA"}</definedName>
    <definedName name="___www1_3_3" localSheetId="5" hidden="1">{#N/A,#N/A,FALSE,"schA"}</definedName>
    <definedName name="___www1_3_3" localSheetId="1" hidden="1">{#N/A,#N/A,FALSE,"schA"}</definedName>
    <definedName name="___www1_3_3" localSheetId="0" hidden="1">{#N/A,#N/A,FALSE,"schA"}</definedName>
    <definedName name="___www1_3_3" localSheetId="6" hidden="1">{#N/A,#N/A,FALSE,"schA"}</definedName>
    <definedName name="___www1_3_3" localSheetId="7" hidden="1">{#N/A,#N/A,FALSE,"schA"}</definedName>
    <definedName name="___www1_3_3" localSheetId="8" hidden="1">{#N/A,#N/A,FALSE,"schA"}</definedName>
    <definedName name="___www1_3_3" localSheetId="9" hidden="1">{#N/A,#N/A,FALSE,"schA"}</definedName>
    <definedName name="___www1_3_3" localSheetId="10" hidden="1">{#N/A,#N/A,FALSE,"schA"}</definedName>
    <definedName name="___www1_3_3" hidden="1">{#N/A,#N/A,FALSE,"schA"}</definedName>
    <definedName name="___www1_4" localSheetId="2" hidden="1">{#N/A,#N/A,FALSE,"schA"}</definedName>
    <definedName name="___www1_4" localSheetId="3" hidden="1">{#N/A,#N/A,FALSE,"schA"}</definedName>
    <definedName name="___www1_4" localSheetId="4" hidden="1">{#N/A,#N/A,FALSE,"schA"}</definedName>
    <definedName name="___www1_4" localSheetId="5" hidden="1">{#N/A,#N/A,FALSE,"schA"}</definedName>
    <definedName name="___www1_4" localSheetId="1" hidden="1">{#N/A,#N/A,FALSE,"schA"}</definedName>
    <definedName name="___www1_4" localSheetId="0" hidden="1">{#N/A,#N/A,FALSE,"schA"}</definedName>
    <definedName name="___www1_4" localSheetId="6" hidden="1">{#N/A,#N/A,FALSE,"schA"}</definedName>
    <definedName name="___www1_4" localSheetId="7" hidden="1">{#N/A,#N/A,FALSE,"schA"}</definedName>
    <definedName name="___www1_4" localSheetId="8" hidden="1">{#N/A,#N/A,FALSE,"schA"}</definedName>
    <definedName name="___www1_4" localSheetId="9" hidden="1">{#N/A,#N/A,FALSE,"schA"}</definedName>
    <definedName name="___www1_4" localSheetId="10" hidden="1">{#N/A,#N/A,FALSE,"schA"}</definedName>
    <definedName name="___www1_4" hidden="1">{#N/A,#N/A,FALSE,"schA"}</definedName>
    <definedName name="___www1_4_1" localSheetId="2" hidden="1">{#N/A,#N/A,FALSE,"schA"}</definedName>
    <definedName name="___www1_4_1" localSheetId="3" hidden="1">{#N/A,#N/A,FALSE,"schA"}</definedName>
    <definedName name="___www1_4_1" localSheetId="4" hidden="1">{#N/A,#N/A,FALSE,"schA"}</definedName>
    <definedName name="___www1_4_1" localSheetId="5" hidden="1">{#N/A,#N/A,FALSE,"schA"}</definedName>
    <definedName name="___www1_4_1" localSheetId="1" hidden="1">{#N/A,#N/A,FALSE,"schA"}</definedName>
    <definedName name="___www1_4_1" localSheetId="0" hidden="1">{#N/A,#N/A,FALSE,"schA"}</definedName>
    <definedName name="___www1_4_1" localSheetId="6" hidden="1">{#N/A,#N/A,FALSE,"schA"}</definedName>
    <definedName name="___www1_4_1" localSheetId="7" hidden="1">{#N/A,#N/A,FALSE,"schA"}</definedName>
    <definedName name="___www1_4_1" localSheetId="8" hidden="1">{#N/A,#N/A,FALSE,"schA"}</definedName>
    <definedName name="___www1_4_1" localSheetId="9" hidden="1">{#N/A,#N/A,FALSE,"schA"}</definedName>
    <definedName name="___www1_4_1" localSheetId="10" hidden="1">{#N/A,#N/A,FALSE,"schA"}</definedName>
    <definedName name="___www1_4_1" hidden="1">{#N/A,#N/A,FALSE,"schA"}</definedName>
    <definedName name="___www1_4_2" localSheetId="2" hidden="1">{#N/A,#N/A,FALSE,"schA"}</definedName>
    <definedName name="___www1_4_2" localSheetId="3" hidden="1">{#N/A,#N/A,FALSE,"schA"}</definedName>
    <definedName name="___www1_4_2" localSheetId="4" hidden="1">{#N/A,#N/A,FALSE,"schA"}</definedName>
    <definedName name="___www1_4_2" localSheetId="5" hidden="1">{#N/A,#N/A,FALSE,"schA"}</definedName>
    <definedName name="___www1_4_2" localSheetId="1" hidden="1">{#N/A,#N/A,FALSE,"schA"}</definedName>
    <definedName name="___www1_4_2" localSheetId="0" hidden="1">{#N/A,#N/A,FALSE,"schA"}</definedName>
    <definedName name="___www1_4_2" localSheetId="6" hidden="1">{#N/A,#N/A,FALSE,"schA"}</definedName>
    <definedName name="___www1_4_2" localSheetId="7" hidden="1">{#N/A,#N/A,FALSE,"schA"}</definedName>
    <definedName name="___www1_4_2" localSheetId="8" hidden="1">{#N/A,#N/A,FALSE,"schA"}</definedName>
    <definedName name="___www1_4_2" localSheetId="9" hidden="1">{#N/A,#N/A,FALSE,"schA"}</definedName>
    <definedName name="___www1_4_2" localSheetId="10" hidden="1">{#N/A,#N/A,FALSE,"schA"}</definedName>
    <definedName name="___www1_4_2" hidden="1">{#N/A,#N/A,FALSE,"schA"}</definedName>
    <definedName name="___www1_4_3" localSheetId="2" hidden="1">{#N/A,#N/A,FALSE,"schA"}</definedName>
    <definedName name="___www1_4_3" localSheetId="3" hidden="1">{#N/A,#N/A,FALSE,"schA"}</definedName>
    <definedName name="___www1_4_3" localSheetId="4" hidden="1">{#N/A,#N/A,FALSE,"schA"}</definedName>
    <definedName name="___www1_4_3" localSheetId="5" hidden="1">{#N/A,#N/A,FALSE,"schA"}</definedName>
    <definedName name="___www1_4_3" localSheetId="1" hidden="1">{#N/A,#N/A,FALSE,"schA"}</definedName>
    <definedName name="___www1_4_3" localSheetId="0" hidden="1">{#N/A,#N/A,FALSE,"schA"}</definedName>
    <definedName name="___www1_4_3" localSheetId="6" hidden="1">{#N/A,#N/A,FALSE,"schA"}</definedName>
    <definedName name="___www1_4_3" localSheetId="7" hidden="1">{#N/A,#N/A,FALSE,"schA"}</definedName>
    <definedName name="___www1_4_3" localSheetId="8" hidden="1">{#N/A,#N/A,FALSE,"schA"}</definedName>
    <definedName name="___www1_4_3" localSheetId="9" hidden="1">{#N/A,#N/A,FALSE,"schA"}</definedName>
    <definedName name="___www1_4_3" localSheetId="10" hidden="1">{#N/A,#N/A,FALSE,"schA"}</definedName>
    <definedName name="___www1_4_3" hidden="1">{#N/A,#N/A,FALSE,"schA"}</definedName>
    <definedName name="___www1_5" localSheetId="2" hidden="1">{#N/A,#N/A,FALSE,"schA"}</definedName>
    <definedName name="___www1_5" localSheetId="3" hidden="1">{#N/A,#N/A,FALSE,"schA"}</definedName>
    <definedName name="___www1_5" localSheetId="4" hidden="1">{#N/A,#N/A,FALSE,"schA"}</definedName>
    <definedName name="___www1_5" localSheetId="5" hidden="1">{#N/A,#N/A,FALSE,"schA"}</definedName>
    <definedName name="___www1_5" localSheetId="1" hidden="1">{#N/A,#N/A,FALSE,"schA"}</definedName>
    <definedName name="___www1_5" localSheetId="0" hidden="1">{#N/A,#N/A,FALSE,"schA"}</definedName>
    <definedName name="___www1_5" localSheetId="6" hidden="1">{#N/A,#N/A,FALSE,"schA"}</definedName>
    <definedName name="___www1_5" localSheetId="7" hidden="1">{#N/A,#N/A,FALSE,"schA"}</definedName>
    <definedName name="___www1_5" localSheetId="8" hidden="1">{#N/A,#N/A,FALSE,"schA"}</definedName>
    <definedName name="___www1_5" localSheetId="9" hidden="1">{#N/A,#N/A,FALSE,"schA"}</definedName>
    <definedName name="___www1_5" localSheetId="10" hidden="1">{#N/A,#N/A,FALSE,"schA"}</definedName>
    <definedName name="___www1_5" hidden="1">{#N/A,#N/A,FALSE,"schA"}</definedName>
    <definedName name="___www1_5_1" localSheetId="2" hidden="1">{#N/A,#N/A,FALSE,"schA"}</definedName>
    <definedName name="___www1_5_1" localSheetId="3" hidden="1">{#N/A,#N/A,FALSE,"schA"}</definedName>
    <definedName name="___www1_5_1" localSheetId="4" hidden="1">{#N/A,#N/A,FALSE,"schA"}</definedName>
    <definedName name="___www1_5_1" localSheetId="5" hidden="1">{#N/A,#N/A,FALSE,"schA"}</definedName>
    <definedName name="___www1_5_1" localSheetId="1" hidden="1">{#N/A,#N/A,FALSE,"schA"}</definedName>
    <definedName name="___www1_5_1" localSheetId="0" hidden="1">{#N/A,#N/A,FALSE,"schA"}</definedName>
    <definedName name="___www1_5_1" localSheetId="6" hidden="1">{#N/A,#N/A,FALSE,"schA"}</definedName>
    <definedName name="___www1_5_1" localSheetId="7" hidden="1">{#N/A,#N/A,FALSE,"schA"}</definedName>
    <definedName name="___www1_5_1" localSheetId="8" hidden="1">{#N/A,#N/A,FALSE,"schA"}</definedName>
    <definedName name="___www1_5_1" localSheetId="9" hidden="1">{#N/A,#N/A,FALSE,"schA"}</definedName>
    <definedName name="___www1_5_1" localSheetId="10" hidden="1">{#N/A,#N/A,FALSE,"schA"}</definedName>
    <definedName name="___www1_5_1" hidden="1">{#N/A,#N/A,FALSE,"schA"}</definedName>
    <definedName name="___www1_5_2" localSheetId="2" hidden="1">{#N/A,#N/A,FALSE,"schA"}</definedName>
    <definedName name="___www1_5_2" localSheetId="3" hidden="1">{#N/A,#N/A,FALSE,"schA"}</definedName>
    <definedName name="___www1_5_2" localSheetId="4" hidden="1">{#N/A,#N/A,FALSE,"schA"}</definedName>
    <definedName name="___www1_5_2" localSheetId="5" hidden="1">{#N/A,#N/A,FALSE,"schA"}</definedName>
    <definedName name="___www1_5_2" localSheetId="1" hidden="1">{#N/A,#N/A,FALSE,"schA"}</definedName>
    <definedName name="___www1_5_2" localSheetId="0" hidden="1">{#N/A,#N/A,FALSE,"schA"}</definedName>
    <definedName name="___www1_5_2" localSheetId="6" hidden="1">{#N/A,#N/A,FALSE,"schA"}</definedName>
    <definedName name="___www1_5_2" localSheetId="7" hidden="1">{#N/A,#N/A,FALSE,"schA"}</definedName>
    <definedName name="___www1_5_2" localSheetId="8" hidden="1">{#N/A,#N/A,FALSE,"schA"}</definedName>
    <definedName name="___www1_5_2" localSheetId="9" hidden="1">{#N/A,#N/A,FALSE,"schA"}</definedName>
    <definedName name="___www1_5_2" localSheetId="10" hidden="1">{#N/A,#N/A,FALSE,"schA"}</definedName>
    <definedName name="___www1_5_2" hidden="1">{#N/A,#N/A,FALSE,"schA"}</definedName>
    <definedName name="___www1_5_3" localSheetId="2" hidden="1">{#N/A,#N/A,FALSE,"schA"}</definedName>
    <definedName name="___www1_5_3" localSheetId="3" hidden="1">{#N/A,#N/A,FALSE,"schA"}</definedName>
    <definedName name="___www1_5_3" localSheetId="4" hidden="1">{#N/A,#N/A,FALSE,"schA"}</definedName>
    <definedName name="___www1_5_3" localSheetId="5" hidden="1">{#N/A,#N/A,FALSE,"schA"}</definedName>
    <definedName name="___www1_5_3" localSheetId="1" hidden="1">{#N/A,#N/A,FALSE,"schA"}</definedName>
    <definedName name="___www1_5_3" localSheetId="0" hidden="1">{#N/A,#N/A,FALSE,"schA"}</definedName>
    <definedName name="___www1_5_3" localSheetId="6" hidden="1">{#N/A,#N/A,FALSE,"schA"}</definedName>
    <definedName name="___www1_5_3" localSheetId="7" hidden="1">{#N/A,#N/A,FALSE,"schA"}</definedName>
    <definedName name="___www1_5_3" localSheetId="8" hidden="1">{#N/A,#N/A,FALSE,"schA"}</definedName>
    <definedName name="___www1_5_3" localSheetId="9" hidden="1">{#N/A,#N/A,FALSE,"schA"}</definedName>
    <definedName name="___www1_5_3" localSheetId="10" hidden="1">{#N/A,#N/A,FALSE,"schA"}</definedName>
    <definedName name="___www1_5_3" hidden="1">{#N/A,#N/A,FALSE,"schA"}</definedName>
    <definedName name="__123Graph_A" localSheetId="4" hidden="1">#REF!</definedName>
    <definedName name="__123Graph_A" localSheetId="0" hidden="1">#REF!</definedName>
    <definedName name="__123Graph_A" localSheetId="7" hidden="1">'[5]As-Fin'!#REF!</definedName>
    <definedName name="__123Graph_A" localSheetId="9" hidden="1">#REF!</definedName>
    <definedName name="__123Graph_A" hidden="1">'[5]As-Fin'!#REF!</definedName>
    <definedName name="__123Graph_A1991" localSheetId="2" hidden="1">#REF!</definedName>
    <definedName name="__123Graph_A1991" localSheetId="4" hidden="1">#REF!</definedName>
    <definedName name="__123Graph_A1991" localSheetId="7" hidden="1">[6]Sheet3!#REF!</definedName>
    <definedName name="__123Graph_A1991" localSheetId="8" hidden="1">#REF!</definedName>
    <definedName name="__123Graph_A1991" localSheetId="9" hidden="1">[6]Sheet3!#REF!</definedName>
    <definedName name="__123Graph_A1991" hidden="1">#REF!</definedName>
    <definedName name="__123Graph_A1992" localSheetId="2" hidden="1">#REF!</definedName>
    <definedName name="__123Graph_A1992" localSheetId="4" hidden="1">#REF!</definedName>
    <definedName name="__123Graph_A1992" localSheetId="7" hidden="1">[6]Sheet3!#REF!</definedName>
    <definedName name="__123Graph_A1992" localSheetId="8" hidden="1">#REF!</definedName>
    <definedName name="__123Graph_A1992" localSheetId="9" hidden="1">[6]Sheet3!#REF!</definedName>
    <definedName name="__123Graph_A1992" hidden="1">#REF!</definedName>
    <definedName name="__123Graph_A1993" localSheetId="2" hidden="1">#REF!</definedName>
    <definedName name="__123Graph_A1993" localSheetId="4" hidden="1">#REF!</definedName>
    <definedName name="__123Graph_A1993" localSheetId="7" hidden="1">[6]Sheet3!#REF!</definedName>
    <definedName name="__123Graph_A1993" localSheetId="8" hidden="1">#REF!</definedName>
    <definedName name="__123Graph_A1993" localSheetId="9" hidden="1">[6]Sheet3!#REF!</definedName>
    <definedName name="__123Graph_A1993" hidden="1">#REF!</definedName>
    <definedName name="__123Graph_A1994" localSheetId="2" hidden="1">#REF!</definedName>
    <definedName name="__123Graph_A1994" localSheetId="4" hidden="1">#REF!</definedName>
    <definedName name="__123Graph_A1994" localSheetId="7" hidden="1">[6]Sheet3!#REF!</definedName>
    <definedName name="__123Graph_A1994" localSheetId="8" hidden="1">#REF!</definedName>
    <definedName name="__123Graph_A1994" localSheetId="9" hidden="1">[6]Sheet3!#REF!</definedName>
    <definedName name="__123Graph_A1994" hidden="1">#REF!</definedName>
    <definedName name="__123Graph_A1995" localSheetId="2" hidden="1">#REF!</definedName>
    <definedName name="__123Graph_A1995" localSheetId="4" hidden="1">#REF!</definedName>
    <definedName name="__123Graph_A1995" localSheetId="7" hidden="1">[6]Sheet3!#REF!</definedName>
    <definedName name="__123Graph_A1995" localSheetId="8" hidden="1">#REF!</definedName>
    <definedName name="__123Graph_A1995" localSheetId="9" hidden="1">[6]Sheet3!#REF!</definedName>
    <definedName name="__123Graph_A1995" hidden="1">#REF!</definedName>
    <definedName name="__123Graph_A1996" localSheetId="2" hidden="1">#REF!</definedName>
    <definedName name="__123Graph_A1996" localSheetId="4" hidden="1">#REF!</definedName>
    <definedName name="__123Graph_A1996" localSheetId="7" hidden="1">[6]Sheet3!#REF!</definedName>
    <definedName name="__123Graph_A1996" localSheetId="8" hidden="1">#REF!</definedName>
    <definedName name="__123Graph_A1996" localSheetId="9" hidden="1">[6]Sheet3!#REF!</definedName>
    <definedName name="__123Graph_A1996" hidden="1">#REF!</definedName>
    <definedName name="__123Graph_ABAR" localSheetId="2" hidden="1">#REF!</definedName>
    <definedName name="__123Graph_ABAR" localSheetId="4" hidden="1">#REF!</definedName>
    <definedName name="__123Graph_ABAR" localSheetId="7" hidden="1">[6]Sheet3!#REF!</definedName>
    <definedName name="__123Graph_ABAR" localSheetId="8" hidden="1">#REF!</definedName>
    <definedName name="__123Graph_ABAR" localSheetId="9" hidden="1">[6]Sheet3!#REF!</definedName>
    <definedName name="__123Graph_ABAR" hidden="1">#REF!</definedName>
    <definedName name="__123Graph_ACOAL" localSheetId="2" hidden="1">'[7]As-Fin'!#REF!</definedName>
    <definedName name="__123Graph_ACOAL" localSheetId="4" hidden="1">#REF!</definedName>
    <definedName name="__123Graph_ACOAL" localSheetId="0" hidden="1">#REF!</definedName>
    <definedName name="__123Graph_ACOAL" localSheetId="7" hidden="1">'[7]As-Fin'!#REF!</definedName>
    <definedName name="__123Graph_ACOAL" localSheetId="9" hidden="1">#REF!</definedName>
    <definedName name="__123Graph_ACOAL" hidden="1">'[7]As-Fin'!#REF!</definedName>
    <definedName name="__123Graph_B" localSheetId="4" hidden="1">#REF!</definedName>
    <definedName name="__123Graph_B" localSheetId="0" hidden="1">#REF!</definedName>
    <definedName name="__123Graph_B" localSheetId="7" hidden="1">'[5]As-Fin'!#REF!</definedName>
    <definedName name="__123Graph_B" localSheetId="9" hidden="1">#REF!</definedName>
    <definedName name="__123Graph_B" hidden="1">'[5]As-Fin'!#REF!</definedName>
    <definedName name="__123Graph_B1991" localSheetId="2" hidden="1">#REF!</definedName>
    <definedName name="__123Graph_B1991" localSheetId="4" hidden="1">#REF!</definedName>
    <definedName name="__123Graph_B1991" localSheetId="7" hidden="1">[6]Sheet3!#REF!</definedName>
    <definedName name="__123Graph_B1991" localSheetId="8" hidden="1">#REF!</definedName>
    <definedName name="__123Graph_B1991" localSheetId="9" hidden="1">[6]Sheet3!#REF!</definedName>
    <definedName name="__123Graph_B1991" hidden="1">#REF!</definedName>
    <definedName name="__123Graph_B1992" localSheetId="2" hidden="1">#REF!</definedName>
    <definedName name="__123Graph_B1992" localSheetId="4" hidden="1">#REF!</definedName>
    <definedName name="__123Graph_B1992" localSheetId="7" hidden="1">[6]Sheet3!#REF!</definedName>
    <definedName name="__123Graph_B1992" localSheetId="8" hidden="1">#REF!</definedName>
    <definedName name="__123Graph_B1992" localSheetId="9" hidden="1">[6]Sheet3!#REF!</definedName>
    <definedName name="__123Graph_B1992" hidden="1">#REF!</definedName>
    <definedName name="__123Graph_B1993" localSheetId="2" hidden="1">#REF!</definedName>
    <definedName name="__123Graph_B1993" localSheetId="4" hidden="1">#REF!</definedName>
    <definedName name="__123Graph_B1993" localSheetId="7" hidden="1">[6]Sheet3!#REF!</definedName>
    <definedName name="__123Graph_B1993" localSheetId="8" hidden="1">#REF!</definedName>
    <definedName name="__123Graph_B1993" localSheetId="9" hidden="1">[6]Sheet3!#REF!</definedName>
    <definedName name="__123Graph_B1993" hidden="1">#REF!</definedName>
    <definedName name="__123Graph_B1994" localSheetId="2" hidden="1">#REF!</definedName>
    <definedName name="__123Graph_B1994" localSheetId="4" hidden="1">#REF!</definedName>
    <definedName name="__123Graph_B1994" localSheetId="7" hidden="1">[6]Sheet3!#REF!</definedName>
    <definedName name="__123Graph_B1994" localSheetId="8" hidden="1">#REF!</definedName>
    <definedName name="__123Graph_B1994" localSheetId="9" hidden="1">[6]Sheet3!#REF!</definedName>
    <definedName name="__123Graph_B1994" hidden="1">#REF!</definedName>
    <definedName name="__123Graph_B1995" localSheetId="2" hidden="1">#REF!</definedName>
    <definedName name="__123Graph_B1995" localSheetId="4" hidden="1">#REF!</definedName>
    <definedName name="__123Graph_B1995" localSheetId="7" hidden="1">[6]Sheet3!#REF!</definedName>
    <definedName name="__123Graph_B1995" localSheetId="8" hidden="1">#REF!</definedName>
    <definedName name="__123Graph_B1995" localSheetId="9" hidden="1">[6]Sheet3!#REF!</definedName>
    <definedName name="__123Graph_B1995" hidden="1">#REF!</definedName>
    <definedName name="__123Graph_B1996" localSheetId="2" hidden="1">#REF!</definedName>
    <definedName name="__123Graph_B1996" localSheetId="4" hidden="1">#REF!</definedName>
    <definedName name="__123Graph_B1996" localSheetId="7" hidden="1">[6]Sheet3!#REF!</definedName>
    <definedName name="__123Graph_B1996" localSheetId="8" hidden="1">#REF!</definedName>
    <definedName name="__123Graph_B1996" localSheetId="9" hidden="1">[6]Sheet3!#REF!</definedName>
    <definedName name="__123Graph_B1996" hidden="1">#REF!</definedName>
    <definedName name="__123Graph_BBAR" localSheetId="2" hidden="1">#REF!</definedName>
    <definedName name="__123Graph_BBAR" localSheetId="4" hidden="1">#REF!</definedName>
    <definedName name="__123Graph_BBAR" localSheetId="7" hidden="1">[6]Sheet3!#REF!</definedName>
    <definedName name="__123Graph_BBAR" localSheetId="8" hidden="1">#REF!</definedName>
    <definedName name="__123Graph_BBAR" localSheetId="9" hidden="1">[6]Sheet3!#REF!</definedName>
    <definedName name="__123Graph_BBAR" hidden="1">#REF!</definedName>
    <definedName name="__123Graph_BCOAL" localSheetId="2" hidden="1">'[7]As-Fin'!#REF!</definedName>
    <definedName name="__123Graph_BCOAL" localSheetId="4" hidden="1">#REF!</definedName>
    <definedName name="__123Graph_BCOAL" localSheetId="0" hidden="1">#REF!</definedName>
    <definedName name="__123Graph_BCOAL" localSheetId="7" hidden="1">'[7]As-Fin'!#REF!</definedName>
    <definedName name="__123Graph_BCOAL" localSheetId="9" hidden="1">#REF!</definedName>
    <definedName name="__123Graph_BCOAL" hidden="1">'[7]As-Fin'!#REF!</definedName>
    <definedName name="__123Graph_C" localSheetId="4" hidden="1">#REF!</definedName>
    <definedName name="__123Graph_C" localSheetId="0" hidden="1">#REF!</definedName>
    <definedName name="__123Graph_C" localSheetId="7" hidden="1">'[5]As-Fin'!#REF!</definedName>
    <definedName name="__123Graph_C" localSheetId="9" hidden="1">#REF!</definedName>
    <definedName name="__123Graph_C" hidden="1">'[5]As-Fin'!#REF!</definedName>
    <definedName name="__123Graph_CBAR" localSheetId="2" hidden="1">#REF!</definedName>
    <definedName name="__123Graph_CBAR" localSheetId="4" hidden="1">#REF!</definedName>
    <definedName name="__123Graph_CBAR" localSheetId="7" hidden="1">[6]Sheet3!#REF!</definedName>
    <definedName name="__123Graph_CBAR" localSheetId="8" hidden="1">#REF!</definedName>
    <definedName name="__123Graph_CBAR" localSheetId="9" hidden="1">[6]Sheet3!#REF!</definedName>
    <definedName name="__123Graph_CBAR" hidden="1">#REF!</definedName>
    <definedName name="__123Graph_CCOAL" localSheetId="4" hidden="1">#REF!</definedName>
    <definedName name="__123Graph_CCOAL" localSheetId="0" hidden="1">#REF!</definedName>
    <definedName name="__123Graph_CCOAL" localSheetId="7" hidden="1">'[7]As-Fin'!#REF!</definedName>
    <definedName name="__123Graph_CCOAL" localSheetId="8" hidden="1">'[7]As-Fin'!#REF!</definedName>
    <definedName name="__123Graph_CCOAL" localSheetId="9" hidden="1">#REF!</definedName>
    <definedName name="__123Graph_CCOAL" hidden="1">'[7]As-Fin'!#REF!</definedName>
    <definedName name="__123Graph_D" localSheetId="4" hidden="1">#REF!</definedName>
    <definedName name="__123Graph_D" localSheetId="0" hidden="1">#REF!</definedName>
    <definedName name="__123Graph_D" localSheetId="7" hidden="1">[8]Financing!#REF!</definedName>
    <definedName name="__123Graph_D" localSheetId="9" hidden="1">#REF!</definedName>
    <definedName name="__123Graph_D" hidden="1">[8]Financing!#REF!</definedName>
    <definedName name="__123Graph_DBAR" localSheetId="2" hidden="1">#REF!</definedName>
    <definedName name="__123Graph_DBAR" localSheetId="4" hidden="1">#REF!</definedName>
    <definedName name="__123Graph_DBAR" localSheetId="7" hidden="1">[6]Sheet3!#REF!</definedName>
    <definedName name="__123Graph_DBAR" localSheetId="8" hidden="1">#REF!</definedName>
    <definedName name="__123Graph_DBAR" localSheetId="9" hidden="1">[6]Sheet3!#REF!</definedName>
    <definedName name="__123Graph_DBAR" hidden="1">#REF!</definedName>
    <definedName name="__123Graph_DCOAL" localSheetId="4" hidden="1">#REF!</definedName>
    <definedName name="__123Graph_DCOAL" localSheetId="0" hidden="1">#REF!</definedName>
    <definedName name="__123Graph_DCOAL" localSheetId="7" hidden="1">'[7]As-Fin'!#REF!</definedName>
    <definedName name="__123Graph_DCOAL" localSheetId="8" hidden="1">'[7]As-Fin'!#REF!</definedName>
    <definedName name="__123Graph_DCOAL" localSheetId="9" hidden="1">#REF!</definedName>
    <definedName name="__123Graph_DCOAL" hidden="1">'[7]As-Fin'!#REF!</definedName>
    <definedName name="__123Graph_E" localSheetId="4" hidden="1">#REF!</definedName>
    <definedName name="__123Graph_E" localSheetId="0" hidden="1">#REF!</definedName>
    <definedName name="__123Graph_E" localSheetId="7" hidden="1">'[7]As-Fin'!#REF!</definedName>
    <definedName name="__123Graph_E" localSheetId="9" hidden="1">#REF!</definedName>
    <definedName name="__123Graph_E" hidden="1">'[7]As-Fin'!#REF!</definedName>
    <definedName name="__123Graph_EBAR" localSheetId="2" hidden="1">#REF!</definedName>
    <definedName name="__123Graph_EBAR" localSheetId="4" hidden="1">#REF!</definedName>
    <definedName name="__123Graph_EBAR" localSheetId="7" hidden="1">[6]Sheet3!#REF!</definedName>
    <definedName name="__123Graph_EBAR" localSheetId="8" hidden="1">#REF!</definedName>
    <definedName name="__123Graph_EBAR" localSheetId="9" hidden="1">[6]Sheet3!#REF!</definedName>
    <definedName name="__123Graph_EBAR" hidden="1">#REF!</definedName>
    <definedName name="__123Graph_ECOAL" localSheetId="4" hidden="1">#REF!</definedName>
    <definedName name="__123Graph_ECOAL" localSheetId="0" hidden="1">#REF!</definedName>
    <definedName name="__123Graph_ECOAL" localSheetId="7" hidden="1">'[7]As-Fin'!#REF!</definedName>
    <definedName name="__123Graph_ECOAL" localSheetId="8" hidden="1">'[7]As-Fin'!#REF!</definedName>
    <definedName name="__123Graph_ECOAL" localSheetId="9" hidden="1">#REF!</definedName>
    <definedName name="__123Graph_ECOAL" hidden="1">'[7]As-Fin'!#REF!</definedName>
    <definedName name="__123Graph_F" localSheetId="2" hidden="1">#REF!</definedName>
    <definedName name="__123Graph_F" localSheetId="3" hidden="1">#REF!</definedName>
    <definedName name="__123Graph_F" localSheetId="4" hidden="1">#REF!</definedName>
    <definedName name="__123Graph_F" localSheetId="5" hidden="1">#REF!</definedName>
    <definedName name="__123Graph_F" localSheetId="7" hidden="1">#REF!</definedName>
    <definedName name="__123Graph_F" localSheetId="8" hidden="1">#REF!</definedName>
    <definedName name="__123Graph_F" localSheetId="9" hidden="1">#REF!</definedName>
    <definedName name="__123Graph_F" hidden="1">#REF!</definedName>
    <definedName name="__123Graph_FBAR" localSheetId="2" hidden="1">#REF!</definedName>
    <definedName name="__123Graph_FBAR" localSheetId="4" hidden="1">#REF!</definedName>
    <definedName name="__123Graph_FBAR" localSheetId="7" hidden="1">[6]Sheet3!#REF!</definedName>
    <definedName name="__123Graph_FBAR" localSheetId="8" hidden="1">#REF!</definedName>
    <definedName name="__123Graph_FBAR" localSheetId="9" hidden="1">[6]Sheet3!#REF!</definedName>
    <definedName name="__123Graph_FBAR" hidden="1">#REF!</definedName>
    <definedName name="__123Graph_X" localSheetId="2" hidden="1">[9]Cases!#REF!</definedName>
    <definedName name="__123Graph_X" localSheetId="4" hidden="1">#REF!</definedName>
    <definedName name="__123Graph_X" localSheetId="0" hidden="1">#REF!</definedName>
    <definedName name="__123Graph_X" localSheetId="7" hidden="1">[9]Cases!#REF!</definedName>
    <definedName name="__123Graph_X" localSheetId="9" hidden="1">#REF!</definedName>
    <definedName name="__123Graph_X" hidden="1">[9]Cases!#REF!</definedName>
    <definedName name="__123Graph_X1991" localSheetId="2" hidden="1">#REF!</definedName>
    <definedName name="__123Graph_X1991" localSheetId="4" hidden="1">#REF!</definedName>
    <definedName name="__123Graph_X1991" localSheetId="7" hidden="1">[6]Sheet3!#REF!</definedName>
    <definedName name="__123Graph_X1991" localSheetId="8" hidden="1">#REF!</definedName>
    <definedName name="__123Graph_X1991" localSheetId="9" hidden="1">[6]Sheet3!#REF!</definedName>
    <definedName name="__123Graph_X1991" hidden="1">#REF!</definedName>
    <definedName name="__123Graph_X1992" localSheetId="2" hidden="1">#REF!</definedName>
    <definedName name="__123Graph_X1992" localSheetId="4" hidden="1">#REF!</definedName>
    <definedName name="__123Graph_X1992" localSheetId="7" hidden="1">[6]Sheet3!#REF!</definedName>
    <definedName name="__123Graph_X1992" localSheetId="8" hidden="1">#REF!</definedName>
    <definedName name="__123Graph_X1992" localSheetId="9" hidden="1">[6]Sheet3!#REF!</definedName>
    <definedName name="__123Graph_X1992" hidden="1">#REF!</definedName>
    <definedName name="__123Graph_X1993" localSheetId="2" hidden="1">#REF!</definedName>
    <definedName name="__123Graph_X1993" localSheetId="4" hidden="1">#REF!</definedName>
    <definedName name="__123Graph_X1993" localSheetId="7" hidden="1">[6]Sheet3!#REF!</definedName>
    <definedName name="__123Graph_X1993" localSheetId="8" hidden="1">#REF!</definedName>
    <definedName name="__123Graph_X1993" localSheetId="9" hidden="1">[6]Sheet3!#REF!</definedName>
    <definedName name="__123Graph_X1993" hidden="1">#REF!</definedName>
    <definedName name="__123Graph_X1994" localSheetId="2" hidden="1">#REF!</definedName>
    <definedName name="__123Graph_X1994" localSheetId="4" hidden="1">#REF!</definedName>
    <definedName name="__123Graph_X1994" localSheetId="7" hidden="1">[6]Sheet3!#REF!</definedName>
    <definedName name="__123Graph_X1994" localSheetId="8" hidden="1">#REF!</definedName>
    <definedName name="__123Graph_X1994" localSheetId="9" hidden="1">[6]Sheet3!#REF!</definedName>
    <definedName name="__123Graph_X1994" hidden="1">#REF!</definedName>
    <definedName name="__123Graph_X1995" localSheetId="2" hidden="1">#REF!</definedName>
    <definedName name="__123Graph_X1995" localSheetId="4" hidden="1">#REF!</definedName>
    <definedName name="__123Graph_X1995" localSheetId="7" hidden="1">[6]Sheet3!#REF!</definedName>
    <definedName name="__123Graph_X1995" localSheetId="8" hidden="1">#REF!</definedName>
    <definedName name="__123Graph_X1995" localSheetId="9" hidden="1">[6]Sheet3!#REF!</definedName>
    <definedName name="__123Graph_X1995" hidden="1">#REF!</definedName>
    <definedName name="__123Graph_X1996" localSheetId="2" hidden="1">#REF!</definedName>
    <definedName name="__123Graph_X1996" localSheetId="4" hidden="1">#REF!</definedName>
    <definedName name="__123Graph_X1996" localSheetId="7" hidden="1">[6]Sheet3!#REF!</definedName>
    <definedName name="__123Graph_X1996" localSheetId="8" hidden="1">#REF!</definedName>
    <definedName name="__123Graph_X1996" localSheetId="9" hidden="1">[6]Sheet3!#REF!</definedName>
    <definedName name="__123Graph_X1996" hidden="1">#REF!</definedName>
    <definedName name="__123Graph_XCOAL" localSheetId="2" hidden="1">'[7]As-Fin'!#REF!</definedName>
    <definedName name="__123Graph_XCOAL" localSheetId="4" hidden="1">#REF!</definedName>
    <definedName name="__123Graph_XCOAL" localSheetId="0" hidden="1">#REF!</definedName>
    <definedName name="__123Graph_XCOAL" localSheetId="7" hidden="1">'[7]As-Fin'!#REF!</definedName>
    <definedName name="__123Graph_XCOAL" localSheetId="9" hidden="1">#REF!</definedName>
    <definedName name="__123Graph_XCOAL" hidden="1">'[7]As-Fin'!#REF!</definedName>
    <definedName name="__a2" hidden="1">[1]Assum!$B$23:$B$40</definedName>
    <definedName name="__a3" hidden="1">[1]Assum!$C$23:$C$40</definedName>
    <definedName name="__a36" localSheetId="2" hidden="1">{"Accretion";#N/A;FALSE;"Assum"}</definedName>
    <definedName name="__a36" localSheetId="3" hidden="1">{"Accretion";#N/A;FALSE;"Assum"}</definedName>
    <definedName name="__a36" localSheetId="4" hidden="1">{"Accretion";#N/A;FALSE;"Assum"}</definedName>
    <definedName name="__a36" localSheetId="5" hidden="1">{"Accretion";#N/A;FALSE;"Assum"}</definedName>
    <definedName name="__a36" localSheetId="7" hidden="1">{"Accretion";#N/A;FALSE;"Assum"}</definedName>
    <definedName name="__a36" localSheetId="8" hidden="1">{"Accretion";#N/A;FALSE;"Assum"}</definedName>
    <definedName name="__a36" localSheetId="9" hidden="1">{"Accretion";#N/A;FALSE;"Assum"}</definedName>
    <definedName name="__a36" localSheetId="10" hidden="1">{"Accretion";#N/A;FALSE;"Assum"}</definedName>
    <definedName name="__a36" hidden="1">{"Accretion";#N/A;FALSE;"Assum"}</definedName>
    <definedName name="__a37" localSheetId="2" hidden="1">{#N/A,#N/A,TRUE,"Lines",#N/A,#N/A,TRUE;"Stations",#N/A,#N/A,TRUE,"Cap. Expenses",#N/A,#N/A;TRUE,"Land",#N/A,#N/A,TRUE,"Cen Proces Sys",#N/A;#N/A,TRUE,"telecom",#N/A,#N/A,TRUE,"Other"}</definedName>
    <definedName name="__a37" localSheetId="3" hidden="1">{#N/A,#N/A,TRUE,"Lines",#N/A,#N/A,TRUE;"Stations",#N/A,#N/A,TRUE,"Cap. Expenses",#N/A,#N/A;TRUE,"Land",#N/A,#N/A,TRUE,"Cen Proces Sys",#N/A;#N/A,TRUE,"telecom",#N/A,#N/A,TRUE,"Other"}</definedName>
    <definedName name="__a37" localSheetId="4" hidden="1">{#N/A,#N/A,TRUE,"Lines",#N/A,#N/A,TRUE;"Stations",#N/A,#N/A,TRUE,"Cap. Expenses",#N/A,#N/A;TRUE,"Land",#N/A,#N/A,TRUE,"Cen Proces Sys",#N/A;#N/A,TRUE,"telecom",#N/A,#N/A,TRUE,"Other"}</definedName>
    <definedName name="__a37" localSheetId="5" hidden="1">{#N/A,#N/A,TRUE,"Lines",#N/A,#N/A,TRUE;"Stations",#N/A,#N/A,TRUE,"Cap. Expenses",#N/A,#N/A;TRUE,"Land",#N/A,#N/A,TRUE,"Cen Proces Sys",#N/A;#N/A,TRUE,"telecom",#N/A,#N/A,TRUE,"Other"}</definedName>
    <definedName name="__a37" localSheetId="7" hidden="1">{#N/A,#N/A,TRUE,"Lines",#N/A,#N/A,TRUE;"Stations",#N/A,#N/A,TRUE,"Cap. Expenses",#N/A,#N/A;TRUE,"Land",#N/A,#N/A,TRUE,"Cen Proces Sys",#N/A;#N/A,TRUE,"telecom",#N/A,#N/A,TRUE,"Other"}</definedName>
    <definedName name="__a37" localSheetId="8" hidden="1">{#N/A,#N/A,TRUE,"Lines",#N/A,#N/A,TRUE;"Stations",#N/A,#N/A,TRUE,"Cap. Expenses",#N/A,#N/A;TRUE,"Land",#N/A,#N/A,TRUE,"Cen Proces Sys",#N/A;#N/A,TRUE,"telecom",#N/A,#N/A,TRUE,"Other"}</definedName>
    <definedName name="__a37" localSheetId="9" hidden="1">{#N/A,#N/A,TRUE,"Lines",#N/A,#N/A,TRUE;"Stations",#N/A,#N/A,TRUE,"Cap. Expenses",#N/A,#N/A;TRUE,"Land",#N/A,#N/A,TRUE,"Cen Proces Sys",#N/A;#N/A,TRUE,"telecom",#N/A,#N/A,TRUE,"Other"}</definedName>
    <definedName name="__a37" localSheetId="10" hidden="1">{#N/A,#N/A,TRUE,"Lines",#N/A,#N/A,TRUE;"Stations",#N/A,#N/A,TRUE,"Cap. Expenses",#N/A,#N/A;TRUE,"Land",#N/A,#N/A,TRUE,"Cen Proces Sys",#N/A;#N/A,TRUE,"telecom",#N/A,#N/A,TRUE,"Other"}</definedName>
    <definedName name="__a37" hidden="1">{#N/A,#N/A,TRUE,"Lines",#N/A,#N/A,TRUE;"Stations",#N/A,#N/A,TRUE,"Cap. Expenses",#N/A,#N/A;TRUE,"Land",#N/A,#N/A,TRUE,"Cen Proces Sys",#N/A;#N/A,TRUE,"telecom",#N/A,#N/A,TRUE,"Other"}</definedName>
    <definedName name="__a38" localSheetId="2" hidden="1">{"Assumptions";#N/A;FALSE;"Assum"}</definedName>
    <definedName name="__a38" localSheetId="3" hidden="1">{"Assumptions";#N/A;FALSE;"Assum"}</definedName>
    <definedName name="__a38" localSheetId="4" hidden="1">{"Assumptions";#N/A;FALSE;"Assum"}</definedName>
    <definedName name="__a38" localSheetId="5" hidden="1">{"Assumptions";#N/A;FALSE;"Assum"}</definedName>
    <definedName name="__a38" localSheetId="7" hidden="1">{"Assumptions";#N/A;FALSE;"Assum"}</definedName>
    <definedName name="__a38" localSheetId="8" hidden="1">{"Assumptions";#N/A;FALSE;"Assum"}</definedName>
    <definedName name="__a38" localSheetId="9" hidden="1">{"Assumptions";#N/A;FALSE;"Assum"}</definedName>
    <definedName name="__a38" localSheetId="10" hidden="1">{"Assumptions";#N/A;FALSE;"Assum"}</definedName>
    <definedName name="__a38" hidden="1">{"Assumptions";#N/A;FALSE;"Assum"}</definedName>
    <definedName name="__a39" localSheetId="2" hidden="1">{#N/A;#N/A;FALSE;"CAG"}</definedName>
    <definedName name="__a39" localSheetId="3" hidden="1">{#N/A;#N/A;FALSE;"CAG"}</definedName>
    <definedName name="__a39" localSheetId="4" hidden="1">{#N/A;#N/A;FALSE;"CAG"}</definedName>
    <definedName name="__a39" localSheetId="5" hidden="1">{#N/A;#N/A;FALSE;"CAG"}</definedName>
    <definedName name="__a39" localSheetId="7" hidden="1">{#N/A;#N/A;FALSE;"CAG"}</definedName>
    <definedName name="__a39" localSheetId="8" hidden="1">{#N/A;#N/A;FALSE;"CAG"}</definedName>
    <definedName name="__a39" localSheetId="9" hidden="1">{#N/A;#N/A;FALSE;"CAG"}</definedName>
    <definedName name="__a39" localSheetId="10" hidden="1">{#N/A;#N/A;FALSE;"CAG"}</definedName>
    <definedName name="__a39" hidden="1">{#N/A;#N/A;FALSE;"CAG"}</definedName>
    <definedName name="__a4" hidden="1">[1]Assum!$E$23:$E$40</definedName>
    <definedName name="__a40" localSheetId="2" hidden="1">{#N/A;#N/A;FALSE;"CPB"}</definedName>
    <definedName name="__a40" localSheetId="3" hidden="1">{#N/A;#N/A;FALSE;"CPB"}</definedName>
    <definedName name="__a40" localSheetId="4" hidden="1">{#N/A;#N/A;FALSE;"CPB"}</definedName>
    <definedName name="__a40" localSheetId="5" hidden="1">{#N/A;#N/A;FALSE;"CPB"}</definedName>
    <definedName name="__a40" localSheetId="7" hidden="1">{#N/A;#N/A;FALSE;"CPB"}</definedName>
    <definedName name="__a40" localSheetId="8" hidden="1">{#N/A;#N/A;FALSE;"CPB"}</definedName>
    <definedName name="__a40" localSheetId="9" hidden="1">{#N/A;#N/A;FALSE;"CPB"}</definedName>
    <definedName name="__a40" localSheetId="10" hidden="1">{#N/A;#N/A;FALSE;"CPB"}</definedName>
    <definedName name="__a40" hidden="1">{#N/A;#N/A;FALSE;"CPB"}</definedName>
    <definedName name="__a41" localSheetId="2" hidden="1">{#N/A;#N/A;FALSE;"Credit Summary"}</definedName>
    <definedName name="__a41" localSheetId="3" hidden="1">{#N/A;#N/A;FALSE;"Credit Summary"}</definedName>
    <definedName name="__a41" localSheetId="4" hidden="1">{#N/A;#N/A;FALSE;"Credit Summary"}</definedName>
    <definedName name="__a41" localSheetId="5" hidden="1">{#N/A;#N/A;FALSE;"Credit Summary"}</definedName>
    <definedName name="__a41" localSheetId="7" hidden="1">{#N/A;#N/A;FALSE;"Credit Summary"}</definedName>
    <definedName name="__a41" localSheetId="8" hidden="1">{#N/A;#N/A;FALSE;"Credit Summary"}</definedName>
    <definedName name="__a41" localSheetId="9" hidden="1">{#N/A;#N/A;FALSE;"Credit Summary"}</definedName>
    <definedName name="__a41" localSheetId="10" hidden="1">{#N/A;#N/A;FALSE;"Credit Summary"}</definedName>
    <definedName name="__a41" hidden="1">{#N/A;#N/A;FALSE;"Credit Summary"}</definedName>
    <definedName name="__a42" localSheetId="2" hidden="1">{"FCB_ALL";#N/A;FALSE;"FCB"}</definedName>
    <definedName name="__a42" localSheetId="3" hidden="1">{"FCB_ALL";#N/A;FALSE;"FCB"}</definedName>
    <definedName name="__a42" localSheetId="4" hidden="1">{"FCB_ALL";#N/A;FALSE;"FCB"}</definedName>
    <definedName name="__a42" localSheetId="5" hidden="1">{"FCB_ALL";#N/A;FALSE;"FCB"}</definedName>
    <definedName name="__a42" localSheetId="7" hidden="1">{"FCB_ALL";#N/A;FALSE;"FCB"}</definedName>
    <definedName name="__a42" localSheetId="8" hidden="1">{"FCB_ALL";#N/A;FALSE;"FCB"}</definedName>
    <definedName name="__a42" localSheetId="9" hidden="1">{"FCB_ALL";#N/A;FALSE;"FCB"}</definedName>
    <definedName name="__a42" localSheetId="10" hidden="1">{"FCB_ALL";#N/A;FALSE;"FCB"}</definedName>
    <definedName name="__a42" hidden="1">{"FCB_ALL";#N/A;FALSE;"FCB"}</definedName>
    <definedName name="__a43" localSheetId="2" hidden="1">{"FCB_ALL";#N/A;FALSE;"FCB"}</definedName>
    <definedName name="__a43" localSheetId="3" hidden="1">{"FCB_ALL";#N/A;FALSE;"FCB"}</definedName>
    <definedName name="__a43" localSheetId="4" hidden="1">{"FCB_ALL";#N/A;FALSE;"FCB"}</definedName>
    <definedName name="__a43" localSheetId="5" hidden="1">{"FCB_ALL";#N/A;FALSE;"FCB"}</definedName>
    <definedName name="__a43" localSheetId="7" hidden="1">{"FCB_ALL";#N/A;FALSE;"FCB"}</definedName>
    <definedName name="__a43" localSheetId="8" hidden="1">{"FCB_ALL";#N/A;FALSE;"FCB"}</definedName>
    <definedName name="__a43" localSheetId="9" hidden="1">{"FCB_ALL";#N/A;FALSE;"FCB"}</definedName>
    <definedName name="__a43" localSheetId="10" hidden="1">{"FCB_ALL";#N/A;FALSE;"FCB"}</definedName>
    <definedName name="__a43" hidden="1">{"FCB_ALL";#N/A;FALSE;"FCB"}</definedName>
    <definedName name="__a44" localSheetId="2"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localSheetId="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localSheetId="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localSheetId="5"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localSheetId="7"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localSheetId="8"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localSheetId="9"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localSheetId="10"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5" localSheetId="2" hidden="1">{#N/A;#N/A;FALSE;"GIS"}</definedName>
    <definedName name="__a45" localSheetId="3" hidden="1">{#N/A;#N/A;FALSE;"GIS"}</definedName>
    <definedName name="__a45" localSheetId="4" hidden="1">{#N/A;#N/A;FALSE;"GIS"}</definedName>
    <definedName name="__a45" localSheetId="5" hidden="1">{#N/A;#N/A;FALSE;"GIS"}</definedName>
    <definedName name="__a45" localSheetId="7" hidden="1">{#N/A;#N/A;FALSE;"GIS"}</definedName>
    <definedName name="__a45" localSheetId="8" hidden="1">{#N/A;#N/A;FALSE;"GIS"}</definedName>
    <definedName name="__a45" localSheetId="9" hidden="1">{#N/A;#N/A;FALSE;"GIS"}</definedName>
    <definedName name="__a45" localSheetId="10" hidden="1">{#N/A;#N/A;FALSE;"GIS"}</definedName>
    <definedName name="__a45" hidden="1">{#N/A;#N/A;FALSE;"GIS"}</definedName>
    <definedName name="__a46" localSheetId="2" hidden="1">{#N/A,#N/A,TRUE,"Cover His PWC",#N/A,#N/A,TRUE;"P&amp;L",#N/A,#N/A,TRUE,"BS",#N/A,#N/A;TRUE,"Depreciation",#N/A,#N/A,TRUE,"GRAPHS",#N/A;#N/A,TRUE,"DCF EBITDA Multiple",#N/A,#N/A,TRUE,"DCF Perpetual Growth"}</definedName>
    <definedName name="__a46" localSheetId="3" hidden="1">{#N/A,#N/A,TRUE,"Cover His PWC",#N/A,#N/A,TRUE;"P&amp;L",#N/A,#N/A,TRUE,"BS",#N/A,#N/A;TRUE,"Depreciation",#N/A,#N/A,TRUE,"GRAPHS",#N/A;#N/A,TRUE,"DCF EBITDA Multiple",#N/A,#N/A,TRUE,"DCF Perpetual Growth"}</definedName>
    <definedName name="__a46" localSheetId="4" hidden="1">{#N/A,#N/A,TRUE,"Cover His PWC",#N/A,#N/A,TRUE;"P&amp;L",#N/A,#N/A,TRUE,"BS",#N/A,#N/A;TRUE,"Depreciation",#N/A,#N/A,TRUE,"GRAPHS",#N/A;#N/A,TRUE,"DCF EBITDA Multiple",#N/A,#N/A,TRUE,"DCF Perpetual Growth"}</definedName>
    <definedName name="__a46" localSheetId="5" hidden="1">{#N/A,#N/A,TRUE,"Cover His PWC",#N/A,#N/A,TRUE;"P&amp;L",#N/A,#N/A,TRUE,"BS",#N/A,#N/A;TRUE,"Depreciation",#N/A,#N/A,TRUE,"GRAPHS",#N/A;#N/A,TRUE,"DCF EBITDA Multiple",#N/A,#N/A,TRUE,"DCF Perpetual Growth"}</definedName>
    <definedName name="__a46" localSheetId="7" hidden="1">{#N/A,#N/A,TRUE,"Cover His PWC",#N/A,#N/A,TRUE;"P&amp;L",#N/A,#N/A,TRUE,"BS",#N/A,#N/A;TRUE,"Depreciation",#N/A,#N/A,TRUE,"GRAPHS",#N/A;#N/A,TRUE,"DCF EBITDA Multiple",#N/A,#N/A,TRUE,"DCF Perpetual Growth"}</definedName>
    <definedName name="__a46" localSheetId="8" hidden="1">{#N/A,#N/A,TRUE,"Cover His PWC",#N/A,#N/A,TRUE;"P&amp;L",#N/A,#N/A,TRUE,"BS",#N/A,#N/A;TRUE,"Depreciation",#N/A,#N/A,TRUE,"GRAPHS",#N/A;#N/A,TRUE,"DCF EBITDA Multiple",#N/A,#N/A,TRUE,"DCF Perpetual Growth"}</definedName>
    <definedName name="__a46" localSheetId="9" hidden="1">{#N/A,#N/A,TRUE,"Cover His PWC",#N/A,#N/A,TRUE;"P&amp;L",#N/A,#N/A,TRUE,"BS",#N/A,#N/A;TRUE,"Depreciation",#N/A,#N/A,TRUE,"GRAPHS",#N/A;#N/A,TRUE,"DCF EBITDA Multiple",#N/A,#N/A,TRUE,"DCF Perpetual Growth"}</definedName>
    <definedName name="__a46" localSheetId="10" hidden="1">{#N/A,#N/A,TRUE,"Cover His PWC",#N/A,#N/A,TRUE;"P&amp;L",#N/A,#N/A,TRUE,"BS",#N/A,#N/A;TRUE,"Depreciation",#N/A,#N/A,TRUE,"GRAPHS",#N/A;#N/A,TRUE,"DCF EBITDA Multiple",#N/A,#N/A,TRUE,"DCF Perpetual Growth"}</definedName>
    <definedName name="__a46" hidden="1">{#N/A,#N/A,TRUE,"Cover His PWC",#N/A,#N/A,TRUE;"P&amp;L",#N/A,#N/A,TRUE,"BS",#N/A,#N/A;TRUE,"Depreciation",#N/A,#N/A,TRUE,"GRAPHS",#N/A;#N/A,TRUE,"DCF EBITDA Multiple",#N/A,#N/A,TRUE,"DCF Perpetual Growth"}</definedName>
    <definedName name="__a47" localSheetId="2" hidden="1">{#N/A,#N/A,TRUE,"Cover His T",#N/A,#N/A,TRUE;"P&amp;L",#N/A,#N/A,TRUE,"BS",#N/A,#N/A;TRUE,"Depreciation",#N/A,#N/A,TRUE,"GRAPHS",#N/A;#N/A,TRUE,"DCF EBITDA Multiple",#N/A,#N/A,TRUE,"DCF Perpetual Growth"}</definedName>
    <definedName name="__a47" localSheetId="3" hidden="1">{#N/A,#N/A,TRUE,"Cover His T",#N/A,#N/A,TRUE;"P&amp;L",#N/A,#N/A,TRUE,"BS",#N/A,#N/A;TRUE,"Depreciation",#N/A,#N/A,TRUE,"GRAPHS",#N/A;#N/A,TRUE,"DCF EBITDA Multiple",#N/A,#N/A,TRUE,"DCF Perpetual Growth"}</definedName>
    <definedName name="__a47" localSheetId="4" hidden="1">{#N/A,#N/A,TRUE,"Cover His T",#N/A,#N/A,TRUE;"P&amp;L",#N/A,#N/A,TRUE,"BS",#N/A,#N/A;TRUE,"Depreciation",#N/A,#N/A,TRUE,"GRAPHS",#N/A;#N/A,TRUE,"DCF EBITDA Multiple",#N/A,#N/A,TRUE,"DCF Perpetual Growth"}</definedName>
    <definedName name="__a47" localSheetId="5" hidden="1">{#N/A,#N/A,TRUE,"Cover His T",#N/A,#N/A,TRUE;"P&amp;L",#N/A,#N/A,TRUE,"BS",#N/A,#N/A;TRUE,"Depreciation",#N/A,#N/A,TRUE,"GRAPHS",#N/A;#N/A,TRUE,"DCF EBITDA Multiple",#N/A,#N/A,TRUE,"DCF Perpetual Growth"}</definedName>
    <definedName name="__a47" localSheetId="7" hidden="1">{#N/A,#N/A,TRUE,"Cover His T",#N/A,#N/A,TRUE;"P&amp;L",#N/A,#N/A,TRUE,"BS",#N/A,#N/A;TRUE,"Depreciation",#N/A,#N/A,TRUE,"GRAPHS",#N/A;#N/A,TRUE,"DCF EBITDA Multiple",#N/A,#N/A,TRUE,"DCF Perpetual Growth"}</definedName>
    <definedName name="__a47" localSheetId="8" hidden="1">{#N/A,#N/A,TRUE,"Cover His T",#N/A,#N/A,TRUE;"P&amp;L",#N/A,#N/A,TRUE,"BS",#N/A,#N/A;TRUE,"Depreciation",#N/A,#N/A,TRUE,"GRAPHS",#N/A;#N/A,TRUE,"DCF EBITDA Multiple",#N/A,#N/A,TRUE,"DCF Perpetual Growth"}</definedName>
    <definedName name="__a47" localSheetId="9" hidden="1">{#N/A,#N/A,TRUE,"Cover His T",#N/A,#N/A,TRUE;"P&amp;L",#N/A,#N/A,TRUE,"BS",#N/A,#N/A;TRUE,"Depreciation",#N/A,#N/A,TRUE,"GRAPHS",#N/A;#N/A,TRUE,"DCF EBITDA Multiple",#N/A,#N/A,TRUE,"DCF Perpetual Growth"}</definedName>
    <definedName name="__a47" localSheetId="10" hidden="1">{#N/A,#N/A,TRUE,"Cover His T",#N/A,#N/A,TRUE;"P&amp;L",#N/A,#N/A,TRUE,"BS",#N/A,#N/A;TRUE,"Depreciation",#N/A,#N/A,TRUE,"GRAPHS",#N/A;#N/A,TRUE,"DCF EBITDA Multiple",#N/A,#N/A,TRUE,"DCF Perpetual Growth"}</definedName>
    <definedName name="__a47" hidden="1">{#N/A,#N/A,TRUE,"Cover His T",#N/A,#N/A,TRUE;"P&amp;L",#N/A,#N/A,TRUE,"BS",#N/A,#N/A;TRUE,"Depreciation",#N/A,#N/A,TRUE,"GRAPHS",#N/A;#N/A,TRUE,"DCF EBITDA Multiple",#N/A,#N/A,TRUE,"DCF Perpetual Growth"}</definedName>
    <definedName name="__a48" localSheetId="2" hidden="1">{#N/A;#N/A;FALSE;"HNZ"}</definedName>
    <definedName name="__a48" localSheetId="3" hidden="1">{#N/A;#N/A;FALSE;"HNZ"}</definedName>
    <definedName name="__a48" localSheetId="4" hidden="1">{#N/A;#N/A;FALSE;"HNZ"}</definedName>
    <definedName name="__a48" localSheetId="5" hidden="1">{#N/A;#N/A;FALSE;"HNZ"}</definedName>
    <definedName name="__a48" localSheetId="7" hidden="1">{#N/A;#N/A;FALSE;"HNZ"}</definedName>
    <definedName name="__a48" localSheetId="8" hidden="1">{#N/A;#N/A;FALSE;"HNZ"}</definedName>
    <definedName name="__a48" localSheetId="9" hidden="1">{#N/A;#N/A;FALSE;"HNZ"}</definedName>
    <definedName name="__a48" localSheetId="10" hidden="1">{#N/A;#N/A;FALSE;"HNZ"}</definedName>
    <definedName name="__a48" hidden="1">{#N/A;#N/A;FALSE;"HNZ"}</definedName>
    <definedName name="__a49" localSheetId="2"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localSheetId="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localSheetId="4"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localSheetId="5"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localSheetId="7"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localSheetId="8"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localSheetId="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localSheetId="10"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5" hidden="1">[1]Assum!$F$23:$F$40</definedName>
    <definedName name="__a50" localSheetId="2" hidden="1">{#N/A;#N/A;FALSE;"K"}</definedName>
    <definedName name="__a50" localSheetId="3" hidden="1">{#N/A;#N/A;FALSE;"K"}</definedName>
    <definedName name="__a50" localSheetId="4" hidden="1">{#N/A;#N/A;FALSE;"K"}</definedName>
    <definedName name="__a50" localSheetId="5" hidden="1">{#N/A;#N/A;FALSE;"K"}</definedName>
    <definedName name="__a50" localSheetId="7" hidden="1">{#N/A;#N/A;FALSE;"K"}</definedName>
    <definedName name="__a50" localSheetId="8" hidden="1">{#N/A;#N/A;FALSE;"K"}</definedName>
    <definedName name="__a50" localSheetId="9" hidden="1">{#N/A;#N/A;FALSE;"K"}</definedName>
    <definedName name="__a50" localSheetId="10" hidden="1">{#N/A;#N/A;FALSE;"K"}</definedName>
    <definedName name="__a50" hidden="1">{#N/A;#N/A;FALSE;"K"}</definedName>
    <definedName name="__a51" localSheetId="2"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localSheetId="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localSheetId="4"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localSheetId="5"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localSheetId="7"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localSheetId="8"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localSheetId="9"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localSheetId="10"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2" localSheetId="2" hidden="1">{#N/A;#N/A;FALSE;"MCCRK"}</definedName>
    <definedName name="__a52" localSheetId="3" hidden="1">{#N/A;#N/A;FALSE;"MCCRK"}</definedName>
    <definedName name="__a52" localSheetId="4" hidden="1">{#N/A;#N/A;FALSE;"MCCRK"}</definedName>
    <definedName name="__a52" localSheetId="5" hidden="1">{#N/A;#N/A;FALSE;"MCCRK"}</definedName>
    <definedName name="__a52" localSheetId="7" hidden="1">{#N/A;#N/A;FALSE;"MCCRK"}</definedName>
    <definedName name="__a52" localSheetId="8" hidden="1">{#N/A;#N/A;FALSE;"MCCRK"}</definedName>
    <definedName name="__a52" localSheetId="9" hidden="1">{#N/A;#N/A;FALSE;"MCCRK"}</definedName>
    <definedName name="__a52" localSheetId="10" hidden="1">{#N/A;#N/A;FALSE;"MCCRK"}</definedName>
    <definedName name="__a52" hidden="1">{#N/A;#N/A;FALSE;"MCCRK"}</definedName>
    <definedName name="__a53" localSheetId="2" hidden="1">{#N/A;#N/A;FALSE;"NA"}</definedName>
    <definedName name="__a53" localSheetId="3" hidden="1">{#N/A;#N/A;FALSE;"NA"}</definedName>
    <definedName name="__a53" localSheetId="4" hidden="1">{#N/A;#N/A;FALSE;"NA"}</definedName>
    <definedName name="__a53" localSheetId="5" hidden="1">{#N/A;#N/A;FALSE;"NA"}</definedName>
    <definedName name="__a53" localSheetId="7" hidden="1">{#N/A;#N/A;FALSE;"NA"}</definedName>
    <definedName name="__a53" localSheetId="8" hidden="1">{#N/A;#N/A;FALSE;"NA"}</definedName>
    <definedName name="__a53" localSheetId="9" hidden="1">{#N/A;#N/A;FALSE;"NA"}</definedName>
    <definedName name="__a53" localSheetId="10" hidden="1">{#N/A;#N/A;FALSE;"NA"}</definedName>
    <definedName name="__a53" hidden="1">{#N/A;#N/A;FALSE;"NA"}</definedName>
    <definedName name="__a54" localSheetId="2" hidden="1">{"cap_structure",#N/A,FALSE,"Graph-Mkt Cap";"price",#N/A,FALSE,"Graph-Price";"ebit",#N/A,FALSE,"Graph-EBITDA";"ebitda",#N/A,FALSE,"Graph-EBITDA"}</definedName>
    <definedName name="__a54" localSheetId="3" hidden="1">{"cap_structure",#N/A,FALSE,"Graph-Mkt Cap";"price",#N/A,FALSE,"Graph-Price";"ebit",#N/A,FALSE,"Graph-EBITDA";"ebitda",#N/A,FALSE,"Graph-EBITDA"}</definedName>
    <definedName name="__a54" localSheetId="4" hidden="1">{"cap_structure",#N/A,FALSE,"Graph-Mkt Cap";"price",#N/A,FALSE,"Graph-Price";"ebit",#N/A,FALSE,"Graph-EBITDA";"ebitda",#N/A,FALSE,"Graph-EBITDA"}</definedName>
    <definedName name="__a54" localSheetId="5" hidden="1">{"cap_structure",#N/A,FALSE,"Graph-Mkt Cap";"price",#N/A,FALSE,"Graph-Price";"ebit",#N/A,FALSE,"Graph-EBITDA";"ebitda",#N/A,FALSE,"Graph-EBITDA"}</definedName>
    <definedName name="__a54" localSheetId="7" hidden="1">{"cap_structure",#N/A,FALSE,"Graph-Mkt Cap";"price",#N/A,FALSE,"Graph-Price";"ebit",#N/A,FALSE,"Graph-EBITDA";"ebitda",#N/A,FALSE,"Graph-EBITDA"}</definedName>
    <definedName name="__a54" localSheetId="8" hidden="1">{"cap_structure",#N/A,FALSE,"Graph-Mkt Cap";"price",#N/A,FALSE,"Graph-Price";"ebit",#N/A,FALSE,"Graph-EBITDA";"ebitda",#N/A,FALSE,"Graph-EBITDA"}</definedName>
    <definedName name="__a54" localSheetId="9" hidden="1">{"cap_structure",#N/A,FALSE,"Graph-Mkt Cap";"price",#N/A,FALSE,"Graph-Price";"ebit",#N/A,FALSE,"Graph-EBITDA";"ebitda",#N/A,FALSE,"Graph-EBITDA"}</definedName>
    <definedName name="__a54" localSheetId="10" hidden="1">{"cap_structure",#N/A,FALSE,"Graph-Mkt Cap";"price",#N/A,FALSE,"Graph-Price";"ebit",#N/A,FALSE,"Graph-EBITDA";"ebitda",#N/A,FALSE,"Graph-EBITDA"}</definedName>
    <definedName name="__a54" hidden="1">{"cap_structure",#N/A,FALSE,"Graph-Mkt Cap";"price",#N/A,FALSE,"Graph-Price";"ebit",#N/A,FALSE,"Graph-EBITDA";"ebitda",#N/A,FALSE,"Graph-EBITDA"}</definedName>
    <definedName name="__a55" localSheetId="2" hidden="1">{"inputs raw data";#N/A;TRUE;"INPUT"}</definedName>
    <definedName name="__a55" localSheetId="3" hidden="1">{"inputs raw data";#N/A;TRUE;"INPUT"}</definedName>
    <definedName name="__a55" localSheetId="4" hidden="1">{"inputs raw data";#N/A;TRUE;"INPUT"}</definedName>
    <definedName name="__a55" localSheetId="5" hidden="1">{"inputs raw data";#N/A;TRUE;"INPUT"}</definedName>
    <definedName name="__a55" localSheetId="7" hidden="1">{"inputs raw data";#N/A;TRUE;"INPUT"}</definedName>
    <definedName name="__a55" localSheetId="8" hidden="1">{"inputs raw data";#N/A;TRUE;"INPUT"}</definedName>
    <definedName name="__a55" localSheetId="9" hidden="1">{"inputs raw data";#N/A;TRUE;"INPUT"}</definedName>
    <definedName name="__a55" localSheetId="10" hidden="1">{"inputs raw data";#N/A;TRUE;"INPUT"}</definedName>
    <definedName name="__a55" hidden="1">{"inputs raw data";#N/A;TRUE;"INPUT"}</definedName>
    <definedName name="__a56" localSheetId="2" hidden="1">{"summary1",#N/A,TRUE;"Comps","summary2",#N/A;TRUE,"Comps","summary3";#N/A,TRUE,"Comps"}</definedName>
    <definedName name="__a56" localSheetId="3" hidden="1">{"summary1",#N/A,TRUE;"Comps","summary2",#N/A;TRUE,"Comps","summary3";#N/A,TRUE,"Comps"}</definedName>
    <definedName name="__a56" localSheetId="4" hidden="1">{"summary1",#N/A,TRUE;"Comps","summary2",#N/A;TRUE,"Comps","summary3";#N/A,TRUE,"Comps"}</definedName>
    <definedName name="__a56" localSheetId="5" hidden="1">{"summary1",#N/A,TRUE;"Comps","summary2",#N/A;TRUE,"Comps","summary3";#N/A,TRUE,"Comps"}</definedName>
    <definedName name="__a56" localSheetId="7" hidden="1">{"summary1",#N/A,TRUE;"Comps","summary2",#N/A;TRUE,"Comps","summary3";#N/A,TRUE,"Comps"}</definedName>
    <definedName name="__a56" localSheetId="8" hidden="1">{"summary1",#N/A,TRUE;"Comps","summary2",#N/A;TRUE,"Comps","summary3";#N/A,TRUE,"Comps"}</definedName>
    <definedName name="__a56" localSheetId="9" hidden="1">{"summary1",#N/A,TRUE;"Comps","summary2",#N/A;TRUE,"Comps","summary3";#N/A,TRUE,"Comps"}</definedName>
    <definedName name="__a56" localSheetId="10" hidden="1">{"summary1",#N/A,TRUE;"Comps","summary2",#N/A;TRUE,"Comps","summary3";#N/A,TRUE,"Comps"}</definedName>
    <definedName name="__a56" hidden="1">{"summary1",#N/A,TRUE;"Comps","summary2",#N/A;TRUE,"Comps","summary3";#N/A,TRUE,"Comps"}</definedName>
    <definedName name="__a57" localSheetId="2" hidden="1">{"summary1",#N/A,TRUE;"Comps","summary2",#N/A;TRUE,"Comps","summary3";#N/A,TRUE,"Comps"}</definedName>
    <definedName name="__a57" localSheetId="3" hidden="1">{"summary1",#N/A,TRUE;"Comps","summary2",#N/A;TRUE,"Comps","summary3";#N/A,TRUE,"Comps"}</definedName>
    <definedName name="__a57" localSheetId="4" hidden="1">{"summary1",#N/A,TRUE;"Comps","summary2",#N/A;TRUE,"Comps","summary3";#N/A,TRUE,"Comps"}</definedName>
    <definedName name="__a57" localSheetId="5" hidden="1">{"summary1",#N/A,TRUE;"Comps","summary2",#N/A;TRUE,"Comps","summary3";#N/A,TRUE,"Comps"}</definedName>
    <definedName name="__a57" localSheetId="7" hidden="1">{"summary1",#N/A,TRUE;"Comps","summary2",#N/A;TRUE,"Comps","summary3";#N/A,TRUE,"Comps"}</definedName>
    <definedName name="__a57" localSheetId="8" hidden="1">{"summary1",#N/A,TRUE;"Comps","summary2",#N/A;TRUE,"Comps","summary3";#N/A,TRUE,"Comps"}</definedName>
    <definedName name="__a57" localSheetId="9" hidden="1">{"summary1",#N/A,TRUE;"Comps","summary2",#N/A;TRUE,"Comps","summary3";#N/A,TRUE,"Comps"}</definedName>
    <definedName name="__a57" localSheetId="10" hidden="1">{"summary1",#N/A,TRUE;"Comps","summary2",#N/A;TRUE,"Comps","summary3";#N/A,TRUE,"Comps"}</definedName>
    <definedName name="__a57" hidden="1">{"summary1",#N/A,TRUE;"Comps","summary2",#N/A;TRUE,"Comps","summary3";#N/A,TRUE,"Comps"}</definedName>
    <definedName name="__a58" localSheetId="2" hidden="1">{#N/A,"DR",FALSE,"increm pf",#N/A,"MAMSI";FALSE,"increm pf",#N/A,"MAXI",FALSE,"increm pf";#N/A,"PCAM",FALSE,"increm pf",#N/A,"PHSV";FALSE,"increm pf",#N/A,"SIE",FALSE,"increm pf"}</definedName>
    <definedName name="__a58" localSheetId="3" hidden="1">{#N/A,"DR",FALSE,"increm pf",#N/A,"MAMSI";FALSE,"increm pf",#N/A,"MAXI",FALSE,"increm pf";#N/A,"PCAM",FALSE,"increm pf",#N/A,"PHSV";FALSE,"increm pf",#N/A,"SIE",FALSE,"increm pf"}</definedName>
    <definedName name="__a58" localSheetId="4" hidden="1">{#N/A,"DR",FALSE,"increm pf",#N/A,"MAMSI";FALSE,"increm pf",#N/A,"MAXI",FALSE,"increm pf";#N/A,"PCAM",FALSE,"increm pf",#N/A,"PHSV";FALSE,"increm pf",#N/A,"SIE",FALSE,"increm pf"}</definedName>
    <definedName name="__a58" localSheetId="5" hidden="1">{#N/A,"DR",FALSE,"increm pf",#N/A,"MAMSI";FALSE,"increm pf",#N/A,"MAXI",FALSE,"increm pf";#N/A,"PCAM",FALSE,"increm pf",#N/A,"PHSV";FALSE,"increm pf",#N/A,"SIE",FALSE,"increm pf"}</definedName>
    <definedName name="__a58" localSheetId="7" hidden="1">{#N/A,"DR",FALSE,"increm pf",#N/A,"MAMSI";FALSE,"increm pf",#N/A,"MAXI",FALSE,"increm pf";#N/A,"PCAM",FALSE,"increm pf",#N/A,"PHSV";FALSE,"increm pf",#N/A,"SIE",FALSE,"increm pf"}</definedName>
    <definedName name="__a58" localSheetId="8" hidden="1">{#N/A,"DR",FALSE,"increm pf",#N/A,"MAMSI";FALSE,"increm pf",#N/A,"MAXI",FALSE,"increm pf";#N/A,"PCAM",FALSE,"increm pf",#N/A,"PHSV";FALSE,"increm pf",#N/A,"SIE",FALSE,"increm pf"}</definedName>
    <definedName name="__a58" localSheetId="9" hidden="1">{#N/A,"DR",FALSE,"increm pf",#N/A,"MAMSI";FALSE,"increm pf",#N/A,"MAXI",FALSE,"increm pf";#N/A,"PCAM",FALSE,"increm pf",#N/A,"PHSV";FALSE,"increm pf",#N/A,"SIE",FALSE,"increm pf"}</definedName>
    <definedName name="__a58" localSheetId="10" hidden="1">{#N/A,"DR",FALSE,"increm pf",#N/A,"MAMSI";FALSE,"increm pf",#N/A,"MAXI",FALSE,"increm pf";#N/A,"PCAM",FALSE,"increm pf",#N/A,"PHSV";FALSE,"increm pf",#N/A,"SIE",FALSE,"increm pf"}</definedName>
    <definedName name="__a58" hidden="1">{#N/A,"DR",FALSE,"increm pf",#N/A,"MAMSI";FALSE,"increm pf",#N/A,"MAXI",FALSE,"increm pf";#N/A,"PCAM",FALSE,"increm pf",#N/A,"PHSV";FALSE,"increm pf",#N/A,"SIE",FALSE,"increm pf"}</definedName>
    <definedName name="__a59" localSheetId="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localSheetId="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localSheetId="4"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localSheetId="5"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localSheetId="7"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localSheetId="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localSheetId="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localSheetId="1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6"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0" localSheetId="2" hidden="1">{#N/A,#N/A,TRUE,"Cover Repl",#N/A,#N/A,TRUE,"P&amp;L";#N/A,#N/A,TRUE,"P&amp;L (2)",#N/A,#N/A,TRUE,"BS";#N/A,#N/A,TRUE,"Depreciation",#N/A,#N/A,TRUE,"GRAPHS";#N/A,#N/A,TRUE,"DCF EBITDA Multiple",#N/A,#N/A,TRUE,"DCF Perpetual Growth"}</definedName>
    <definedName name="__a60" localSheetId="3" hidden="1">{#N/A,#N/A,TRUE,"Cover Repl",#N/A,#N/A,TRUE,"P&amp;L";#N/A,#N/A,TRUE,"P&amp;L (2)",#N/A,#N/A,TRUE,"BS";#N/A,#N/A,TRUE,"Depreciation",#N/A,#N/A,TRUE,"GRAPHS";#N/A,#N/A,TRUE,"DCF EBITDA Multiple",#N/A,#N/A,TRUE,"DCF Perpetual Growth"}</definedName>
    <definedName name="__a60" localSheetId="4" hidden="1">{#N/A,#N/A,TRUE,"Cover Repl",#N/A,#N/A,TRUE,"P&amp;L";#N/A,#N/A,TRUE,"P&amp;L (2)",#N/A,#N/A,TRUE,"BS";#N/A,#N/A,TRUE,"Depreciation",#N/A,#N/A,TRUE,"GRAPHS";#N/A,#N/A,TRUE,"DCF EBITDA Multiple",#N/A,#N/A,TRUE,"DCF Perpetual Growth"}</definedName>
    <definedName name="__a60" localSheetId="5" hidden="1">{#N/A,#N/A,TRUE,"Cover Repl",#N/A,#N/A,TRUE,"P&amp;L";#N/A,#N/A,TRUE,"P&amp;L (2)",#N/A,#N/A,TRUE,"BS";#N/A,#N/A,TRUE,"Depreciation",#N/A,#N/A,TRUE,"GRAPHS";#N/A,#N/A,TRUE,"DCF EBITDA Multiple",#N/A,#N/A,TRUE,"DCF Perpetual Growth"}</definedName>
    <definedName name="__a60" localSheetId="7" hidden="1">{#N/A,#N/A,TRUE,"Cover Repl",#N/A,#N/A,TRUE,"P&amp;L";#N/A,#N/A,TRUE,"P&amp;L (2)",#N/A,#N/A,TRUE,"BS";#N/A,#N/A,TRUE,"Depreciation",#N/A,#N/A,TRUE,"GRAPHS";#N/A,#N/A,TRUE,"DCF EBITDA Multiple",#N/A,#N/A,TRUE,"DCF Perpetual Growth"}</definedName>
    <definedName name="__a60" localSheetId="8" hidden="1">{#N/A,#N/A,TRUE,"Cover Repl",#N/A,#N/A,TRUE,"P&amp;L";#N/A,#N/A,TRUE,"P&amp;L (2)",#N/A,#N/A,TRUE,"BS";#N/A,#N/A,TRUE,"Depreciation",#N/A,#N/A,TRUE,"GRAPHS";#N/A,#N/A,TRUE,"DCF EBITDA Multiple",#N/A,#N/A,TRUE,"DCF Perpetual Growth"}</definedName>
    <definedName name="__a60" localSheetId="9" hidden="1">{#N/A,#N/A,TRUE,"Cover Repl",#N/A,#N/A,TRUE,"P&amp;L";#N/A,#N/A,TRUE,"P&amp;L (2)",#N/A,#N/A,TRUE,"BS";#N/A,#N/A,TRUE,"Depreciation",#N/A,#N/A,TRUE,"GRAPHS";#N/A,#N/A,TRUE,"DCF EBITDA Multiple",#N/A,#N/A,TRUE,"DCF Perpetual Growth"}</definedName>
    <definedName name="__a60" localSheetId="10" hidden="1">{#N/A,#N/A,TRUE,"Cover Repl",#N/A,#N/A,TRUE,"P&amp;L";#N/A,#N/A,TRUE,"P&amp;L (2)",#N/A,#N/A,TRUE,"BS";#N/A,#N/A,TRUE,"Depreciation",#N/A,#N/A,TRUE,"GRAPHS";#N/A,#N/A,TRUE,"DCF EBITDA Multiple",#N/A,#N/A,TRUE,"DCF Perpetual Growth"}</definedName>
    <definedName name="__a60" hidden="1">{#N/A,#N/A,TRUE,"Cover Repl",#N/A,#N/A,TRUE,"P&amp;L";#N/A,#N/A,TRUE,"P&amp;L (2)",#N/A,#N/A,TRUE,"BS";#N/A,#N/A,TRUE,"Depreciation",#N/A,#N/A,TRUE,"GRAPHS";#N/A,#N/A,TRUE,"DCF EBITDA Multiple",#N/A,#N/A,TRUE,"DCF Perpetual Growth"}</definedName>
    <definedName name="__a61" localSheetId="2" hidden="1">{#N/A;#N/A;FALSE;"Trading Summary"}</definedName>
    <definedName name="__a61" localSheetId="3" hidden="1">{#N/A;#N/A;FALSE;"Trading Summary"}</definedName>
    <definedName name="__a61" localSheetId="4" hidden="1">{#N/A;#N/A;FALSE;"Trading Summary"}</definedName>
    <definedName name="__a61" localSheetId="5" hidden="1">{#N/A;#N/A;FALSE;"Trading Summary"}</definedName>
    <definedName name="__a61" localSheetId="7" hidden="1">{#N/A;#N/A;FALSE;"Trading Summary"}</definedName>
    <definedName name="__a61" localSheetId="8" hidden="1">{#N/A;#N/A;FALSE;"Trading Summary"}</definedName>
    <definedName name="__a61" localSheetId="9" hidden="1">{#N/A;#N/A;FALSE;"Trading Summary"}</definedName>
    <definedName name="__a61" localSheetId="10" hidden="1">{#N/A;#N/A;FALSE;"Trading Summary"}</definedName>
    <definedName name="__a61" hidden="1">{#N/A;#N/A;FALSE;"Trading Summary"}</definedName>
    <definedName name="__a62" localSheetId="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localSheetId="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localSheetId="4"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localSheetId="5"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localSheetId="7"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localSheetId="8"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localSheetId="9"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localSheetId="10"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3" localSheetId="2" hidden="1">{#N/A;#N/A;FALSE;"WWY"}</definedName>
    <definedName name="__a63" localSheetId="3" hidden="1">{#N/A;#N/A;FALSE;"WWY"}</definedName>
    <definedName name="__a63" localSheetId="4" hidden="1">{#N/A;#N/A;FALSE;"WWY"}</definedName>
    <definedName name="__a63" localSheetId="5" hidden="1">{#N/A;#N/A;FALSE;"WWY"}</definedName>
    <definedName name="__a63" localSheetId="7" hidden="1">{#N/A;#N/A;FALSE;"WWY"}</definedName>
    <definedName name="__a63" localSheetId="8" hidden="1">{#N/A;#N/A;FALSE;"WWY"}</definedName>
    <definedName name="__a63" localSheetId="9" hidden="1">{#N/A;#N/A;FALSE;"WWY"}</definedName>
    <definedName name="__a63" localSheetId="10" hidden="1">{#N/A;#N/A;FALSE;"WWY"}</definedName>
    <definedName name="__a63" hidden="1">{#N/A;#N/A;FALSE;"WWY"}</definedName>
    <definedName name="__a64" localSheetId="2"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localSheetId="4"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localSheetId="5"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localSheetId="10"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5"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localSheetId="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localSheetId="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localSheetId="1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6" localSheetId="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localSheetId="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localSheetId="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localSheetId="1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7"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7" localSheetId="2"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localSheetId="3"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localSheetId="4"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localSheetId="5"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localSheetId="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localSheetId="8"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localSheetId="9"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localSheetId="10"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F23032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A200" localSheetId="2" hidden="1">{#N/A,#N/A,FALSE,"Aging Summary";#N/A,#N/A,FALSE,"Ratio Analysis";#N/A,#N/A,FALSE,"Test 120 Day Accts";#N/A,#N/A,FALSE,"Tickmarks"}</definedName>
    <definedName name="__FA200" localSheetId="3" hidden="1">{#N/A,#N/A,FALSE,"Aging Summary";#N/A,#N/A,FALSE,"Ratio Analysis";#N/A,#N/A,FALSE,"Test 120 Day Accts";#N/A,#N/A,FALSE,"Tickmarks"}</definedName>
    <definedName name="__FA200" localSheetId="4" hidden="1">{#N/A,#N/A,FALSE,"Aging Summary";#N/A,#N/A,FALSE,"Ratio Analysis";#N/A,#N/A,FALSE,"Test 120 Day Accts";#N/A,#N/A,FALSE,"Tickmarks"}</definedName>
    <definedName name="__FA200" localSheetId="5" hidden="1">{#N/A,#N/A,FALSE,"Aging Summary";#N/A,#N/A,FALSE,"Ratio Analysis";#N/A,#N/A,FALSE,"Test 120 Day Accts";#N/A,#N/A,FALSE,"Tickmarks"}</definedName>
    <definedName name="__FA200" localSheetId="7" hidden="1">{#N/A,#N/A,FALSE,"Aging Summary";#N/A,#N/A,FALSE,"Ratio Analysis";#N/A,#N/A,FALSE,"Test 120 Day Accts";#N/A,#N/A,FALSE,"Tickmarks"}</definedName>
    <definedName name="__FA200" localSheetId="8" hidden="1">{#N/A,#N/A,FALSE,"Aging Summary";#N/A,#N/A,FALSE,"Ratio Analysis";#N/A,#N/A,FALSE,"Test 120 Day Accts";#N/A,#N/A,FALSE,"Tickmarks"}</definedName>
    <definedName name="__FA200" localSheetId="9" hidden="1">{#N/A,#N/A,FALSE,"Aging Summary";#N/A,#N/A,FALSE,"Ratio Analysis";#N/A,#N/A,FALSE,"Test 120 Day Accts";#N/A,#N/A,FALSE,"Tickmarks"}</definedName>
    <definedName name="__FA200" localSheetId="10" hidden="1">{#N/A,#N/A,FALSE,"Aging Summary";#N/A,#N/A,FALSE,"Ratio Analysis";#N/A,#N/A,FALSE,"Test 120 Day Accts";#N/A,#N/A,FALSE,"Tickmarks"}</definedName>
    <definedName name="__FA200" hidden="1">{#N/A,#N/A,FALSE,"Aging Summary";#N/A,#N/A,FALSE,"Ratio Analysis";#N/A,#N/A,FALSE,"Test 120 Day Accts";#N/A,#N/A,FALSE,"Tickmarks"}</definedName>
    <definedName name="__FDS_HYPERLINK_TOGGLE_STATE__" hidden="1">"ON"</definedName>
    <definedName name="__IntlFixup" hidden="1">TRUE</definedName>
    <definedName name="__IntlFixupTable" localSheetId="2" hidden="1">#REF!</definedName>
    <definedName name="__IntlFixupTable" localSheetId="3" hidden="1">#REF!</definedName>
    <definedName name="__IntlFixupTable" localSheetId="4" hidden="1">#REF!</definedName>
    <definedName name="__IntlFixupTable" localSheetId="5" hidden="1">#REF!</definedName>
    <definedName name="__IntlFixupTable" localSheetId="1" hidden="1">#REF!</definedName>
    <definedName name="__IntlFixupTable" localSheetId="0" hidden="1">#REF!</definedName>
    <definedName name="__IntlFixupTable" localSheetId="6" hidden="1">#REF!</definedName>
    <definedName name="__IntlFixupTable" localSheetId="7" hidden="1">#REF!</definedName>
    <definedName name="__IntlFixupTable" localSheetId="9" hidden="1">#REF!</definedName>
    <definedName name="__IntlFixupTable" localSheetId="10" hidden="1">#REF!</definedName>
    <definedName name="__IntlFixupTable" hidden="1">#REF!</definedName>
    <definedName name="__NA1" hidden="1">[10]Footnotes!$B$5</definedName>
    <definedName name="__NA2" hidden="1">[10]Footnotes!$B$6</definedName>
    <definedName name="__NA3" hidden="1">[10]Footnotes!$B$7</definedName>
    <definedName name="__NA4" hidden="1">[10]Footnotes!$B$8</definedName>
    <definedName name="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PT200" localSheetId="2" hidden="1">{#N/A,#N/A,FALSE,"Aging Summary";#N/A,#N/A,FALSE,"Ratio Analysis";#N/A,#N/A,FALSE,"Test 120 Day Accts";#N/A,#N/A,FALSE,"Tickmarks"}</definedName>
    <definedName name="__PT200" localSheetId="3" hidden="1">{#N/A,#N/A,FALSE,"Aging Summary";#N/A,#N/A,FALSE,"Ratio Analysis";#N/A,#N/A,FALSE,"Test 120 Day Accts";#N/A,#N/A,FALSE,"Tickmarks"}</definedName>
    <definedName name="__PT200" localSheetId="4" hidden="1">{#N/A,#N/A,FALSE,"Aging Summary";#N/A,#N/A,FALSE,"Ratio Analysis";#N/A,#N/A,FALSE,"Test 120 Day Accts";#N/A,#N/A,FALSE,"Tickmarks"}</definedName>
    <definedName name="__PT200" localSheetId="5" hidden="1">{#N/A,#N/A,FALSE,"Aging Summary";#N/A,#N/A,FALSE,"Ratio Analysis";#N/A,#N/A,FALSE,"Test 120 Day Accts";#N/A,#N/A,FALSE,"Tickmarks"}</definedName>
    <definedName name="__PT200" localSheetId="7" hidden="1">{#N/A,#N/A,FALSE,"Aging Summary";#N/A,#N/A,FALSE,"Ratio Analysis";#N/A,#N/A,FALSE,"Test 120 Day Accts";#N/A,#N/A,FALSE,"Tickmarks"}</definedName>
    <definedName name="__PT200" localSheetId="8" hidden="1">{#N/A,#N/A,FALSE,"Aging Summary";#N/A,#N/A,FALSE,"Ratio Analysis";#N/A,#N/A,FALSE,"Test 120 Day Accts";#N/A,#N/A,FALSE,"Tickmarks"}</definedName>
    <definedName name="__PT200" localSheetId="9" hidden="1">{#N/A,#N/A,FALSE,"Aging Summary";#N/A,#N/A,FALSE,"Ratio Analysis";#N/A,#N/A,FALSE,"Test 120 Day Accts";#N/A,#N/A,FALSE,"Tickmarks"}</definedName>
    <definedName name="__PT200" localSheetId="10" hidden="1">{#N/A,#N/A,FALSE,"Aging Summary";#N/A,#N/A,FALSE,"Ratio Analysis";#N/A,#N/A,FALSE,"Test 120 Day Accts";#N/A,#N/A,FALSE,"Tickmarks"}</definedName>
    <definedName name="__PT200" hidden="1">{#N/A,#N/A,FALSE,"Aging Summary";#N/A,#N/A,FALSE,"Ratio Analysis";#N/A,#N/A,FALSE,"Test 120 Day Accts";#N/A,#N/A,FALSE,"Tickmarks"}</definedName>
    <definedName name="__q1" hidden="1">#N/A</definedName>
    <definedName name="__q3" hidden="1">'[2]1601 Detail information'!$H$130:$H$162</definedName>
    <definedName name="__UF1" localSheetId="2" hidden="1">{#N/A,#N/A,FALSE,"BreakoutFY95";#N/A,#N/A,FALSE,"BreakoutFY96";#N/A,#N/A,FALSE,"BreakoutFY97";#N/A,#N/A,FALSE,"BreakoutFY98"}</definedName>
    <definedName name="__UF1" localSheetId="3" hidden="1">{#N/A,#N/A,FALSE,"BreakoutFY95";#N/A,#N/A,FALSE,"BreakoutFY96";#N/A,#N/A,FALSE,"BreakoutFY97";#N/A,#N/A,FALSE,"BreakoutFY98"}</definedName>
    <definedName name="__UF1" localSheetId="4" hidden="1">{#N/A,#N/A,FALSE,"BreakoutFY95";#N/A,#N/A,FALSE,"BreakoutFY96";#N/A,#N/A,FALSE,"BreakoutFY97";#N/A,#N/A,FALSE,"BreakoutFY98"}</definedName>
    <definedName name="__UF1" localSheetId="5" hidden="1">{#N/A,#N/A,FALSE,"BreakoutFY95";#N/A,#N/A,FALSE,"BreakoutFY96";#N/A,#N/A,FALSE,"BreakoutFY97";#N/A,#N/A,FALSE,"BreakoutFY98"}</definedName>
    <definedName name="__UF1" localSheetId="7" hidden="1">{#N/A,#N/A,FALSE,"BreakoutFY95";#N/A,#N/A,FALSE,"BreakoutFY96";#N/A,#N/A,FALSE,"BreakoutFY97";#N/A,#N/A,FALSE,"BreakoutFY98"}</definedName>
    <definedName name="__UF1" localSheetId="8" hidden="1">{#N/A,#N/A,FALSE,"BreakoutFY95";#N/A,#N/A,FALSE,"BreakoutFY96";#N/A,#N/A,FALSE,"BreakoutFY97";#N/A,#N/A,FALSE,"BreakoutFY98"}</definedName>
    <definedName name="__UF1" localSheetId="9" hidden="1">{#N/A,#N/A,FALSE,"BreakoutFY95";#N/A,#N/A,FALSE,"BreakoutFY96";#N/A,#N/A,FALSE,"BreakoutFY97";#N/A,#N/A,FALSE,"BreakoutFY98"}</definedName>
    <definedName name="__UF1" localSheetId="10" hidden="1">{#N/A,#N/A,FALSE,"BreakoutFY95";#N/A,#N/A,FALSE,"BreakoutFY96";#N/A,#N/A,FALSE,"BreakoutFY97";#N/A,#N/A,FALSE,"BreakoutFY98"}</definedName>
    <definedName name="__UF1" hidden="1">{#N/A,#N/A,FALSE,"BreakoutFY95";#N/A,#N/A,FALSE,"BreakoutFY96";#N/A,#N/A,FALSE,"BreakoutFY97";#N/A,#N/A,FALSE,"BreakoutFY98"}</definedName>
    <definedName name="__www1" localSheetId="2" hidden="1">{#N/A,#N/A,FALSE,"schA"}</definedName>
    <definedName name="__www1" localSheetId="3" hidden="1">{#N/A,#N/A,FALSE,"schA"}</definedName>
    <definedName name="__www1" localSheetId="4" hidden="1">{#N/A,#N/A,FALSE,"schA"}</definedName>
    <definedName name="__www1" localSheetId="5" hidden="1">{#N/A,#N/A,FALSE,"schA"}</definedName>
    <definedName name="__www1" localSheetId="1" hidden="1">{#N/A,#N/A,FALSE,"schA"}</definedName>
    <definedName name="__www1" localSheetId="0" hidden="1">{#N/A,#N/A,FALSE,"schA"}</definedName>
    <definedName name="__www1" localSheetId="6" hidden="1">{#N/A,#N/A,FALSE,"schA"}</definedName>
    <definedName name="__www1" localSheetId="7" hidden="1">{#N/A,#N/A,FALSE,"schA"}</definedName>
    <definedName name="__www1" localSheetId="8" hidden="1">{#N/A,#N/A,FALSE,"schA"}</definedName>
    <definedName name="__www1" localSheetId="9" hidden="1">{#N/A,#N/A,FALSE,"schA"}</definedName>
    <definedName name="__www1" localSheetId="10" hidden="1">{#N/A,#N/A,FALSE,"schA"}</definedName>
    <definedName name="__www1" hidden="1">{#N/A,#N/A,FALSE,"schA"}</definedName>
    <definedName name="__www1_1" localSheetId="2" hidden="1">{#N/A,#N/A,FALSE,"schA"}</definedName>
    <definedName name="__www1_1" localSheetId="3" hidden="1">{#N/A,#N/A,FALSE,"schA"}</definedName>
    <definedName name="__www1_1" localSheetId="4" hidden="1">{#N/A,#N/A,FALSE,"schA"}</definedName>
    <definedName name="__www1_1" localSheetId="5" hidden="1">{#N/A,#N/A,FALSE,"schA"}</definedName>
    <definedName name="__www1_1" localSheetId="1" hidden="1">{#N/A,#N/A,FALSE,"schA"}</definedName>
    <definedName name="__www1_1" localSheetId="0" hidden="1">{#N/A,#N/A,FALSE,"schA"}</definedName>
    <definedName name="__www1_1" localSheetId="6" hidden="1">{#N/A,#N/A,FALSE,"schA"}</definedName>
    <definedName name="__www1_1" localSheetId="7" hidden="1">{#N/A,#N/A,FALSE,"schA"}</definedName>
    <definedName name="__www1_1" localSheetId="8" hidden="1">{#N/A,#N/A,FALSE,"schA"}</definedName>
    <definedName name="__www1_1" localSheetId="9" hidden="1">{#N/A,#N/A,FALSE,"schA"}</definedName>
    <definedName name="__www1_1" localSheetId="10" hidden="1">{#N/A,#N/A,FALSE,"schA"}</definedName>
    <definedName name="__www1_1" hidden="1">{#N/A,#N/A,FALSE,"schA"}</definedName>
    <definedName name="__www1_1_1" localSheetId="2" hidden="1">{#N/A,#N/A,FALSE,"schA"}</definedName>
    <definedName name="__www1_1_1" localSheetId="3" hidden="1">{#N/A,#N/A,FALSE,"schA"}</definedName>
    <definedName name="__www1_1_1" localSheetId="4" hidden="1">{#N/A,#N/A,FALSE,"schA"}</definedName>
    <definedName name="__www1_1_1" localSheetId="5" hidden="1">{#N/A,#N/A,FALSE,"schA"}</definedName>
    <definedName name="__www1_1_1" localSheetId="1" hidden="1">{#N/A,#N/A,FALSE,"schA"}</definedName>
    <definedName name="__www1_1_1" localSheetId="0" hidden="1">{#N/A,#N/A,FALSE,"schA"}</definedName>
    <definedName name="__www1_1_1" localSheetId="6" hidden="1">{#N/A,#N/A,FALSE,"schA"}</definedName>
    <definedName name="__www1_1_1" localSheetId="7" hidden="1">{#N/A,#N/A,FALSE,"schA"}</definedName>
    <definedName name="__www1_1_1" localSheetId="8" hidden="1">{#N/A,#N/A,FALSE,"schA"}</definedName>
    <definedName name="__www1_1_1" localSheetId="9" hidden="1">{#N/A,#N/A,FALSE,"schA"}</definedName>
    <definedName name="__www1_1_1" localSheetId="10" hidden="1">{#N/A,#N/A,FALSE,"schA"}</definedName>
    <definedName name="__www1_1_1" hidden="1">{#N/A,#N/A,FALSE,"schA"}</definedName>
    <definedName name="__www1_1_2" localSheetId="2" hidden="1">{#N/A,#N/A,FALSE,"schA"}</definedName>
    <definedName name="__www1_1_2" localSheetId="3" hidden="1">{#N/A,#N/A,FALSE,"schA"}</definedName>
    <definedName name="__www1_1_2" localSheetId="4" hidden="1">{#N/A,#N/A,FALSE,"schA"}</definedName>
    <definedName name="__www1_1_2" localSheetId="5" hidden="1">{#N/A,#N/A,FALSE,"schA"}</definedName>
    <definedName name="__www1_1_2" localSheetId="1" hidden="1">{#N/A,#N/A,FALSE,"schA"}</definedName>
    <definedName name="__www1_1_2" localSheetId="0" hidden="1">{#N/A,#N/A,FALSE,"schA"}</definedName>
    <definedName name="__www1_1_2" localSheetId="6" hidden="1">{#N/A,#N/A,FALSE,"schA"}</definedName>
    <definedName name="__www1_1_2" localSheetId="7" hidden="1">{#N/A,#N/A,FALSE,"schA"}</definedName>
    <definedName name="__www1_1_2" localSheetId="8" hidden="1">{#N/A,#N/A,FALSE,"schA"}</definedName>
    <definedName name="__www1_1_2" localSheetId="9" hidden="1">{#N/A,#N/A,FALSE,"schA"}</definedName>
    <definedName name="__www1_1_2" localSheetId="10" hidden="1">{#N/A,#N/A,FALSE,"schA"}</definedName>
    <definedName name="__www1_1_2" hidden="1">{#N/A,#N/A,FALSE,"schA"}</definedName>
    <definedName name="__www1_1_3" localSheetId="2" hidden="1">{#N/A,#N/A,FALSE,"schA"}</definedName>
    <definedName name="__www1_1_3" localSheetId="3" hidden="1">{#N/A,#N/A,FALSE,"schA"}</definedName>
    <definedName name="__www1_1_3" localSheetId="4" hidden="1">{#N/A,#N/A,FALSE,"schA"}</definedName>
    <definedName name="__www1_1_3" localSheetId="5" hidden="1">{#N/A,#N/A,FALSE,"schA"}</definedName>
    <definedName name="__www1_1_3" localSheetId="1" hidden="1">{#N/A,#N/A,FALSE,"schA"}</definedName>
    <definedName name="__www1_1_3" localSheetId="0" hidden="1">{#N/A,#N/A,FALSE,"schA"}</definedName>
    <definedName name="__www1_1_3" localSheetId="6" hidden="1">{#N/A,#N/A,FALSE,"schA"}</definedName>
    <definedName name="__www1_1_3" localSheetId="7" hidden="1">{#N/A,#N/A,FALSE,"schA"}</definedName>
    <definedName name="__www1_1_3" localSheetId="8" hidden="1">{#N/A,#N/A,FALSE,"schA"}</definedName>
    <definedName name="__www1_1_3" localSheetId="9" hidden="1">{#N/A,#N/A,FALSE,"schA"}</definedName>
    <definedName name="__www1_1_3" localSheetId="10" hidden="1">{#N/A,#N/A,FALSE,"schA"}</definedName>
    <definedName name="__www1_1_3" hidden="1">{#N/A,#N/A,FALSE,"schA"}</definedName>
    <definedName name="__www1_2" localSheetId="2" hidden="1">{#N/A,#N/A,FALSE,"schA"}</definedName>
    <definedName name="__www1_2" localSheetId="3" hidden="1">{#N/A,#N/A,FALSE,"schA"}</definedName>
    <definedName name="__www1_2" localSheetId="4" hidden="1">{#N/A,#N/A,FALSE,"schA"}</definedName>
    <definedName name="__www1_2" localSheetId="5" hidden="1">{#N/A,#N/A,FALSE,"schA"}</definedName>
    <definedName name="__www1_2" localSheetId="1" hidden="1">{#N/A,#N/A,FALSE,"schA"}</definedName>
    <definedName name="__www1_2" localSheetId="0" hidden="1">{#N/A,#N/A,FALSE,"schA"}</definedName>
    <definedName name="__www1_2" localSheetId="6" hidden="1">{#N/A,#N/A,FALSE,"schA"}</definedName>
    <definedName name="__www1_2" localSheetId="7" hidden="1">{#N/A,#N/A,FALSE,"schA"}</definedName>
    <definedName name="__www1_2" localSheetId="8" hidden="1">{#N/A,#N/A,FALSE,"schA"}</definedName>
    <definedName name="__www1_2" localSheetId="9" hidden="1">{#N/A,#N/A,FALSE,"schA"}</definedName>
    <definedName name="__www1_2" localSheetId="10" hidden="1">{#N/A,#N/A,FALSE,"schA"}</definedName>
    <definedName name="__www1_2" hidden="1">{#N/A,#N/A,FALSE,"schA"}</definedName>
    <definedName name="__www1_2_1" localSheetId="2" hidden="1">{#N/A,#N/A,FALSE,"schA"}</definedName>
    <definedName name="__www1_2_1" localSheetId="3" hidden="1">{#N/A,#N/A,FALSE,"schA"}</definedName>
    <definedName name="__www1_2_1" localSheetId="4" hidden="1">{#N/A,#N/A,FALSE,"schA"}</definedName>
    <definedName name="__www1_2_1" localSheetId="5" hidden="1">{#N/A,#N/A,FALSE,"schA"}</definedName>
    <definedName name="__www1_2_1" localSheetId="1" hidden="1">{#N/A,#N/A,FALSE,"schA"}</definedName>
    <definedName name="__www1_2_1" localSheetId="0" hidden="1">{#N/A,#N/A,FALSE,"schA"}</definedName>
    <definedName name="__www1_2_1" localSheetId="6" hidden="1">{#N/A,#N/A,FALSE,"schA"}</definedName>
    <definedName name="__www1_2_1" localSheetId="7" hidden="1">{#N/A,#N/A,FALSE,"schA"}</definedName>
    <definedName name="__www1_2_1" localSheetId="8" hidden="1">{#N/A,#N/A,FALSE,"schA"}</definedName>
    <definedName name="__www1_2_1" localSheetId="9" hidden="1">{#N/A,#N/A,FALSE,"schA"}</definedName>
    <definedName name="__www1_2_1" localSheetId="10" hidden="1">{#N/A,#N/A,FALSE,"schA"}</definedName>
    <definedName name="__www1_2_1" hidden="1">{#N/A,#N/A,FALSE,"schA"}</definedName>
    <definedName name="__www1_2_2" localSheetId="2" hidden="1">{#N/A,#N/A,FALSE,"schA"}</definedName>
    <definedName name="__www1_2_2" localSheetId="3" hidden="1">{#N/A,#N/A,FALSE,"schA"}</definedName>
    <definedName name="__www1_2_2" localSheetId="4" hidden="1">{#N/A,#N/A,FALSE,"schA"}</definedName>
    <definedName name="__www1_2_2" localSheetId="5" hidden="1">{#N/A,#N/A,FALSE,"schA"}</definedName>
    <definedName name="__www1_2_2" localSheetId="1" hidden="1">{#N/A,#N/A,FALSE,"schA"}</definedName>
    <definedName name="__www1_2_2" localSheetId="0" hidden="1">{#N/A,#N/A,FALSE,"schA"}</definedName>
    <definedName name="__www1_2_2" localSheetId="6" hidden="1">{#N/A,#N/A,FALSE,"schA"}</definedName>
    <definedName name="__www1_2_2" localSheetId="7" hidden="1">{#N/A,#N/A,FALSE,"schA"}</definedName>
    <definedName name="__www1_2_2" localSheetId="8" hidden="1">{#N/A,#N/A,FALSE,"schA"}</definedName>
    <definedName name="__www1_2_2" localSheetId="9" hidden="1">{#N/A,#N/A,FALSE,"schA"}</definedName>
    <definedName name="__www1_2_2" localSheetId="10" hidden="1">{#N/A,#N/A,FALSE,"schA"}</definedName>
    <definedName name="__www1_2_2" hidden="1">{#N/A,#N/A,FALSE,"schA"}</definedName>
    <definedName name="__www1_2_3" localSheetId="2" hidden="1">{#N/A,#N/A,FALSE,"schA"}</definedName>
    <definedName name="__www1_2_3" localSheetId="3" hidden="1">{#N/A,#N/A,FALSE,"schA"}</definedName>
    <definedName name="__www1_2_3" localSheetId="4" hidden="1">{#N/A,#N/A,FALSE,"schA"}</definedName>
    <definedName name="__www1_2_3" localSheetId="5" hidden="1">{#N/A,#N/A,FALSE,"schA"}</definedName>
    <definedName name="__www1_2_3" localSheetId="1" hidden="1">{#N/A,#N/A,FALSE,"schA"}</definedName>
    <definedName name="__www1_2_3" localSheetId="0" hidden="1">{#N/A,#N/A,FALSE,"schA"}</definedName>
    <definedName name="__www1_2_3" localSheetId="6" hidden="1">{#N/A,#N/A,FALSE,"schA"}</definedName>
    <definedName name="__www1_2_3" localSheetId="7" hidden="1">{#N/A,#N/A,FALSE,"schA"}</definedName>
    <definedName name="__www1_2_3" localSheetId="8" hidden="1">{#N/A,#N/A,FALSE,"schA"}</definedName>
    <definedName name="__www1_2_3" localSheetId="9" hidden="1">{#N/A,#N/A,FALSE,"schA"}</definedName>
    <definedName name="__www1_2_3" localSheetId="10" hidden="1">{#N/A,#N/A,FALSE,"schA"}</definedName>
    <definedName name="__www1_2_3" hidden="1">{#N/A,#N/A,FALSE,"schA"}</definedName>
    <definedName name="__www1_3" localSheetId="2" hidden="1">{#N/A,#N/A,FALSE,"schA"}</definedName>
    <definedName name="__www1_3" localSheetId="3" hidden="1">{#N/A,#N/A,FALSE,"schA"}</definedName>
    <definedName name="__www1_3" localSheetId="4" hidden="1">{#N/A,#N/A,FALSE,"schA"}</definedName>
    <definedName name="__www1_3" localSheetId="5" hidden="1">{#N/A,#N/A,FALSE,"schA"}</definedName>
    <definedName name="__www1_3" localSheetId="1" hidden="1">{#N/A,#N/A,FALSE,"schA"}</definedName>
    <definedName name="__www1_3" localSheetId="0" hidden="1">{#N/A,#N/A,FALSE,"schA"}</definedName>
    <definedName name="__www1_3" localSheetId="6" hidden="1">{#N/A,#N/A,FALSE,"schA"}</definedName>
    <definedName name="__www1_3" localSheetId="7" hidden="1">{#N/A,#N/A,FALSE,"schA"}</definedName>
    <definedName name="__www1_3" localSheetId="8" hidden="1">{#N/A,#N/A,FALSE,"schA"}</definedName>
    <definedName name="__www1_3" localSheetId="9" hidden="1">{#N/A,#N/A,FALSE,"schA"}</definedName>
    <definedName name="__www1_3" localSheetId="10" hidden="1">{#N/A,#N/A,FALSE,"schA"}</definedName>
    <definedName name="__www1_3" hidden="1">{#N/A,#N/A,FALSE,"schA"}</definedName>
    <definedName name="__www1_3_1" localSheetId="2" hidden="1">{#N/A,#N/A,FALSE,"schA"}</definedName>
    <definedName name="__www1_3_1" localSheetId="3" hidden="1">{#N/A,#N/A,FALSE,"schA"}</definedName>
    <definedName name="__www1_3_1" localSheetId="4" hidden="1">{#N/A,#N/A,FALSE,"schA"}</definedName>
    <definedName name="__www1_3_1" localSheetId="5" hidden="1">{#N/A,#N/A,FALSE,"schA"}</definedName>
    <definedName name="__www1_3_1" localSheetId="1" hidden="1">{#N/A,#N/A,FALSE,"schA"}</definedName>
    <definedName name="__www1_3_1" localSheetId="0" hidden="1">{#N/A,#N/A,FALSE,"schA"}</definedName>
    <definedName name="__www1_3_1" localSheetId="6" hidden="1">{#N/A,#N/A,FALSE,"schA"}</definedName>
    <definedName name="__www1_3_1" localSheetId="7" hidden="1">{#N/A,#N/A,FALSE,"schA"}</definedName>
    <definedName name="__www1_3_1" localSheetId="8" hidden="1">{#N/A,#N/A,FALSE,"schA"}</definedName>
    <definedName name="__www1_3_1" localSheetId="9" hidden="1">{#N/A,#N/A,FALSE,"schA"}</definedName>
    <definedName name="__www1_3_1" localSheetId="10" hidden="1">{#N/A,#N/A,FALSE,"schA"}</definedName>
    <definedName name="__www1_3_1" hidden="1">{#N/A,#N/A,FALSE,"schA"}</definedName>
    <definedName name="__www1_3_2" localSheetId="2" hidden="1">{#N/A,#N/A,FALSE,"schA"}</definedName>
    <definedName name="__www1_3_2" localSheetId="3" hidden="1">{#N/A,#N/A,FALSE,"schA"}</definedName>
    <definedName name="__www1_3_2" localSheetId="4" hidden="1">{#N/A,#N/A,FALSE,"schA"}</definedName>
    <definedName name="__www1_3_2" localSheetId="5" hidden="1">{#N/A,#N/A,FALSE,"schA"}</definedName>
    <definedName name="__www1_3_2" localSheetId="1" hidden="1">{#N/A,#N/A,FALSE,"schA"}</definedName>
    <definedName name="__www1_3_2" localSheetId="0" hidden="1">{#N/A,#N/A,FALSE,"schA"}</definedName>
    <definedName name="__www1_3_2" localSheetId="6" hidden="1">{#N/A,#N/A,FALSE,"schA"}</definedName>
    <definedName name="__www1_3_2" localSheetId="7" hidden="1">{#N/A,#N/A,FALSE,"schA"}</definedName>
    <definedName name="__www1_3_2" localSheetId="8" hidden="1">{#N/A,#N/A,FALSE,"schA"}</definedName>
    <definedName name="__www1_3_2" localSheetId="9" hidden="1">{#N/A,#N/A,FALSE,"schA"}</definedName>
    <definedName name="__www1_3_2" localSheetId="10" hidden="1">{#N/A,#N/A,FALSE,"schA"}</definedName>
    <definedName name="__www1_3_2" hidden="1">{#N/A,#N/A,FALSE,"schA"}</definedName>
    <definedName name="__www1_3_3" localSheetId="2" hidden="1">{#N/A,#N/A,FALSE,"schA"}</definedName>
    <definedName name="__www1_3_3" localSheetId="3" hidden="1">{#N/A,#N/A,FALSE,"schA"}</definedName>
    <definedName name="__www1_3_3" localSheetId="4" hidden="1">{#N/A,#N/A,FALSE,"schA"}</definedName>
    <definedName name="__www1_3_3" localSheetId="5" hidden="1">{#N/A,#N/A,FALSE,"schA"}</definedName>
    <definedName name="__www1_3_3" localSheetId="1" hidden="1">{#N/A,#N/A,FALSE,"schA"}</definedName>
    <definedName name="__www1_3_3" localSheetId="0" hidden="1">{#N/A,#N/A,FALSE,"schA"}</definedName>
    <definedName name="__www1_3_3" localSheetId="6" hidden="1">{#N/A,#N/A,FALSE,"schA"}</definedName>
    <definedName name="__www1_3_3" localSheetId="7" hidden="1">{#N/A,#N/A,FALSE,"schA"}</definedName>
    <definedName name="__www1_3_3" localSheetId="8" hidden="1">{#N/A,#N/A,FALSE,"schA"}</definedName>
    <definedName name="__www1_3_3" localSheetId="9" hidden="1">{#N/A,#N/A,FALSE,"schA"}</definedName>
    <definedName name="__www1_3_3" localSheetId="10" hidden="1">{#N/A,#N/A,FALSE,"schA"}</definedName>
    <definedName name="__www1_3_3" hidden="1">{#N/A,#N/A,FALSE,"schA"}</definedName>
    <definedName name="__www1_4" localSheetId="2" hidden="1">{#N/A,#N/A,FALSE,"schA"}</definedName>
    <definedName name="__www1_4" localSheetId="3" hidden="1">{#N/A,#N/A,FALSE,"schA"}</definedName>
    <definedName name="__www1_4" localSheetId="4" hidden="1">{#N/A,#N/A,FALSE,"schA"}</definedName>
    <definedName name="__www1_4" localSheetId="5" hidden="1">{#N/A,#N/A,FALSE,"schA"}</definedName>
    <definedName name="__www1_4" localSheetId="1" hidden="1">{#N/A,#N/A,FALSE,"schA"}</definedName>
    <definedName name="__www1_4" localSheetId="0" hidden="1">{#N/A,#N/A,FALSE,"schA"}</definedName>
    <definedName name="__www1_4" localSheetId="6" hidden="1">{#N/A,#N/A,FALSE,"schA"}</definedName>
    <definedName name="__www1_4" localSheetId="7" hidden="1">{#N/A,#N/A,FALSE,"schA"}</definedName>
    <definedName name="__www1_4" localSheetId="8" hidden="1">{#N/A,#N/A,FALSE,"schA"}</definedName>
    <definedName name="__www1_4" localSheetId="9" hidden="1">{#N/A,#N/A,FALSE,"schA"}</definedName>
    <definedName name="__www1_4" localSheetId="10" hidden="1">{#N/A,#N/A,FALSE,"schA"}</definedName>
    <definedName name="__www1_4" hidden="1">{#N/A,#N/A,FALSE,"schA"}</definedName>
    <definedName name="__www1_4_1" localSheetId="2" hidden="1">{#N/A,#N/A,FALSE,"schA"}</definedName>
    <definedName name="__www1_4_1" localSheetId="3" hidden="1">{#N/A,#N/A,FALSE,"schA"}</definedName>
    <definedName name="__www1_4_1" localSheetId="4" hidden="1">{#N/A,#N/A,FALSE,"schA"}</definedName>
    <definedName name="__www1_4_1" localSheetId="5" hidden="1">{#N/A,#N/A,FALSE,"schA"}</definedName>
    <definedName name="__www1_4_1" localSheetId="1" hidden="1">{#N/A,#N/A,FALSE,"schA"}</definedName>
    <definedName name="__www1_4_1" localSheetId="0" hidden="1">{#N/A,#N/A,FALSE,"schA"}</definedName>
    <definedName name="__www1_4_1" localSheetId="6" hidden="1">{#N/A,#N/A,FALSE,"schA"}</definedName>
    <definedName name="__www1_4_1" localSheetId="7" hidden="1">{#N/A,#N/A,FALSE,"schA"}</definedName>
    <definedName name="__www1_4_1" localSheetId="8" hidden="1">{#N/A,#N/A,FALSE,"schA"}</definedName>
    <definedName name="__www1_4_1" localSheetId="9" hidden="1">{#N/A,#N/A,FALSE,"schA"}</definedName>
    <definedName name="__www1_4_1" localSheetId="10" hidden="1">{#N/A,#N/A,FALSE,"schA"}</definedName>
    <definedName name="__www1_4_1" hidden="1">{#N/A,#N/A,FALSE,"schA"}</definedName>
    <definedName name="__www1_4_2" localSheetId="2" hidden="1">{#N/A,#N/A,FALSE,"schA"}</definedName>
    <definedName name="__www1_4_2" localSheetId="3" hidden="1">{#N/A,#N/A,FALSE,"schA"}</definedName>
    <definedName name="__www1_4_2" localSheetId="4" hidden="1">{#N/A,#N/A,FALSE,"schA"}</definedName>
    <definedName name="__www1_4_2" localSheetId="5" hidden="1">{#N/A,#N/A,FALSE,"schA"}</definedName>
    <definedName name="__www1_4_2" localSheetId="1" hidden="1">{#N/A,#N/A,FALSE,"schA"}</definedName>
    <definedName name="__www1_4_2" localSheetId="0" hidden="1">{#N/A,#N/A,FALSE,"schA"}</definedName>
    <definedName name="__www1_4_2" localSheetId="6" hidden="1">{#N/A,#N/A,FALSE,"schA"}</definedName>
    <definedName name="__www1_4_2" localSheetId="7" hidden="1">{#N/A,#N/A,FALSE,"schA"}</definedName>
    <definedName name="__www1_4_2" localSheetId="8" hidden="1">{#N/A,#N/A,FALSE,"schA"}</definedName>
    <definedName name="__www1_4_2" localSheetId="9" hidden="1">{#N/A,#N/A,FALSE,"schA"}</definedName>
    <definedName name="__www1_4_2" localSheetId="10" hidden="1">{#N/A,#N/A,FALSE,"schA"}</definedName>
    <definedName name="__www1_4_2" hidden="1">{#N/A,#N/A,FALSE,"schA"}</definedName>
    <definedName name="__www1_4_3" localSheetId="2" hidden="1">{#N/A,#N/A,FALSE,"schA"}</definedName>
    <definedName name="__www1_4_3" localSheetId="3" hidden="1">{#N/A,#N/A,FALSE,"schA"}</definedName>
    <definedName name="__www1_4_3" localSheetId="4" hidden="1">{#N/A,#N/A,FALSE,"schA"}</definedName>
    <definedName name="__www1_4_3" localSheetId="5" hidden="1">{#N/A,#N/A,FALSE,"schA"}</definedName>
    <definedName name="__www1_4_3" localSheetId="1" hidden="1">{#N/A,#N/A,FALSE,"schA"}</definedName>
    <definedName name="__www1_4_3" localSheetId="0" hidden="1">{#N/A,#N/A,FALSE,"schA"}</definedName>
    <definedName name="__www1_4_3" localSheetId="6" hidden="1">{#N/A,#N/A,FALSE,"schA"}</definedName>
    <definedName name="__www1_4_3" localSheetId="7" hidden="1">{#N/A,#N/A,FALSE,"schA"}</definedName>
    <definedName name="__www1_4_3" localSheetId="8" hidden="1">{#N/A,#N/A,FALSE,"schA"}</definedName>
    <definedName name="__www1_4_3" localSheetId="9" hidden="1">{#N/A,#N/A,FALSE,"schA"}</definedName>
    <definedName name="__www1_4_3" localSheetId="10" hidden="1">{#N/A,#N/A,FALSE,"schA"}</definedName>
    <definedName name="__www1_4_3" hidden="1">{#N/A,#N/A,FALSE,"schA"}</definedName>
    <definedName name="__www1_5" localSheetId="2" hidden="1">{#N/A,#N/A,FALSE,"schA"}</definedName>
    <definedName name="__www1_5" localSheetId="3" hidden="1">{#N/A,#N/A,FALSE,"schA"}</definedName>
    <definedName name="__www1_5" localSheetId="4" hidden="1">{#N/A,#N/A,FALSE,"schA"}</definedName>
    <definedName name="__www1_5" localSheetId="5" hidden="1">{#N/A,#N/A,FALSE,"schA"}</definedName>
    <definedName name="__www1_5" localSheetId="1" hidden="1">{#N/A,#N/A,FALSE,"schA"}</definedName>
    <definedName name="__www1_5" localSheetId="0" hidden="1">{#N/A,#N/A,FALSE,"schA"}</definedName>
    <definedName name="__www1_5" localSheetId="6" hidden="1">{#N/A,#N/A,FALSE,"schA"}</definedName>
    <definedName name="__www1_5" localSheetId="7" hidden="1">{#N/A,#N/A,FALSE,"schA"}</definedName>
    <definedName name="__www1_5" localSheetId="8" hidden="1">{#N/A,#N/A,FALSE,"schA"}</definedName>
    <definedName name="__www1_5" localSheetId="9" hidden="1">{#N/A,#N/A,FALSE,"schA"}</definedName>
    <definedName name="__www1_5" localSheetId="10" hidden="1">{#N/A,#N/A,FALSE,"schA"}</definedName>
    <definedName name="__www1_5" hidden="1">{#N/A,#N/A,FALSE,"schA"}</definedName>
    <definedName name="__www1_5_1" localSheetId="2" hidden="1">{#N/A,#N/A,FALSE,"schA"}</definedName>
    <definedName name="__www1_5_1" localSheetId="3" hidden="1">{#N/A,#N/A,FALSE,"schA"}</definedName>
    <definedName name="__www1_5_1" localSheetId="4" hidden="1">{#N/A,#N/A,FALSE,"schA"}</definedName>
    <definedName name="__www1_5_1" localSheetId="5" hidden="1">{#N/A,#N/A,FALSE,"schA"}</definedName>
    <definedName name="__www1_5_1" localSheetId="1" hidden="1">{#N/A,#N/A,FALSE,"schA"}</definedName>
    <definedName name="__www1_5_1" localSheetId="0" hidden="1">{#N/A,#N/A,FALSE,"schA"}</definedName>
    <definedName name="__www1_5_1" localSheetId="6" hidden="1">{#N/A,#N/A,FALSE,"schA"}</definedName>
    <definedName name="__www1_5_1" localSheetId="7" hidden="1">{#N/A,#N/A,FALSE,"schA"}</definedName>
    <definedName name="__www1_5_1" localSheetId="8" hidden="1">{#N/A,#N/A,FALSE,"schA"}</definedName>
    <definedName name="__www1_5_1" localSheetId="9" hidden="1">{#N/A,#N/A,FALSE,"schA"}</definedName>
    <definedName name="__www1_5_1" localSheetId="10" hidden="1">{#N/A,#N/A,FALSE,"schA"}</definedName>
    <definedName name="__www1_5_1" hidden="1">{#N/A,#N/A,FALSE,"schA"}</definedName>
    <definedName name="__www1_5_2" localSheetId="2" hidden="1">{#N/A,#N/A,FALSE,"schA"}</definedName>
    <definedName name="__www1_5_2" localSheetId="3" hidden="1">{#N/A,#N/A,FALSE,"schA"}</definedName>
    <definedName name="__www1_5_2" localSheetId="4" hidden="1">{#N/A,#N/A,FALSE,"schA"}</definedName>
    <definedName name="__www1_5_2" localSheetId="5" hidden="1">{#N/A,#N/A,FALSE,"schA"}</definedName>
    <definedName name="__www1_5_2" localSheetId="1" hidden="1">{#N/A,#N/A,FALSE,"schA"}</definedName>
    <definedName name="__www1_5_2" localSheetId="0" hidden="1">{#N/A,#N/A,FALSE,"schA"}</definedName>
    <definedName name="__www1_5_2" localSheetId="6" hidden="1">{#N/A,#N/A,FALSE,"schA"}</definedName>
    <definedName name="__www1_5_2" localSheetId="7" hidden="1">{#N/A,#N/A,FALSE,"schA"}</definedName>
    <definedName name="__www1_5_2" localSheetId="8" hidden="1">{#N/A,#N/A,FALSE,"schA"}</definedName>
    <definedName name="__www1_5_2" localSheetId="9" hidden="1">{#N/A,#N/A,FALSE,"schA"}</definedName>
    <definedName name="__www1_5_2" localSheetId="10" hidden="1">{#N/A,#N/A,FALSE,"schA"}</definedName>
    <definedName name="__www1_5_2" hidden="1">{#N/A,#N/A,FALSE,"schA"}</definedName>
    <definedName name="__www1_5_3" localSheetId="2" hidden="1">{#N/A,#N/A,FALSE,"schA"}</definedName>
    <definedName name="__www1_5_3" localSheetId="3" hidden="1">{#N/A,#N/A,FALSE,"schA"}</definedName>
    <definedName name="__www1_5_3" localSheetId="4" hidden="1">{#N/A,#N/A,FALSE,"schA"}</definedName>
    <definedName name="__www1_5_3" localSheetId="5" hidden="1">{#N/A,#N/A,FALSE,"schA"}</definedName>
    <definedName name="__www1_5_3" localSheetId="1" hidden="1">{#N/A,#N/A,FALSE,"schA"}</definedName>
    <definedName name="__www1_5_3" localSheetId="0" hidden="1">{#N/A,#N/A,FALSE,"schA"}</definedName>
    <definedName name="__www1_5_3" localSheetId="6" hidden="1">{#N/A,#N/A,FALSE,"schA"}</definedName>
    <definedName name="__www1_5_3" localSheetId="7" hidden="1">{#N/A,#N/A,FALSE,"schA"}</definedName>
    <definedName name="__www1_5_3" localSheetId="8" hidden="1">{#N/A,#N/A,FALSE,"schA"}</definedName>
    <definedName name="__www1_5_3" localSheetId="9" hidden="1">{#N/A,#N/A,FALSE,"schA"}</definedName>
    <definedName name="__www1_5_3" localSheetId="10" hidden="1">{#N/A,#N/A,FALSE,"schA"}</definedName>
    <definedName name="__www1_5_3" hidden="1">{#N/A,#N/A,FALSE,"schA"}</definedName>
    <definedName name="_123Graph_B.1" localSheetId="2" hidden="1">#REF!</definedName>
    <definedName name="_123Graph_B.1" localSheetId="3" hidden="1">#REF!</definedName>
    <definedName name="_123Graph_B.1" localSheetId="4" hidden="1">#REF!</definedName>
    <definedName name="_123Graph_B.1" localSheetId="5" hidden="1">#REF!</definedName>
    <definedName name="_123Graph_B.1" localSheetId="7" hidden="1">#REF!</definedName>
    <definedName name="_123Graph_B.1" localSheetId="9" hidden="1">#REF!</definedName>
    <definedName name="_123Graph_B.1" hidden="1">#REF!</definedName>
    <definedName name="_1K" localSheetId="2" hidden="1">'[11]Material Listing'!#REF!</definedName>
    <definedName name="_1K" localSheetId="4" hidden="1">#REF!</definedName>
    <definedName name="_1K" localSheetId="1" hidden="1">'[11]Material Listing'!#REF!</definedName>
    <definedName name="_1K" localSheetId="0" hidden="1">#REF!</definedName>
    <definedName name="_1K" localSheetId="7" hidden="1">'[11]Material Listing'!#REF!</definedName>
    <definedName name="_1K" localSheetId="9" hidden="1">#REF!</definedName>
    <definedName name="_1K" hidden="1">'[11]Material Listing'!#REF!</definedName>
    <definedName name="_2S" localSheetId="2" hidden="1">'[12]MARK-UP'!#REF!</definedName>
    <definedName name="_2S" localSheetId="4" hidden="1">#REF!</definedName>
    <definedName name="_2S" localSheetId="0" hidden="1">#REF!</definedName>
    <definedName name="_2S" localSheetId="7" hidden="1">'[12]MARK-UP'!#REF!</definedName>
    <definedName name="_2S" localSheetId="9" hidden="1">#REF!</definedName>
    <definedName name="_2S" hidden="1">'[12]MARK-UP'!#REF!</definedName>
    <definedName name="_3S" localSheetId="4" hidden="1">#REF!</definedName>
    <definedName name="_3S" localSheetId="0" hidden="1">#REF!</definedName>
    <definedName name="_3S" localSheetId="7" hidden="1">'[11]Material Listing'!#REF!</definedName>
    <definedName name="_3S" localSheetId="9" hidden="1">#REF!</definedName>
    <definedName name="_3S" hidden="1">'[11]Material Listing'!#REF!</definedName>
    <definedName name="_4_0_K" localSheetId="4" hidden="1">#REF!</definedName>
    <definedName name="_4_0_K" localSheetId="0" hidden="1">#REF!</definedName>
    <definedName name="_4_0_K" localSheetId="7" hidden="1">'[11]Material Listing'!#REF!</definedName>
    <definedName name="_4_0_K" localSheetId="9" hidden="1">#REF!</definedName>
    <definedName name="_4_0_K" hidden="1">'[11]Material Listing'!#REF!</definedName>
    <definedName name="_5_0_S" localSheetId="2" hidden="1">'[13]MARK-UP'!#REF!</definedName>
    <definedName name="_5_0_S" localSheetId="3" hidden="1">#REF!</definedName>
    <definedName name="_5_0_S" localSheetId="4" hidden="1">#REF!</definedName>
    <definedName name="_5_0_S" localSheetId="5" hidden="1">#REF!</definedName>
    <definedName name="_5_0_S" localSheetId="0" hidden="1">#REF!</definedName>
    <definedName name="_5_0_S" localSheetId="7" hidden="1">'[14]MARK-UP'!#REF!</definedName>
    <definedName name="_5_0_S" localSheetId="8" hidden="1">'[14]MARK-UP'!#REF!</definedName>
    <definedName name="_5_0_S" localSheetId="9" hidden="1">#REF!</definedName>
    <definedName name="_5_0_S" hidden="1">'[13]MARK-UP'!#REF!</definedName>
    <definedName name="_6_0_S" localSheetId="2" hidden="1">'[11]Material Listing'!#REF!</definedName>
    <definedName name="_6_0_S" localSheetId="4" hidden="1">#REF!</definedName>
    <definedName name="_6_0_S" localSheetId="0" hidden="1">#REF!</definedName>
    <definedName name="_6_0_S" localSheetId="7" hidden="1">'[11]Material Listing'!#REF!</definedName>
    <definedName name="_6_0_S" localSheetId="9" hidden="1">#REF!</definedName>
    <definedName name="_6_0_S" hidden="1">'[11]Material Listing'!#REF!</definedName>
    <definedName name="_a1" localSheetId="2" hidden="1">{"NewCo_View",#N/A,FALSE,"Calculations"}</definedName>
    <definedName name="_a1" localSheetId="3" hidden="1">{"NewCo_View",#N/A,FALSE,"Calculations"}</definedName>
    <definedName name="_a1" localSheetId="4" hidden="1">{"NewCo_View",#N/A,FALSE,"Calculations"}</definedName>
    <definedName name="_a1" localSheetId="5" hidden="1">{"NewCo_View",#N/A,FALSE,"Calculations"}</definedName>
    <definedName name="_a1" localSheetId="7" hidden="1">{"NewCo_View",#N/A,FALSE,"Calculations"}</definedName>
    <definedName name="_a1" localSheetId="8" hidden="1">{"NewCo_View",#N/A,FALSE,"Calculations"}</definedName>
    <definedName name="_a1" localSheetId="9" hidden="1">{"NewCo_View",#N/A,FALSE,"Calculations"}</definedName>
    <definedName name="_a1" localSheetId="10" hidden="1">{"NewCo_View",#N/A,FALSE,"Calculations"}</definedName>
    <definedName name="_a1" hidden="1">{"NewCo_View",#N/A,FALSE,"Calculations"}</definedName>
    <definedName name="_a3" hidden="1">[1]Assum!$C$23:$C$40</definedName>
    <definedName name="_a36" localSheetId="2" hidden="1">{"Accretion";#N/A;FALSE;"Assum"}</definedName>
    <definedName name="_a36" localSheetId="3" hidden="1">{"Accretion";#N/A;FALSE;"Assum"}</definedName>
    <definedName name="_a36" localSheetId="4" hidden="1">{"Accretion";#N/A;FALSE;"Assum"}</definedName>
    <definedName name="_a36" localSheetId="5" hidden="1">{"Accretion";#N/A;FALSE;"Assum"}</definedName>
    <definedName name="_a36" localSheetId="7" hidden="1">{"Accretion";#N/A;FALSE;"Assum"}</definedName>
    <definedName name="_a36" localSheetId="8" hidden="1">{"Accretion";#N/A;FALSE;"Assum"}</definedName>
    <definedName name="_a36" localSheetId="9" hidden="1">{"Accretion";#N/A;FALSE;"Assum"}</definedName>
    <definedName name="_a36" localSheetId="10" hidden="1">{"Accretion";#N/A;FALSE;"Assum"}</definedName>
    <definedName name="_a36" hidden="1">{"Accretion";#N/A;FALSE;"Assum"}</definedName>
    <definedName name="_a37" localSheetId="2" hidden="1">{#N/A,#N/A,TRUE,"Lines",#N/A,#N/A,TRUE;"Stations",#N/A,#N/A,TRUE,"Cap. Expenses",#N/A,#N/A;TRUE,"Land",#N/A,#N/A,TRUE,"Cen Proces Sys",#N/A;#N/A,TRUE,"telecom",#N/A,#N/A,TRUE,"Other"}</definedName>
    <definedName name="_a37" localSheetId="3" hidden="1">{#N/A,#N/A,TRUE,"Lines",#N/A,#N/A,TRUE;"Stations",#N/A,#N/A,TRUE,"Cap. Expenses",#N/A,#N/A;TRUE,"Land",#N/A,#N/A,TRUE,"Cen Proces Sys",#N/A;#N/A,TRUE,"telecom",#N/A,#N/A,TRUE,"Other"}</definedName>
    <definedName name="_a37" localSheetId="4" hidden="1">{#N/A,#N/A,TRUE,"Lines",#N/A,#N/A,TRUE;"Stations",#N/A,#N/A,TRUE,"Cap. Expenses",#N/A,#N/A;TRUE,"Land",#N/A,#N/A,TRUE,"Cen Proces Sys",#N/A;#N/A,TRUE,"telecom",#N/A,#N/A,TRUE,"Other"}</definedName>
    <definedName name="_a37" localSheetId="5" hidden="1">{#N/A,#N/A,TRUE,"Lines",#N/A,#N/A,TRUE;"Stations",#N/A,#N/A,TRUE,"Cap. Expenses",#N/A,#N/A;TRUE,"Land",#N/A,#N/A,TRUE,"Cen Proces Sys",#N/A;#N/A,TRUE,"telecom",#N/A,#N/A,TRUE,"Other"}</definedName>
    <definedName name="_a37" localSheetId="7" hidden="1">{#N/A,#N/A,TRUE,"Lines",#N/A,#N/A,TRUE;"Stations",#N/A,#N/A,TRUE,"Cap. Expenses",#N/A,#N/A;TRUE,"Land",#N/A,#N/A,TRUE,"Cen Proces Sys",#N/A;#N/A,TRUE,"telecom",#N/A,#N/A,TRUE,"Other"}</definedName>
    <definedName name="_a37" localSheetId="8" hidden="1">{#N/A,#N/A,TRUE,"Lines",#N/A,#N/A,TRUE;"Stations",#N/A,#N/A,TRUE,"Cap. Expenses",#N/A,#N/A;TRUE,"Land",#N/A,#N/A,TRUE,"Cen Proces Sys",#N/A;#N/A,TRUE,"telecom",#N/A,#N/A,TRUE,"Other"}</definedName>
    <definedName name="_a37" localSheetId="9" hidden="1">{#N/A,#N/A,TRUE,"Lines",#N/A,#N/A,TRUE;"Stations",#N/A,#N/A,TRUE,"Cap. Expenses",#N/A,#N/A;TRUE,"Land",#N/A,#N/A,TRUE,"Cen Proces Sys",#N/A;#N/A,TRUE,"telecom",#N/A,#N/A,TRUE,"Other"}</definedName>
    <definedName name="_a37" localSheetId="10" hidden="1">{#N/A,#N/A,TRUE,"Lines",#N/A,#N/A,TRUE;"Stations",#N/A,#N/A,TRUE,"Cap. Expenses",#N/A,#N/A;TRUE,"Land",#N/A,#N/A,TRUE,"Cen Proces Sys",#N/A;#N/A,TRUE,"telecom",#N/A,#N/A,TRUE,"Other"}</definedName>
    <definedName name="_a37" hidden="1">{#N/A,#N/A,TRUE,"Lines",#N/A,#N/A,TRUE;"Stations",#N/A,#N/A,TRUE,"Cap. Expenses",#N/A,#N/A;TRUE,"Land",#N/A,#N/A,TRUE,"Cen Proces Sys",#N/A;#N/A,TRUE,"telecom",#N/A,#N/A,TRUE,"Other"}</definedName>
    <definedName name="_a38" localSheetId="2" hidden="1">{"Assumptions";#N/A;FALSE;"Assum"}</definedName>
    <definedName name="_a38" localSheetId="3" hidden="1">{"Assumptions";#N/A;FALSE;"Assum"}</definedName>
    <definedName name="_a38" localSheetId="4" hidden="1">{"Assumptions";#N/A;FALSE;"Assum"}</definedName>
    <definedName name="_a38" localSheetId="5" hidden="1">{"Assumptions";#N/A;FALSE;"Assum"}</definedName>
    <definedName name="_a38" localSheetId="7" hidden="1">{"Assumptions";#N/A;FALSE;"Assum"}</definedName>
    <definedName name="_a38" localSheetId="8" hidden="1">{"Assumptions";#N/A;FALSE;"Assum"}</definedName>
    <definedName name="_a38" localSheetId="9" hidden="1">{"Assumptions";#N/A;FALSE;"Assum"}</definedName>
    <definedName name="_a38" localSheetId="10" hidden="1">{"Assumptions";#N/A;FALSE;"Assum"}</definedName>
    <definedName name="_a38" hidden="1">{"Assumptions";#N/A;FALSE;"Assum"}</definedName>
    <definedName name="_a39" localSheetId="2" hidden="1">{#N/A;#N/A;FALSE;"CAG"}</definedName>
    <definedName name="_a39" localSheetId="3" hidden="1">{#N/A;#N/A;FALSE;"CAG"}</definedName>
    <definedName name="_a39" localSheetId="4" hidden="1">{#N/A;#N/A;FALSE;"CAG"}</definedName>
    <definedName name="_a39" localSheetId="5" hidden="1">{#N/A;#N/A;FALSE;"CAG"}</definedName>
    <definedName name="_a39" localSheetId="7" hidden="1">{#N/A;#N/A;FALSE;"CAG"}</definedName>
    <definedName name="_a39" localSheetId="8" hidden="1">{#N/A;#N/A;FALSE;"CAG"}</definedName>
    <definedName name="_a39" localSheetId="9" hidden="1">{#N/A;#N/A;FALSE;"CAG"}</definedName>
    <definedName name="_a39" localSheetId="10" hidden="1">{#N/A;#N/A;FALSE;"CAG"}</definedName>
    <definedName name="_a39" hidden="1">{#N/A;#N/A;FALSE;"CAG"}</definedName>
    <definedName name="_a4" hidden="1">[1]Assum!$E$23:$E$40</definedName>
    <definedName name="_a40" localSheetId="2" hidden="1">{#N/A;#N/A;FALSE;"CPB"}</definedName>
    <definedName name="_a40" localSheetId="3" hidden="1">{#N/A;#N/A;FALSE;"CPB"}</definedName>
    <definedName name="_a40" localSheetId="4" hidden="1">{#N/A;#N/A;FALSE;"CPB"}</definedName>
    <definedName name="_a40" localSheetId="5" hidden="1">{#N/A;#N/A;FALSE;"CPB"}</definedName>
    <definedName name="_a40" localSheetId="7" hidden="1">{#N/A;#N/A;FALSE;"CPB"}</definedName>
    <definedName name="_a40" localSheetId="8" hidden="1">{#N/A;#N/A;FALSE;"CPB"}</definedName>
    <definedName name="_a40" localSheetId="9" hidden="1">{#N/A;#N/A;FALSE;"CPB"}</definedName>
    <definedName name="_a40" localSheetId="10" hidden="1">{#N/A;#N/A;FALSE;"CPB"}</definedName>
    <definedName name="_a40" hidden="1">{#N/A;#N/A;FALSE;"CPB"}</definedName>
    <definedName name="_a41" localSheetId="2" hidden="1">{#N/A;#N/A;FALSE;"Credit Summary"}</definedName>
    <definedName name="_a41" localSheetId="3" hidden="1">{#N/A;#N/A;FALSE;"Credit Summary"}</definedName>
    <definedName name="_a41" localSheetId="4" hidden="1">{#N/A;#N/A;FALSE;"Credit Summary"}</definedName>
    <definedName name="_a41" localSheetId="5" hidden="1">{#N/A;#N/A;FALSE;"Credit Summary"}</definedName>
    <definedName name="_a41" localSheetId="7" hidden="1">{#N/A;#N/A;FALSE;"Credit Summary"}</definedName>
    <definedName name="_a41" localSheetId="8" hidden="1">{#N/A;#N/A;FALSE;"Credit Summary"}</definedName>
    <definedName name="_a41" localSheetId="9" hidden="1">{#N/A;#N/A;FALSE;"Credit Summary"}</definedName>
    <definedName name="_a41" localSheetId="10" hidden="1">{#N/A;#N/A;FALSE;"Credit Summary"}</definedName>
    <definedName name="_a41" hidden="1">{#N/A;#N/A;FALSE;"Credit Summary"}</definedName>
    <definedName name="_a42" localSheetId="2" hidden="1">{"FCB_ALL";#N/A;FALSE;"FCB"}</definedName>
    <definedName name="_a42" localSheetId="3" hidden="1">{"FCB_ALL";#N/A;FALSE;"FCB"}</definedName>
    <definedName name="_a42" localSheetId="4" hidden="1">{"FCB_ALL";#N/A;FALSE;"FCB"}</definedName>
    <definedName name="_a42" localSheetId="5" hidden="1">{"FCB_ALL";#N/A;FALSE;"FCB"}</definedName>
    <definedName name="_a42" localSheetId="7" hidden="1">{"FCB_ALL";#N/A;FALSE;"FCB"}</definedName>
    <definedName name="_a42" localSheetId="8" hidden="1">{"FCB_ALL";#N/A;FALSE;"FCB"}</definedName>
    <definedName name="_a42" localSheetId="9" hidden="1">{"FCB_ALL";#N/A;FALSE;"FCB"}</definedName>
    <definedName name="_a42" localSheetId="10" hidden="1">{"FCB_ALL";#N/A;FALSE;"FCB"}</definedName>
    <definedName name="_a42" hidden="1">{"FCB_ALL";#N/A;FALSE;"FCB"}</definedName>
    <definedName name="_a43" localSheetId="2" hidden="1">{"FCB_ALL";#N/A;FALSE;"FCB"}</definedName>
    <definedName name="_a43" localSheetId="3" hidden="1">{"FCB_ALL";#N/A;FALSE;"FCB"}</definedName>
    <definedName name="_a43" localSheetId="4" hidden="1">{"FCB_ALL";#N/A;FALSE;"FCB"}</definedName>
    <definedName name="_a43" localSheetId="5" hidden="1">{"FCB_ALL";#N/A;FALSE;"FCB"}</definedName>
    <definedName name="_a43" localSheetId="7" hidden="1">{"FCB_ALL";#N/A;FALSE;"FCB"}</definedName>
    <definedName name="_a43" localSheetId="8" hidden="1">{"FCB_ALL";#N/A;FALSE;"FCB"}</definedName>
    <definedName name="_a43" localSheetId="9" hidden="1">{"FCB_ALL";#N/A;FALSE;"FCB"}</definedName>
    <definedName name="_a43" localSheetId="10" hidden="1">{"FCB_ALL";#N/A;FALSE;"FCB"}</definedName>
    <definedName name="_a43" hidden="1">{"FCB_ALL";#N/A;FALSE;"FCB"}</definedName>
    <definedName name="_a44" localSheetId="2"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localSheetId="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localSheetId="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localSheetId="5"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localSheetId="7"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localSheetId="8"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localSheetId="9"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localSheetId="10"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5" localSheetId="2" hidden="1">{#N/A;#N/A;FALSE;"GIS"}</definedName>
    <definedName name="_a45" localSheetId="3" hidden="1">{#N/A;#N/A;FALSE;"GIS"}</definedName>
    <definedName name="_a45" localSheetId="4" hidden="1">{#N/A;#N/A;FALSE;"GIS"}</definedName>
    <definedName name="_a45" localSheetId="5" hidden="1">{#N/A;#N/A;FALSE;"GIS"}</definedName>
    <definedName name="_a45" localSheetId="7" hidden="1">{#N/A;#N/A;FALSE;"GIS"}</definedName>
    <definedName name="_a45" localSheetId="8" hidden="1">{#N/A;#N/A;FALSE;"GIS"}</definedName>
    <definedName name="_a45" localSheetId="9" hidden="1">{#N/A;#N/A;FALSE;"GIS"}</definedName>
    <definedName name="_a45" localSheetId="10" hidden="1">{#N/A;#N/A;FALSE;"GIS"}</definedName>
    <definedName name="_a45" hidden="1">{#N/A;#N/A;FALSE;"GIS"}</definedName>
    <definedName name="_a46" localSheetId="2" hidden="1">{#N/A,#N/A,TRUE,"Cover His PWC",#N/A,#N/A,TRUE;"P&amp;L",#N/A,#N/A,TRUE,"BS",#N/A,#N/A;TRUE,"Depreciation",#N/A,#N/A,TRUE,"GRAPHS",#N/A;#N/A,TRUE,"DCF EBITDA Multiple",#N/A,#N/A,TRUE,"DCF Perpetual Growth"}</definedName>
    <definedName name="_a46" localSheetId="3" hidden="1">{#N/A,#N/A,TRUE,"Cover His PWC",#N/A,#N/A,TRUE;"P&amp;L",#N/A,#N/A,TRUE,"BS",#N/A,#N/A;TRUE,"Depreciation",#N/A,#N/A,TRUE,"GRAPHS",#N/A;#N/A,TRUE,"DCF EBITDA Multiple",#N/A,#N/A,TRUE,"DCF Perpetual Growth"}</definedName>
    <definedName name="_a46" localSheetId="4" hidden="1">{#N/A,#N/A,TRUE,"Cover His PWC",#N/A,#N/A,TRUE;"P&amp;L",#N/A,#N/A,TRUE,"BS",#N/A,#N/A;TRUE,"Depreciation",#N/A,#N/A,TRUE,"GRAPHS",#N/A;#N/A,TRUE,"DCF EBITDA Multiple",#N/A,#N/A,TRUE,"DCF Perpetual Growth"}</definedName>
    <definedName name="_a46" localSheetId="5" hidden="1">{#N/A,#N/A,TRUE,"Cover His PWC",#N/A,#N/A,TRUE;"P&amp;L",#N/A,#N/A,TRUE,"BS",#N/A,#N/A;TRUE,"Depreciation",#N/A,#N/A,TRUE,"GRAPHS",#N/A;#N/A,TRUE,"DCF EBITDA Multiple",#N/A,#N/A,TRUE,"DCF Perpetual Growth"}</definedName>
    <definedName name="_a46" localSheetId="7" hidden="1">{#N/A,#N/A,TRUE,"Cover His PWC",#N/A,#N/A,TRUE;"P&amp;L",#N/A,#N/A,TRUE,"BS",#N/A,#N/A;TRUE,"Depreciation",#N/A,#N/A,TRUE,"GRAPHS",#N/A;#N/A,TRUE,"DCF EBITDA Multiple",#N/A,#N/A,TRUE,"DCF Perpetual Growth"}</definedName>
    <definedName name="_a46" localSheetId="8" hidden="1">{#N/A,#N/A,TRUE,"Cover His PWC",#N/A,#N/A,TRUE;"P&amp;L",#N/A,#N/A,TRUE,"BS",#N/A,#N/A;TRUE,"Depreciation",#N/A,#N/A,TRUE,"GRAPHS",#N/A;#N/A,TRUE,"DCF EBITDA Multiple",#N/A,#N/A,TRUE,"DCF Perpetual Growth"}</definedName>
    <definedName name="_a46" localSheetId="9" hidden="1">{#N/A,#N/A,TRUE,"Cover His PWC",#N/A,#N/A,TRUE;"P&amp;L",#N/A,#N/A,TRUE,"BS",#N/A,#N/A;TRUE,"Depreciation",#N/A,#N/A,TRUE,"GRAPHS",#N/A;#N/A,TRUE,"DCF EBITDA Multiple",#N/A,#N/A,TRUE,"DCF Perpetual Growth"}</definedName>
    <definedName name="_a46" localSheetId="10" hidden="1">{#N/A,#N/A,TRUE,"Cover His PWC",#N/A,#N/A,TRUE;"P&amp;L",#N/A,#N/A,TRUE,"BS",#N/A,#N/A;TRUE,"Depreciation",#N/A,#N/A,TRUE,"GRAPHS",#N/A;#N/A,TRUE,"DCF EBITDA Multiple",#N/A,#N/A,TRUE,"DCF Perpetual Growth"}</definedName>
    <definedName name="_a46" hidden="1">{#N/A,#N/A,TRUE,"Cover His PWC",#N/A,#N/A,TRUE;"P&amp;L",#N/A,#N/A,TRUE,"BS",#N/A,#N/A;TRUE,"Depreciation",#N/A,#N/A,TRUE,"GRAPHS",#N/A;#N/A,TRUE,"DCF EBITDA Multiple",#N/A,#N/A,TRUE,"DCF Perpetual Growth"}</definedName>
    <definedName name="_a47" localSheetId="2" hidden="1">{#N/A,#N/A,TRUE,"Cover His T",#N/A,#N/A,TRUE;"P&amp;L",#N/A,#N/A,TRUE,"BS",#N/A,#N/A;TRUE,"Depreciation",#N/A,#N/A,TRUE,"GRAPHS",#N/A;#N/A,TRUE,"DCF EBITDA Multiple",#N/A,#N/A,TRUE,"DCF Perpetual Growth"}</definedName>
    <definedName name="_a47" localSheetId="3" hidden="1">{#N/A,#N/A,TRUE,"Cover His T",#N/A,#N/A,TRUE;"P&amp;L",#N/A,#N/A,TRUE,"BS",#N/A,#N/A;TRUE,"Depreciation",#N/A,#N/A,TRUE,"GRAPHS",#N/A;#N/A,TRUE,"DCF EBITDA Multiple",#N/A,#N/A,TRUE,"DCF Perpetual Growth"}</definedName>
    <definedName name="_a47" localSheetId="4" hidden="1">{#N/A,#N/A,TRUE,"Cover His T",#N/A,#N/A,TRUE;"P&amp;L",#N/A,#N/A,TRUE,"BS",#N/A,#N/A;TRUE,"Depreciation",#N/A,#N/A,TRUE,"GRAPHS",#N/A;#N/A,TRUE,"DCF EBITDA Multiple",#N/A,#N/A,TRUE,"DCF Perpetual Growth"}</definedName>
    <definedName name="_a47" localSheetId="5" hidden="1">{#N/A,#N/A,TRUE,"Cover His T",#N/A,#N/A,TRUE;"P&amp;L",#N/A,#N/A,TRUE,"BS",#N/A,#N/A;TRUE,"Depreciation",#N/A,#N/A,TRUE,"GRAPHS",#N/A;#N/A,TRUE,"DCF EBITDA Multiple",#N/A,#N/A,TRUE,"DCF Perpetual Growth"}</definedName>
    <definedName name="_a47" localSheetId="7" hidden="1">{#N/A,#N/A,TRUE,"Cover His T",#N/A,#N/A,TRUE;"P&amp;L",#N/A,#N/A,TRUE,"BS",#N/A,#N/A;TRUE,"Depreciation",#N/A,#N/A,TRUE,"GRAPHS",#N/A;#N/A,TRUE,"DCF EBITDA Multiple",#N/A,#N/A,TRUE,"DCF Perpetual Growth"}</definedName>
    <definedName name="_a47" localSheetId="8" hidden="1">{#N/A,#N/A,TRUE,"Cover His T",#N/A,#N/A,TRUE;"P&amp;L",#N/A,#N/A,TRUE,"BS",#N/A,#N/A;TRUE,"Depreciation",#N/A,#N/A,TRUE,"GRAPHS",#N/A;#N/A,TRUE,"DCF EBITDA Multiple",#N/A,#N/A,TRUE,"DCF Perpetual Growth"}</definedName>
    <definedName name="_a47" localSheetId="9" hidden="1">{#N/A,#N/A,TRUE,"Cover His T",#N/A,#N/A,TRUE;"P&amp;L",#N/A,#N/A,TRUE,"BS",#N/A,#N/A;TRUE,"Depreciation",#N/A,#N/A,TRUE,"GRAPHS",#N/A;#N/A,TRUE,"DCF EBITDA Multiple",#N/A,#N/A,TRUE,"DCF Perpetual Growth"}</definedName>
    <definedName name="_a47" localSheetId="10" hidden="1">{#N/A,#N/A,TRUE,"Cover His T",#N/A,#N/A,TRUE;"P&amp;L",#N/A,#N/A,TRUE,"BS",#N/A,#N/A;TRUE,"Depreciation",#N/A,#N/A,TRUE,"GRAPHS",#N/A;#N/A,TRUE,"DCF EBITDA Multiple",#N/A,#N/A,TRUE,"DCF Perpetual Growth"}</definedName>
    <definedName name="_a47" hidden="1">{#N/A,#N/A,TRUE,"Cover His T",#N/A,#N/A,TRUE;"P&amp;L",#N/A,#N/A,TRUE,"BS",#N/A,#N/A;TRUE,"Depreciation",#N/A,#N/A,TRUE,"GRAPHS",#N/A;#N/A,TRUE,"DCF EBITDA Multiple",#N/A,#N/A,TRUE,"DCF Perpetual Growth"}</definedName>
    <definedName name="_a48" localSheetId="2" hidden="1">{#N/A;#N/A;FALSE;"HNZ"}</definedName>
    <definedName name="_a48" localSheetId="3" hidden="1">{#N/A;#N/A;FALSE;"HNZ"}</definedName>
    <definedName name="_a48" localSheetId="4" hidden="1">{#N/A;#N/A;FALSE;"HNZ"}</definedName>
    <definedName name="_a48" localSheetId="5" hidden="1">{#N/A;#N/A;FALSE;"HNZ"}</definedName>
    <definedName name="_a48" localSheetId="7" hidden="1">{#N/A;#N/A;FALSE;"HNZ"}</definedName>
    <definedName name="_a48" localSheetId="8" hidden="1">{#N/A;#N/A;FALSE;"HNZ"}</definedName>
    <definedName name="_a48" localSheetId="9" hidden="1">{#N/A;#N/A;FALSE;"HNZ"}</definedName>
    <definedName name="_a48" localSheetId="10" hidden="1">{#N/A;#N/A;FALSE;"HNZ"}</definedName>
    <definedName name="_a48" hidden="1">{#N/A;#N/A;FALSE;"HNZ"}</definedName>
    <definedName name="_a49" localSheetId="2"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localSheetId="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localSheetId="4"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localSheetId="5"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localSheetId="7"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localSheetId="8"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localSheetId="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localSheetId="10"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5" hidden="1">[1]Assum!$F$23:$F$40</definedName>
    <definedName name="_a50" localSheetId="2" hidden="1">{#N/A;#N/A;FALSE;"K"}</definedName>
    <definedName name="_a50" localSheetId="3" hidden="1">{#N/A;#N/A;FALSE;"K"}</definedName>
    <definedName name="_a50" localSheetId="4" hidden="1">{#N/A;#N/A;FALSE;"K"}</definedName>
    <definedName name="_a50" localSheetId="5" hidden="1">{#N/A;#N/A;FALSE;"K"}</definedName>
    <definedName name="_a50" localSheetId="7" hidden="1">{#N/A;#N/A;FALSE;"K"}</definedName>
    <definedName name="_a50" localSheetId="8" hidden="1">{#N/A;#N/A;FALSE;"K"}</definedName>
    <definedName name="_a50" localSheetId="9" hidden="1">{#N/A;#N/A;FALSE;"K"}</definedName>
    <definedName name="_a50" localSheetId="10" hidden="1">{#N/A;#N/A;FALSE;"K"}</definedName>
    <definedName name="_a50" hidden="1">{#N/A;#N/A;FALSE;"K"}</definedName>
    <definedName name="_a51" localSheetId="2"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localSheetId="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localSheetId="4"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localSheetId="5"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localSheetId="7"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localSheetId="8"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localSheetId="9"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localSheetId="10"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2" localSheetId="2" hidden="1">{#N/A;#N/A;FALSE;"MCCRK"}</definedName>
    <definedName name="_a52" localSheetId="3" hidden="1">{#N/A;#N/A;FALSE;"MCCRK"}</definedName>
    <definedName name="_a52" localSheetId="4" hidden="1">{#N/A;#N/A;FALSE;"MCCRK"}</definedName>
    <definedName name="_a52" localSheetId="5" hidden="1">{#N/A;#N/A;FALSE;"MCCRK"}</definedName>
    <definedName name="_a52" localSheetId="7" hidden="1">{#N/A;#N/A;FALSE;"MCCRK"}</definedName>
    <definedName name="_a52" localSheetId="8" hidden="1">{#N/A;#N/A;FALSE;"MCCRK"}</definedName>
    <definedName name="_a52" localSheetId="9" hidden="1">{#N/A;#N/A;FALSE;"MCCRK"}</definedName>
    <definedName name="_a52" localSheetId="10" hidden="1">{#N/A;#N/A;FALSE;"MCCRK"}</definedName>
    <definedName name="_a52" hidden="1">{#N/A;#N/A;FALSE;"MCCRK"}</definedName>
    <definedName name="_a53" localSheetId="2" hidden="1">{#N/A;#N/A;FALSE;"NA"}</definedName>
    <definedName name="_a53" localSheetId="3" hidden="1">{#N/A;#N/A;FALSE;"NA"}</definedName>
    <definedName name="_a53" localSheetId="4" hidden="1">{#N/A;#N/A;FALSE;"NA"}</definedName>
    <definedName name="_a53" localSheetId="5" hidden="1">{#N/A;#N/A;FALSE;"NA"}</definedName>
    <definedName name="_a53" localSheetId="7" hidden="1">{#N/A;#N/A;FALSE;"NA"}</definedName>
    <definedName name="_a53" localSheetId="8" hidden="1">{#N/A;#N/A;FALSE;"NA"}</definedName>
    <definedName name="_a53" localSheetId="9" hidden="1">{#N/A;#N/A;FALSE;"NA"}</definedName>
    <definedName name="_a53" localSheetId="10" hidden="1">{#N/A;#N/A;FALSE;"NA"}</definedName>
    <definedName name="_a53" hidden="1">{#N/A;#N/A;FALSE;"NA"}</definedName>
    <definedName name="_a54" localSheetId="2" hidden="1">{"cap_structure",#N/A,FALSE,"Graph-Mkt Cap";"price",#N/A,FALSE,"Graph-Price";"ebit",#N/A,FALSE,"Graph-EBITDA";"ebitda",#N/A,FALSE,"Graph-EBITDA"}</definedName>
    <definedName name="_a54" localSheetId="3" hidden="1">{"cap_structure",#N/A,FALSE,"Graph-Mkt Cap";"price",#N/A,FALSE,"Graph-Price";"ebit",#N/A,FALSE,"Graph-EBITDA";"ebitda",#N/A,FALSE,"Graph-EBITDA"}</definedName>
    <definedName name="_a54" localSheetId="4" hidden="1">{"cap_structure",#N/A,FALSE,"Graph-Mkt Cap";"price",#N/A,FALSE,"Graph-Price";"ebit",#N/A,FALSE,"Graph-EBITDA";"ebitda",#N/A,FALSE,"Graph-EBITDA"}</definedName>
    <definedName name="_a54" localSheetId="5" hidden="1">{"cap_structure",#N/A,FALSE,"Graph-Mkt Cap";"price",#N/A,FALSE,"Graph-Price";"ebit",#N/A,FALSE,"Graph-EBITDA";"ebitda",#N/A,FALSE,"Graph-EBITDA"}</definedName>
    <definedName name="_a54" localSheetId="7" hidden="1">{"cap_structure",#N/A,FALSE,"Graph-Mkt Cap";"price",#N/A,FALSE,"Graph-Price";"ebit",#N/A,FALSE,"Graph-EBITDA";"ebitda",#N/A,FALSE,"Graph-EBITDA"}</definedName>
    <definedName name="_a54" localSheetId="8" hidden="1">{"cap_structure",#N/A,FALSE,"Graph-Mkt Cap";"price",#N/A,FALSE,"Graph-Price";"ebit",#N/A,FALSE,"Graph-EBITDA";"ebitda",#N/A,FALSE,"Graph-EBITDA"}</definedName>
    <definedName name="_a54" localSheetId="9" hidden="1">{"cap_structure",#N/A,FALSE,"Graph-Mkt Cap";"price",#N/A,FALSE,"Graph-Price";"ebit",#N/A,FALSE,"Graph-EBITDA";"ebitda",#N/A,FALSE,"Graph-EBITDA"}</definedName>
    <definedName name="_a54" localSheetId="10" hidden="1">{"cap_structure",#N/A,FALSE,"Graph-Mkt Cap";"price",#N/A,FALSE,"Graph-Price";"ebit",#N/A,FALSE,"Graph-EBITDA";"ebitda",#N/A,FALSE,"Graph-EBITDA"}</definedName>
    <definedName name="_a54" hidden="1">{"cap_structure",#N/A,FALSE,"Graph-Mkt Cap";"price",#N/A,FALSE,"Graph-Price";"ebit",#N/A,FALSE,"Graph-EBITDA";"ebitda",#N/A,FALSE,"Graph-EBITDA"}</definedName>
    <definedName name="_a55" localSheetId="2" hidden="1">{"inputs raw data";#N/A;TRUE;"INPUT"}</definedName>
    <definedName name="_a55" localSheetId="3" hidden="1">{"inputs raw data";#N/A;TRUE;"INPUT"}</definedName>
    <definedName name="_a55" localSheetId="4" hidden="1">{"inputs raw data";#N/A;TRUE;"INPUT"}</definedName>
    <definedName name="_a55" localSheetId="5" hidden="1">{"inputs raw data";#N/A;TRUE;"INPUT"}</definedName>
    <definedName name="_a55" localSheetId="7" hidden="1">{"inputs raw data";#N/A;TRUE;"INPUT"}</definedName>
    <definedName name="_a55" localSheetId="8" hidden="1">{"inputs raw data";#N/A;TRUE;"INPUT"}</definedName>
    <definedName name="_a55" localSheetId="9" hidden="1">{"inputs raw data";#N/A;TRUE;"INPUT"}</definedName>
    <definedName name="_a55" localSheetId="10" hidden="1">{"inputs raw data";#N/A;TRUE;"INPUT"}</definedName>
    <definedName name="_a55" hidden="1">{"inputs raw data";#N/A;TRUE;"INPUT"}</definedName>
    <definedName name="_a56" localSheetId="2" hidden="1">{"summary1",#N/A,TRUE;"Comps","summary2",#N/A;TRUE,"Comps","summary3";#N/A,TRUE,"Comps"}</definedName>
    <definedName name="_a56" localSheetId="3" hidden="1">{"summary1",#N/A,TRUE;"Comps","summary2",#N/A;TRUE,"Comps","summary3";#N/A,TRUE,"Comps"}</definedName>
    <definedName name="_a56" localSheetId="4" hidden="1">{"summary1",#N/A,TRUE;"Comps","summary2",#N/A;TRUE,"Comps","summary3";#N/A,TRUE,"Comps"}</definedName>
    <definedName name="_a56" localSheetId="5" hidden="1">{"summary1",#N/A,TRUE;"Comps","summary2",#N/A;TRUE,"Comps","summary3";#N/A,TRUE,"Comps"}</definedName>
    <definedName name="_a56" localSheetId="7" hidden="1">{"summary1",#N/A,TRUE;"Comps","summary2",#N/A;TRUE,"Comps","summary3";#N/A,TRUE,"Comps"}</definedName>
    <definedName name="_a56" localSheetId="8" hidden="1">{"summary1",#N/A,TRUE;"Comps","summary2",#N/A;TRUE,"Comps","summary3";#N/A,TRUE,"Comps"}</definedName>
    <definedName name="_a56" localSheetId="9" hidden="1">{"summary1",#N/A,TRUE;"Comps","summary2",#N/A;TRUE,"Comps","summary3";#N/A,TRUE,"Comps"}</definedName>
    <definedName name="_a56" localSheetId="10" hidden="1">{"summary1",#N/A,TRUE;"Comps","summary2",#N/A;TRUE,"Comps","summary3";#N/A,TRUE,"Comps"}</definedName>
    <definedName name="_a56" hidden="1">{"summary1",#N/A,TRUE;"Comps","summary2",#N/A;TRUE,"Comps","summary3";#N/A,TRUE,"Comps"}</definedName>
    <definedName name="_a57" localSheetId="2" hidden="1">{"summary1",#N/A,TRUE;"Comps","summary2",#N/A;TRUE,"Comps","summary3";#N/A,TRUE,"Comps"}</definedName>
    <definedName name="_a57" localSheetId="3" hidden="1">{"summary1",#N/A,TRUE;"Comps","summary2",#N/A;TRUE,"Comps","summary3";#N/A,TRUE,"Comps"}</definedName>
    <definedName name="_a57" localSheetId="4" hidden="1">{"summary1",#N/A,TRUE;"Comps","summary2",#N/A;TRUE,"Comps","summary3";#N/A,TRUE,"Comps"}</definedName>
    <definedName name="_a57" localSheetId="5" hidden="1">{"summary1",#N/A,TRUE;"Comps","summary2",#N/A;TRUE,"Comps","summary3";#N/A,TRUE,"Comps"}</definedName>
    <definedName name="_a57" localSheetId="7" hidden="1">{"summary1",#N/A,TRUE;"Comps","summary2",#N/A;TRUE,"Comps","summary3";#N/A,TRUE,"Comps"}</definedName>
    <definedName name="_a57" localSheetId="8" hidden="1">{"summary1",#N/A,TRUE;"Comps","summary2",#N/A;TRUE,"Comps","summary3";#N/A,TRUE,"Comps"}</definedName>
    <definedName name="_a57" localSheetId="9" hidden="1">{"summary1",#N/A,TRUE;"Comps","summary2",#N/A;TRUE,"Comps","summary3";#N/A,TRUE,"Comps"}</definedName>
    <definedName name="_a57" localSheetId="10" hidden="1">{"summary1",#N/A,TRUE;"Comps","summary2",#N/A;TRUE,"Comps","summary3";#N/A,TRUE,"Comps"}</definedName>
    <definedName name="_a57" hidden="1">{"summary1",#N/A,TRUE;"Comps","summary2",#N/A;TRUE,"Comps","summary3";#N/A,TRUE,"Comps"}</definedName>
    <definedName name="_a58" localSheetId="2" hidden="1">{#N/A,"DR",FALSE,"increm pf",#N/A,"MAMSI";FALSE,"increm pf",#N/A,"MAXI",FALSE,"increm pf";#N/A,"PCAM",FALSE,"increm pf",#N/A,"PHSV";FALSE,"increm pf",#N/A,"SIE",FALSE,"increm pf"}</definedName>
    <definedName name="_a58" localSheetId="3" hidden="1">{#N/A,"DR",FALSE,"increm pf",#N/A,"MAMSI";FALSE,"increm pf",#N/A,"MAXI",FALSE,"increm pf";#N/A,"PCAM",FALSE,"increm pf",#N/A,"PHSV";FALSE,"increm pf",#N/A,"SIE",FALSE,"increm pf"}</definedName>
    <definedName name="_a58" localSheetId="4" hidden="1">{#N/A,"DR",FALSE,"increm pf",#N/A,"MAMSI";FALSE,"increm pf",#N/A,"MAXI",FALSE,"increm pf";#N/A,"PCAM",FALSE,"increm pf",#N/A,"PHSV";FALSE,"increm pf",#N/A,"SIE",FALSE,"increm pf"}</definedName>
    <definedName name="_a58" localSheetId="5" hidden="1">{#N/A,"DR",FALSE,"increm pf",#N/A,"MAMSI";FALSE,"increm pf",#N/A,"MAXI",FALSE,"increm pf";#N/A,"PCAM",FALSE,"increm pf",#N/A,"PHSV";FALSE,"increm pf",#N/A,"SIE",FALSE,"increm pf"}</definedName>
    <definedName name="_a58" localSheetId="7" hidden="1">{#N/A,"DR",FALSE,"increm pf",#N/A,"MAMSI";FALSE,"increm pf",#N/A,"MAXI",FALSE,"increm pf";#N/A,"PCAM",FALSE,"increm pf",#N/A,"PHSV";FALSE,"increm pf",#N/A,"SIE",FALSE,"increm pf"}</definedName>
    <definedName name="_a58" localSheetId="8" hidden="1">{#N/A,"DR",FALSE,"increm pf",#N/A,"MAMSI";FALSE,"increm pf",#N/A,"MAXI",FALSE,"increm pf";#N/A,"PCAM",FALSE,"increm pf",#N/A,"PHSV";FALSE,"increm pf",#N/A,"SIE",FALSE,"increm pf"}</definedName>
    <definedName name="_a58" localSheetId="9" hidden="1">{#N/A,"DR",FALSE,"increm pf",#N/A,"MAMSI";FALSE,"increm pf",#N/A,"MAXI",FALSE,"increm pf";#N/A,"PCAM",FALSE,"increm pf",#N/A,"PHSV";FALSE,"increm pf",#N/A,"SIE",FALSE,"increm pf"}</definedName>
    <definedName name="_a58" localSheetId="10" hidden="1">{#N/A,"DR",FALSE,"increm pf",#N/A,"MAMSI";FALSE,"increm pf",#N/A,"MAXI",FALSE,"increm pf";#N/A,"PCAM",FALSE,"increm pf",#N/A,"PHSV";FALSE,"increm pf",#N/A,"SIE",FALSE,"increm pf"}</definedName>
    <definedName name="_a58" hidden="1">{#N/A,"DR",FALSE,"increm pf",#N/A,"MAMSI";FALSE,"increm pf",#N/A,"MAXI",FALSE,"increm pf";#N/A,"PCAM",FALSE,"increm pf",#N/A,"PHSV";FALSE,"increm pf",#N/A,"SIE",FALSE,"increm pf"}</definedName>
    <definedName name="_a59" localSheetId="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localSheetId="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localSheetId="4"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localSheetId="5"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localSheetId="7"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localSheetId="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localSheetId="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localSheetId="1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6"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0" localSheetId="2" hidden="1">{#N/A,#N/A,TRUE,"Cover Repl",#N/A,#N/A,TRUE,"P&amp;L";#N/A,#N/A,TRUE,"P&amp;L (2)",#N/A,#N/A,TRUE,"BS";#N/A,#N/A,TRUE,"Depreciation",#N/A,#N/A,TRUE,"GRAPHS";#N/A,#N/A,TRUE,"DCF EBITDA Multiple",#N/A,#N/A,TRUE,"DCF Perpetual Growth"}</definedName>
    <definedName name="_a60" localSheetId="3" hidden="1">{#N/A,#N/A,TRUE,"Cover Repl",#N/A,#N/A,TRUE,"P&amp;L";#N/A,#N/A,TRUE,"P&amp;L (2)",#N/A,#N/A,TRUE,"BS";#N/A,#N/A,TRUE,"Depreciation",#N/A,#N/A,TRUE,"GRAPHS";#N/A,#N/A,TRUE,"DCF EBITDA Multiple",#N/A,#N/A,TRUE,"DCF Perpetual Growth"}</definedName>
    <definedName name="_a60" localSheetId="4" hidden="1">{#N/A,#N/A,TRUE,"Cover Repl",#N/A,#N/A,TRUE,"P&amp;L";#N/A,#N/A,TRUE,"P&amp;L (2)",#N/A,#N/A,TRUE,"BS";#N/A,#N/A,TRUE,"Depreciation",#N/A,#N/A,TRUE,"GRAPHS";#N/A,#N/A,TRUE,"DCF EBITDA Multiple",#N/A,#N/A,TRUE,"DCF Perpetual Growth"}</definedName>
    <definedName name="_a60" localSheetId="5" hidden="1">{#N/A,#N/A,TRUE,"Cover Repl",#N/A,#N/A,TRUE,"P&amp;L";#N/A,#N/A,TRUE,"P&amp;L (2)",#N/A,#N/A,TRUE,"BS";#N/A,#N/A,TRUE,"Depreciation",#N/A,#N/A,TRUE,"GRAPHS";#N/A,#N/A,TRUE,"DCF EBITDA Multiple",#N/A,#N/A,TRUE,"DCF Perpetual Growth"}</definedName>
    <definedName name="_a60" localSheetId="7" hidden="1">{#N/A,#N/A,TRUE,"Cover Repl",#N/A,#N/A,TRUE,"P&amp;L";#N/A,#N/A,TRUE,"P&amp;L (2)",#N/A,#N/A,TRUE,"BS";#N/A,#N/A,TRUE,"Depreciation",#N/A,#N/A,TRUE,"GRAPHS";#N/A,#N/A,TRUE,"DCF EBITDA Multiple",#N/A,#N/A,TRUE,"DCF Perpetual Growth"}</definedName>
    <definedName name="_a60" localSheetId="8" hidden="1">{#N/A,#N/A,TRUE,"Cover Repl",#N/A,#N/A,TRUE,"P&amp;L";#N/A,#N/A,TRUE,"P&amp;L (2)",#N/A,#N/A,TRUE,"BS";#N/A,#N/A,TRUE,"Depreciation",#N/A,#N/A,TRUE,"GRAPHS";#N/A,#N/A,TRUE,"DCF EBITDA Multiple",#N/A,#N/A,TRUE,"DCF Perpetual Growth"}</definedName>
    <definedName name="_a60" localSheetId="9" hidden="1">{#N/A,#N/A,TRUE,"Cover Repl",#N/A,#N/A,TRUE,"P&amp;L";#N/A,#N/A,TRUE,"P&amp;L (2)",#N/A,#N/A,TRUE,"BS";#N/A,#N/A,TRUE,"Depreciation",#N/A,#N/A,TRUE,"GRAPHS";#N/A,#N/A,TRUE,"DCF EBITDA Multiple",#N/A,#N/A,TRUE,"DCF Perpetual Growth"}</definedName>
    <definedName name="_a60" localSheetId="10" hidden="1">{#N/A,#N/A,TRUE,"Cover Repl",#N/A,#N/A,TRUE,"P&amp;L";#N/A,#N/A,TRUE,"P&amp;L (2)",#N/A,#N/A,TRUE,"BS";#N/A,#N/A,TRUE,"Depreciation",#N/A,#N/A,TRUE,"GRAPHS";#N/A,#N/A,TRUE,"DCF EBITDA Multiple",#N/A,#N/A,TRUE,"DCF Perpetual Growth"}</definedName>
    <definedName name="_a60" hidden="1">{#N/A,#N/A,TRUE,"Cover Repl",#N/A,#N/A,TRUE,"P&amp;L";#N/A,#N/A,TRUE,"P&amp;L (2)",#N/A,#N/A,TRUE,"BS";#N/A,#N/A,TRUE,"Depreciation",#N/A,#N/A,TRUE,"GRAPHS";#N/A,#N/A,TRUE,"DCF EBITDA Multiple",#N/A,#N/A,TRUE,"DCF Perpetual Growth"}</definedName>
    <definedName name="_a61" localSheetId="2" hidden="1">{#N/A;#N/A;FALSE;"Trading Summary"}</definedName>
    <definedName name="_a61" localSheetId="3" hidden="1">{#N/A;#N/A;FALSE;"Trading Summary"}</definedName>
    <definedName name="_a61" localSheetId="4" hidden="1">{#N/A;#N/A;FALSE;"Trading Summary"}</definedName>
    <definedName name="_a61" localSheetId="5" hidden="1">{#N/A;#N/A;FALSE;"Trading Summary"}</definedName>
    <definedName name="_a61" localSheetId="7" hidden="1">{#N/A;#N/A;FALSE;"Trading Summary"}</definedName>
    <definedName name="_a61" localSheetId="8" hidden="1">{#N/A;#N/A;FALSE;"Trading Summary"}</definedName>
    <definedName name="_a61" localSheetId="9" hidden="1">{#N/A;#N/A;FALSE;"Trading Summary"}</definedName>
    <definedName name="_a61" localSheetId="10" hidden="1">{#N/A;#N/A;FALSE;"Trading Summary"}</definedName>
    <definedName name="_a61" hidden="1">{#N/A;#N/A;FALSE;"Trading Summary"}</definedName>
    <definedName name="_a62" localSheetId="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localSheetId="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localSheetId="4"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localSheetId="5"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localSheetId="7"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localSheetId="8"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localSheetId="9"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localSheetId="10"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3" localSheetId="2" hidden="1">{#N/A;#N/A;FALSE;"WWY"}</definedName>
    <definedName name="_a63" localSheetId="3" hidden="1">{#N/A;#N/A;FALSE;"WWY"}</definedName>
    <definedName name="_a63" localSheetId="4" hidden="1">{#N/A;#N/A;FALSE;"WWY"}</definedName>
    <definedName name="_a63" localSheetId="5" hidden="1">{#N/A;#N/A;FALSE;"WWY"}</definedName>
    <definedName name="_a63" localSheetId="7" hidden="1">{#N/A;#N/A;FALSE;"WWY"}</definedName>
    <definedName name="_a63" localSheetId="8" hidden="1">{#N/A;#N/A;FALSE;"WWY"}</definedName>
    <definedName name="_a63" localSheetId="9" hidden="1">{#N/A;#N/A;FALSE;"WWY"}</definedName>
    <definedName name="_a63" localSheetId="10" hidden="1">{#N/A;#N/A;FALSE;"WWY"}</definedName>
    <definedName name="_a63" hidden="1">{#N/A;#N/A;FALSE;"WWY"}</definedName>
    <definedName name="_a64" localSheetId="2"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localSheetId="4"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localSheetId="5"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localSheetId="10"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hidden="1">{TRUE;TRUE;-1.25;-15.5;604.5;369;FALSE;FALSE;TRUE;TRUE;0;1;83;1;38;4;5;4;TRUE;TRUE;3;TRUE;1;TRUE;75;"Swvu.inputs._.raw._.data.";"ACwvu.inputs._.raw._.data.";#N/A;FALSE;FALSE;0.5;0.5;0.5;0.5;2;"&amp;F";"&amp;A&amp;RPage &amp;P";FALSE;FALSE;FALSE;FALSE;1;60;#N/A;#N/A;"=R1C61:R53C89";"=C1:C5";#N/A;#N/A;FALSE;FALSE;FALSE;1;600;600;FALSE;FALSE;TRUE;TRUE;TRUE}</definedName>
    <definedName name="_a65"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localSheetId="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localSheetId="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localSheetId="1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6" localSheetId="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localSheetId="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localSheetId="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localSheetId="1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7"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7" localSheetId="2"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localSheetId="3"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localSheetId="4"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localSheetId="5"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localSheetId="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localSheetId="8"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localSheetId="9"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localSheetId="10"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TPRegress_Dlg_Results" localSheetId="2" hidden="1">{2;#N/A;"R13C16:R17C16";#N/A;"R13C14:R17C15";FALSE;FALSE;FALSE;95;#N/A;#N/A;"R13C19";#N/A;FALSE;FALSE;FALSE;FALSE;#N/A;"";#N/A;FALSE;"";"";#N/A;#N/A;#N/A}</definedName>
    <definedName name="_ATPRegress_Dlg_Results" localSheetId="3" hidden="1">{2;#N/A;"R13C16:R17C16";#N/A;"R13C14:R17C15";FALSE;FALSE;FALSE;95;#N/A;#N/A;"R13C19";#N/A;FALSE;FALSE;FALSE;FALSE;#N/A;"";#N/A;FALSE;"";"";#N/A;#N/A;#N/A}</definedName>
    <definedName name="_ATPRegress_Dlg_Results" localSheetId="4" hidden="1">{2;#N/A;"R13C16:R17C16";#N/A;"R13C14:R17C15";FALSE;FALSE;FALSE;95;#N/A;#N/A;"R13C19";#N/A;FALSE;FALSE;FALSE;FALSE;#N/A;"";#N/A;FALSE;"";"";#N/A;#N/A;#N/A}</definedName>
    <definedName name="_ATPRegress_Dlg_Results" localSheetId="5" hidden="1">{2;#N/A;"R13C16:R17C16";#N/A;"R13C14:R17C15";FALSE;FALSE;FALSE;95;#N/A;#N/A;"R13C19";#N/A;FALSE;FALSE;FALSE;FALSE;#N/A;"";#N/A;FALSE;"";"";#N/A;#N/A;#N/A}</definedName>
    <definedName name="_ATPRegress_Dlg_Results" localSheetId="1" hidden="1">{2;#N/A;"R13C16:R17C16";#N/A;"R13C14:R17C15";FALSE;FALSE;FALSE;95;#N/A;#N/A;"R13C19";#N/A;FALSE;FALSE;FALSE;FALSE;#N/A;"";#N/A;FALSE;"";"";#N/A;#N/A;#N/A}</definedName>
    <definedName name="_ATPRegress_Dlg_Results" localSheetId="0" hidden="1">{2;#N/A;"R13C16:R17C16";#N/A;"R13C14:R17C15";FALSE;FALSE;FALSE;95;#N/A;#N/A;"R13C19";#N/A;FALSE;FALSE;FALSE;FALSE;#N/A;"";#N/A;FALSE;"";"";#N/A;#N/A;#N/A}</definedName>
    <definedName name="_ATPRegress_Dlg_Results" localSheetId="6" hidden="1">{2;#N/A;"R13C16:R17C16";#N/A;"R13C14:R17C15";FALSE;FALSE;FALSE;95;#N/A;#N/A;"R13C19";#N/A;FALSE;FALSE;FALSE;FALSE;#N/A;"";#N/A;FALSE;"";"";#N/A;#N/A;#N/A}</definedName>
    <definedName name="_ATPRegress_Dlg_Results" localSheetId="7" hidden="1">{2;#N/A;"R13C16:R17C16";#N/A;"R13C14:R17C15";FALSE;FALSE;FALSE;95;#N/A;#N/A;"R13C19";#N/A;FALSE;FALSE;FALSE;FALSE;#N/A;"";#N/A;FALSE;"";"";#N/A;#N/A;#N/A}</definedName>
    <definedName name="_ATPRegress_Dlg_Results" localSheetId="8" hidden="1">{2;#N/A;"R13C16:R17C16";#N/A;"R13C14:R17C15";FALSE;FALSE;FALSE;95;#N/A;#N/A;"R13C19";#N/A;FALSE;FALSE;FALSE;FALSE;#N/A;"";#N/A;FALSE;"";"";#N/A;#N/A;#N/A}</definedName>
    <definedName name="_ATPRegress_Dlg_Results" localSheetId="9" hidden="1">{2;#N/A;"R13C16:R17C16";#N/A;"R13C14:R17C15";FALSE;FALSE;FALSE;95;#N/A;#N/A;"R13C19";#N/A;FALSE;FALSE;FALSE;FALSE;#N/A;"";#N/A;FALSE;"";"";#N/A;#N/A;#N/A}</definedName>
    <definedName name="_ATPRegress_Dlg_Results" localSheetId="10" hidden="1">{2;#N/A;"R13C16:R17C16";#N/A;"R13C14:R17C15";FALSE;FALSE;FALSE;95;#N/A;#N/A;"R13C19";#N/A;FALSE;FALSE;FALSE;FALSE;#N/A;"";#N/A;FALSE;"";"";#N/A;#N/A;#N/A}</definedName>
    <definedName name="_ATPRegress_Dlg_Results" hidden="1">{2;#N/A;"R13C16:R17C16";#N/A;"R13C14:R17C15";FALSE;FALSE;FALSE;95;#N/A;#N/A;"R13C19";#N/A;FALSE;FALSE;FALSE;FALSE;#N/A;"";#N/A;FALSE;"";"";#N/A;#N/A;#N/A}</definedName>
    <definedName name="_ATPRegress_Dlg_Types" localSheetId="2" hidden="1">{"EXCELHLP.HLP!1802";5;10;5;10;13;13;13;8;5;5;10;14;13;13;13;13;5;10;14;13;5;10;1;2;24}</definedName>
    <definedName name="_ATPRegress_Dlg_Types" localSheetId="3" hidden="1">{"EXCELHLP.HLP!1802";5;10;5;10;13;13;13;8;5;5;10;14;13;13;13;13;5;10;14;13;5;10;1;2;24}</definedName>
    <definedName name="_ATPRegress_Dlg_Types" localSheetId="4" hidden="1">{"EXCELHLP.HLP!1802";5;10;5;10;13;13;13;8;5;5;10;14;13;13;13;13;5;10;14;13;5;10;1;2;24}</definedName>
    <definedName name="_ATPRegress_Dlg_Types" localSheetId="5" hidden="1">{"EXCELHLP.HLP!1802";5;10;5;10;13;13;13;8;5;5;10;14;13;13;13;13;5;10;14;13;5;10;1;2;24}</definedName>
    <definedName name="_ATPRegress_Dlg_Types" localSheetId="1" hidden="1">{"EXCELHLP.HLP!1802";5;10;5;10;13;13;13;8;5;5;10;14;13;13;13;13;5;10;14;13;5;10;1;2;24}</definedName>
    <definedName name="_ATPRegress_Dlg_Types" localSheetId="0" hidden="1">{"EXCELHLP.HLP!1802";5;10;5;10;13;13;13;8;5;5;10;14;13;13;13;13;5;10;14;13;5;10;1;2;24}</definedName>
    <definedName name="_ATPRegress_Dlg_Types" localSheetId="6" hidden="1">{"EXCELHLP.HLP!1802";5;10;5;10;13;13;13;8;5;5;10;14;13;13;13;13;5;10;14;13;5;10;1;2;24}</definedName>
    <definedName name="_ATPRegress_Dlg_Types" localSheetId="7" hidden="1">{"EXCELHLP.HLP!1802";5;10;5;10;13;13;13;8;5;5;10;14;13;13;13;13;5;10;14;13;5;10;1;2;24}</definedName>
    <definedName name="_ATPRegress_Dlg_Types" localSheetId="8" hidden="1">{"EXCELHLP.HLP!1802";5;10;5;10;13;13;13;8;5;5;10;14;13;13;13;13;5;10;14;13;5;10;1;2;24}</definedName>
    <definedName name="_ATPRegress_Dlg_Types" localSheetId="9" hidden="1">{"EXCELHLP.HLP!1802";5;10;5;10;13;13;13;8;5;5;10;14;13;13;13;13;5;10;14;13;5;10;1;2;24}</definedName>
    <definedName name="_ATPRegress_Dlg_Types" localSheetId="10" hidden="1">{"EXCELHLP.HLP!1802";5;10;5;10;13;13;13;8;5;5;10;14;13;13;13;13;5;10;14;13;5;10;1;2;24}</definedName>
    <definedName name="_ATPRegress_Dlg_Types" hidden="1">{"EXCELHLP.HLP!1802";5;10;5;10;13;13;13;8;5;5;10;14;13;13;13;13;5;10;14;13;5;10;1;2;24}</definedName>
    <definedName name="_ATPRegress_Range1" localSheetId="4" hidden="1">#REF!</definedName>
    <definedName name="_ATPRegress_Range1" localSheetId="1" hidden="1">'[15]ST Corrections'!#REF!</definedName>
    <definedName name="_ATPRegress_Range1" localSheetId="0" hidden="1">#REF!</definedName>
    <definedName name="_ATPRegress_Range1" localSheetId="7" hidden="1">'[15]ST Corrections'!#REF!</definedName>
    <definedName name="_ATPRegress_Range1" localSheetId="8" hidden="1">'[15]ST Corrections'!#REF!</definedName>
    <definedName name="_ATPRegress_Range1" localSheetId="9" hidden="1">#REF!</definedName>
    <definedName name="_ATPRegress_Range1" hidden="1">'[15]ST Corrections'!#REF!</definedName>
    <definedName name="_ATPRegress_Range2" localSheetId="4" hidden="1">#REF!</definedName>
    <definedName name="_ATPRegress_Range2" localSheetId="1" hidden="1">'[15]ST Corrections'!#REF!</definedName>
    <definedName name="_ATPRegress_Range2" localSheetId="0" hidden="1">#REF!</definedName>
    <definedName name="_ATPRegress_Range2" localSheetId="7" hidden="1">'[15]ST Corrections'!#REF!</definedName>
    <definedName name="_ATPRegress_Range2" localSheetId="8" hidden="1">'[15]ST Corrections'!#REF!</definedName>
    <definedName name="_ATPRegress_Range2" localSheetId="9" hidden="1">#REF!</definedName>
    <definedName name="_ATPRegress_Range2" hidden="1">'[15]ST Corrections'!#REF!</definedName>
    <definedName name="_ATPRegress_Range3" localSheetId="4" hidden="1">#REF!</definedName>
    <definedName name="_ATPRegress_Range3" localSheetId="1" hidden="1">'[15]ST Corrections'!#REF!</definedName>
    <definedName name="_ATPRegress_Range3" localSheetId="0" hidden="1">#REF!</definedName>
    <definedName name="_ATPRegress_Range3" localSheetId="7" hidden="1">'[15]ST Corrections'!#REF!</definedName>
    <definedName name="_ATPRegress_Range3" localSheetId="9" hidden="1">#REF!</definedName>
    <definedName name="_ATPRegress_Range3" hidden="1">'[15]ST Corrections'!#REF!</definedName>
    <definedName name="_ATPRegress_Range4" hidden="1">"="</definedName>
    <definedName name="_ATPRegress_Range5" hidden="1">"="</definedName>
    <definedName name="_bdm.4B77C271E0A34AA39783CC8280DC280C.edm" hidden="1">'[16]Offtaker Revenue Summaries'!$A:$IV</definedName>
    <definedName name="_bdm.FBC8F4734CD44B95848F689416B40C4F.edm" hidden="1">'[17]LBO Model'!$A:$IV</definedName>
    <definedName name="_BQ4.1" hidden="1">#N/A</definedName>
    <definedName name="_Dist_Bin" localSheetId="2" hidden="1">#REF!</definedName>
    <definedName name="_Dist_Bin" localSheetId="3" hidden="1">#REF!</definedName>
    <definedName name="_Dist_Bin" localSheetId="4" hidden="1">#REF!</definedName>
    <definedName name="_Dist_Bin" localSheetId="5" hidden="1">#REF!</definedName>
    <definedName name="_Dist_Bin" localSheetId="7" hidden="1">#REF!</definedName>
    <definedName name="_Dist_Bin" localSheetId="9" hidden="1">#REF!</definedName>
    <definedName name="_Dist_Bin" hidden="1">#REF!</definedName>
    <definedName name="_Dist_Values" localSheetId="2" hidden="1">#REF!</definedName>
    <definedName name="_Dist_Values" localSheetId="3" hidden="1">#REF!</definedName>
    <definedName name="_Dist_Values" localSheetId="4" hidden="1">#REF!</definedName>
    <definedName name="_Dist_Values" localSheetId="5" hidden="1">#REF!</definedName>
    <definedName name="_Dist_Values" localSheetId="7" hidden="1">#REF!</definedName>
    <definedName name="_Dist_Values" localSheetId="9" hidden="1">#REF!</definedName>
    <definedName name="_Dist_Values" hidden="1">#REF!</definedName>
    <definedName name="_F23032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A200" localSheetId="2" hidden="1">{#N/A,#N/A,FALSE,"Aging Summary";#N/A,#N/A,FALSE,"Ratio Analysis";#N/A,#N/A,FALSE,"Test 120 Day Accts";#N/A,#N/A,FALSE,"Tickmarks"}</definedName>
    <definedName name="_FA200" localSheetId="3" hidden="1">{#N/A,#N/A,FALSE,"Aging Summary";#N/A,#N/A,FALSE,"Ratio Analysis";#N/A,#N/A,FALSE,"Test 120 Day Accts";#N/A,#N/A,FALSE,"Tickmarks"}</definedName>
    <definedName name="_FA200" localSheetId="4" hidden="1">{#N/A,#N/A,FALSE,"Aging Summary";#N/A,#N/A,FALSE,"Ratio Analysis";#N/A,#N/A,FALSE,"Test 120 Day Accts";#N/A,#N/A,FALSE,"Tickmarks"}</definedName>
    <definedName name="_FA200" localSheetId="5" hidden="1">{#N/A,#N/A,FALSE,"Aging Summary";#N/A,#N/A,FALSE,"Ratio Analysis";#N/A,#N/A,FALSE,"Test 120 Day Accts";#N/A,#N/A,FALSE,"Tickmarks"}</definedName>
    <definedName name="_FA200" localSheetId="7" hidden="1">{#N/A,#N/A,FALSE,"Aging Summary";#N/A,#N/A,FALSE,"Ratio Analysis";#N/A,#N/A,FALSE,"Test 120 Day Accts";#N/A,#N/A,FALSE,"Tickmarks"}</definedName>
    <definedName name="_FA200" localSheetId="8" hidden="1">{#N/A,#N/A,FALSE,"Aging Summary";#N/A,#N/A,FALSE,"Ratio Analysis";#N/A,#N/A,FALSE,"Test 120 Day Accts";#N/A,#N/A,FALSE,"Tickmarks"}</definedName>
    <definedName name="_FA200" localSheetId="9" hidden="1">{#N/A,#N/A,FALSE,"Aging Summary";#N/A,#N/A,FALSE,"Ratio Analysis";#N/A,#N/A,FALSE,"Test 120 Day Accts";#N/A,#N/A,FALSE,"Tickmarks"}</definedName>
    <definedName name="_FA200" localSheetId="10" hidden="1">{#N/A,#N/A,FALSE,"Aging Summary";#N/A,#N/A,FALSE,"Ratio Analysis";#N/A,#N/A,FALSE,"Test 120 Day Accts";#N/A,#N/A,FALSE,"Tickmarks"}</definedName>
    <definedName name="_FA200" hidden="1">{#N/A,#N/A,FALSE,"Aging Summary";#N/A,#N/A,FALSE,"Ratio Analysis";#N/A,#N/A,FALSE,"Test 120 Day Accts";#N/A,#N/A,FALSE,"Tickmarks"}</definedName>
    <definedName name="_Fill" localSheetId="2" hidden="1">#REF!</definedName>
    <definedName name="_Fill" localSheetId="3" hidden="1">#REF!</definedName>
    <definedName name="_Fill" localSheetId="4" hidden="1">#REF!</definedName>
    <definedName name="_Fill" localSheetId="5" hidden="1">#REF!</definedName>
    <definedName name="_Fill" localSheetId="1" hidden="1">#REF!</definedName>
    <definedName name="_Fill" localSheetId="0" hidden="1">#REF!</definedName>
    <definedName name="_Fill" localSheetId="6" hidden="1">#REF!</definedName>
    <definedName name="_Fill" localSheetId="7" hidden="1">#REF!</definedName>
    <definedName name="_Fill" localSheetId="9" hidden="1">#REF!</definedName>
    <definedName name="_Fill" localSheetId="10" hidden="1">#REF!</definedName>
    <definedName name="_Fill" hidden="1">#REF!</definedName>
    <definedName name="_Fill.1" localSheetId="2" hidden="1">#REF!</definedName>
    <definedName name="_Fill.1" localSheetId="3" hidden="1">#REF!</definedName>
    <definedName name="_Fill.1" localSheetId="4" hidden="1">#REF!</definedName>
    <definedName name="_Fill.1" localSheetId="5" hidden="1">#REF!</definedName>
    <definedName name="_Fill.1" localSheetId="7" hidden="1">#REF!</definedName>
    <definedName name="_Fill.1" localSheetId="9" hidden="1">#REF!</definedName>
    <definedName name="_Fill.1" hidden="1">#REF!</definedName>
    <definedName name="_xlnm._FILTERDATABASE" localSheetId="2" hidden="1">#REF!</definedName>
    <definedName name="_xlnm._FILTERDATABASE" localSheetId="7" hidden="1">#REF!</definedName>
    <definedName name="_xlnm._FILTERDATABASE" localSheetId="9" hidden="1">#REF!</definedName>
    <definedName name="_xlnm._FILTERDATABASE"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9" hidden="1">#REF!</definedName>
    <definedName name="_Key.1"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0" hidden="1">#REF!</definedName>
    <definedName name="_Key1" localSheetId="9" hidden="1">#REF!</definedName>
    <definedName name="_Key1" hidden="1">#REF!</definedName>
    <definedName name="_key2" hidden="1">[18]SCHEDULE!$B$301</definedName>
    <definedName name="_MatInverse_In" localSheetId="2" hidden="1">#REF!</definedName>
    <definedName name="_MatInverse_In" localSheetId="3" hidden="1">#REF!</definedName>
    <definedName name="_MatInverse_In" localSheetId="4" hidden="1">#REF!</definedName>
    <definedName name="_MatInverse_In" localSheetId="5" hidden="1">#REF!</definedName>
    <definedName name="_MatInverse_In" localSheetId="7" hidden="1">#REF!</definedName>
    <definedName name="_MatInverse_In" localSheetId="8" hidden="1">#REF!</definedName>
    <definedName name="_MatInverse_In" localSheetId="9" hidden="1">#REF!</definedName>
    <definedName name="_MatInverse_In" hidden="1">#REF!</definedName>
    <definedName name="_MatInverse_Out" localSheetId="2" hidden="1">#REF!</definedName>
    <definedName name="_MatInverse_Out" localSheetId="3" hidden="1">#REF!</definedName>
    <definedName name="_MatInverse_Out" localSheetId="4" hidden="1">#REF!</definedName>
    <definedName name="_MatInverse_Out" localSheetId="5" hidden="1">#REF!</definedName>
    <definedName name="_MatInverse_Out" localSheetId="7" hidden="1">#REF!</definedName>
    <definedName name="_MatInverse_Out" localSheetId="9" hidden="1">#REF!</definedName>
    <definedName name="_MatInverse_Out" hidden="1">#REF!</definedName>
    <definedName name="_MatMult_A" localSheetId="2" hidden="1">#REF!</definedName>
    <definedName name="_MatMult_A" localSheetId="3" hidden="1">#REF!</definedName>
    <definedName name="_MatMult_A" localSheetId="4" hidden="1">#REF!</definedName>
    <definedName name="_MatMult_A" localSheetId="5" hidden="1">#REF!</definedName>
    <definedName name="_MatMult_A" localSheetId="7" hidden="1">#REF!</definedName>
    <definedName name="_MatMult_A" localSheetId="9" hidden="1">#REF!</definedName>
    <definedName name="_MatMult_A" hidden="1">#REF!</definedName>
    <definedName name="_MatMult_AxB" localSheetId="2" hidden="1">#REF!</definedName>
    <definedName name="_MatMult_AxB" localSheetId="3" hidden="1">#REF!</definedName>
    <definedName name="_MatMult_AxB" localSheetId="4" hidden="1">#REF!</definedName>
    <definedName name="_MatMult_AxB" localSheetId="5" hidden="1">#REF!</definedName>
    <definedName name="_MatMult_AxB" localSheetId="9" hidden="1">#REF!</definedName>
    <definedName name="_MatMult_AxB" hidden="1">#REF!</definedName>
    <definedName name="_MatMult_B" localSheetId="2" hidden="1">#REF!</definedName>
    <definedName name="_MatMult_B" localSheetId="3" hidden="1">#REF!</definedName>
    <definedName name="_MatMult_B" localSheetId="4" hidden="1">#REF!</definedName>
    <definedName name="_MatMult_B" localSheetId="5" hidden="1">#REF!</definedName>
    <definedName name="_MatMult_B" localSheetId="9" hidden="1">#REF!</definedName>
    <definedName name="_MatMult_B" hidden="1">#REF!</definedName>
    <definedName name="_NA1" hidden="1">[10]Footnotes!$B$5</definedName>
    <definedName name="_NA2" hidden="1">[10]Footnotes!$B$6</definedName>
    <definedName name="_NA3" hidden="1">[10]Footnotes!$B$7</definedName>
    <definedName name="_NA4" hidden="1">[10]Footnotes!$B$8</definedName>
    <definedName name="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Order.1" hidden="1">255</definedName>
    <definedName name="_Order1" hidden="1">255</definedName>
    <definedName name="_Order1_1" hidden="1">255</definedName>
    <definedName name="_Order2" hidden="1">255</definedName>
    <definedName name="_Parse_In" localSheetId="2" hidden="1">#REF!</definedName>
    <definedName name="_Parse_In" localSheetId="3" hidden="1">#REF!</definedName>
    <definedName name="_Parse_In" localSheetId="4" hidden="1">#REF!</definedName>
    <definedName name="_Parse_In" localSheetId="5" hidden="1">#REF!</definedName>
    <definedName name="_Parse_In" localSheetId="7" hidden="1">#REF!</definedName>
    <definedName name="_Parse_In" localSheetId="8" hidden="1">#REF!</definedName>
    <definedName name="_Parse_In" localSheetId="9" hidden="1">#REF!</definedName>
    <definedName name="_Parse_In" hidden="1">#REF!</definedName>
    <definedName name="_Parse_Out" hidden="1">#N/A</definedName>
    <definedName name="_PT200" localSheetId="2" hidden="1">{#N/A,#N/A,FALSE,"Aging Summary";#N/A,#N/A,FALSE,"Ratio Analysis";#N/A,#N/A,FALSE,"Test 120 Day Accts";#N/A,#N/A,FALSE,"Tickmarks"}</definedName>
    <definedName name="_PT200" localSheetId="3" hidden="1">{#N/A,#N/A,FALSE,"Aging Summary";#N/A,#N/A,FALSE,"Ratio Analysis";#N/A,#N/A,FALSE,"Test 120 Day Accts";#N/A,#N/A,FALSE,"Tickmarks"}</definedName>
    <definedName name="_PT200" localSheetId="4" hidden="1">{#N/A,#N/A,FALSE,"Aging Summary";#N/A,#N/A,FALSE,"Ratio Analysis";#N/A,#N/A,FALSE,"Test 120 Day Accts";#N/A,#N/A,FALSE,"Tickmarks"}</definedName>
    <definedName name="_PT200" localSheetId="5" hidden="1">{#N/A,#N/A,FALSE,"Aging Summary";#N/A,#N/A,FALSE,"Ratio Analysis";#N/A,#N/A,FALSE,"Test 120 Day Accts";#N/A,#N/A,FALSE,"Tickmarks"}</definedName>
    <definedName name="_PT200" localSheetId="7" hidden="1">{#N/A,#N/A,FALSE,"Aging Summary";#N/A,#N/A,FALSE,"Ratio Analysis";#N/A,#N/A,FALSE,"Test 120 Day Accts";#N/A,#N/A,FALSE,"Tickmarks"}</definedName>
    <definedName name="_PT200" localSheetId="8" hidden="1">{#N/A,#N/A,FALSE,"Aging Summary";#N/A,#N/A,FALSE,"Ratio Analysis";#N/A,#N/A,FALSE,"Test 120 Day Accts";#N/A,#N/A,FALSE,"Tickmarks"}</definedName>
    <definedName name="_PT200" localSheetId="9" hidden="1">{#N/A,#N/A,FALSE,"Aging Summary";#N/A,#N/A,FALSE,"Ratio Analysis";#N/A,#N/A,FALSE,"Test 120 Day Accts";#N/A,#N/A,FALSE,"Tickmarks"}</definedName>
    <definedName name="_PT200" localSheetId="10" hidden="1">{#N/A,#N/A,FALSE,"Aging Summary";#N/A,#N/A,FALSE,"Ratio Analysis";#N/A,#N/A,FALSE,"Test 120 Day Accts";#N/A,#N/A,FALSE,"Tickmarks"}</definedName>
    <definedName name="_PT200" hidden="1">{#N/A,#N/A,FALSE,"Aging Summary";#N/A,#N/A,FALSE,"Ratio Analysis";#N/A,#N/A,FALSE,"Test 120 Day Accts";#N/A,#N/A,FALSE,"Tickmarks"}</definedName>
    <definedName name="_q1" hidden="1">#N/A</definedName>
    <definedName name="_q3" hidden="1">'[2]1601 Detail information'!$H$130:$H$162</definedName>
    <definedName name="_Regression_Int" hidden="1">1</definedName>
    <definedName name="_Regression_Out" localSheetId="2" hidden="1">#REF!</definedName>
    <definedName name="_Regression_Out" localSheetId="3" hidden="1">#REF!</definedName>
    <definedName name="_Regression_Out" localSheetId="4" hidden="1">#REF!</definedName>
    <definedName name="_Regression_Out" localSheetId="5" hidden="1">#REF!</definedName>
    <definedName name="_Regression_Out" localSheetId="7" hidden="1">#REF!</definedName>
    <definedName name="_Regression_Out" localSheetId="8" hidden="1">#REF!</definedName>
    <definedName name="_Regression_Out" localSheetId="9" hidden="1">#REF!</definedName>
    <definedName name="_Regression_Out" hidden="1">#REF!</definedName>
    <definedName name="_Regression_X" localSheetId="2" hidden="1">#REF!</definedName>
    <definedName name="_Regression_X" localSheetId="3" hidden="1">#REF!</definedName>
    <definedName name="_Regression_X" localSheetId="4" hidden="1">#REF!</definedName>
    <definedName name="_Regression_X" localSheetId="5" hidden="1">#REF!</definedName>
    <definedName name="_Regression_X" localSheetId="7" hidden="1">#REF!</definedName>
    <definedName name="_Regression_X" localSheetId="9" hidden="1">#REF!</definedName>
    <definedName name="_Regression_X" hidden="1">#REF!</definedName>
    <definedName name="_Regression_Y" localSheetId="2" hidden="1">#REF!</definedName>
    <definedName name="_Regression_Y" localSheetId="3" hidden="1">#REF!</definedName>
    <definedName name="_Regression_Y" localSheetId="4" hidden="1">#REF!</definedName>
    <definedName name="_Regression_Y" localSheetId="5" hidden="1">#REF!</definedName>
    <definedName name="_Regression_Y" localSheetId="7" hidden="1">#REF!</definedName>
    <definedName name="_Regression_Y" localSheetId="9" hidden="1">#REF!</definedName>
    <definedName name="_Regression_Y"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1" hidden="1">#REF!</definedName>
    <definedName name="_Sort" localSheetId="0" hidden="1">#REF!</definedName>
    <definedName name="_Sort" localSheetId="6" hidden="1">#REF!</definedName>
    <definedName name="_Sort" localSheetId="9" hidden="1">#REF!</definedName>
    <definedName name="_Sort" localSheetId="10" hidden="1">#REF!</definedName>
    <definedName name="_Sort" hidden="1">#REF!</definedName>
    <definedName name="_Sort.1" localSheetId="2" hidden="1">#REF!</definedName>
    <definedName name="_Sort.1" localSheetId="3" hidden="1">#REF!</definedName>
    <definedName name="_Sort.1" localSheetId="4" hidden="1">#REF!</definedName>
    <definedName name="_Sort.1" localSheetId="5" hidden="1">#REF!</definedName>
    <definedName name="_Sort.1" localSheetId="9" hidden="1">#REF!</definedName>
    <definedName name="_Sort.1" hidden="1">#REF!</definedName>
    <definedName name="_Table1_In1" localSheetId="2" hidden="1">#REF!</definedName>
    <definedName name="_Table1_In1" localSheetId="3" hidden="1">#REF!</definedName>
    <definedName name="_Table1_In1" localSheetId="4" hidden="1">#REF!</definedName>
    <definedName name="_Table1_In1" localSheetId="5" hidden="1">#REF!</definedName>
    <definedName name="_Table1_In1" localSheetId="1" hidden="1">#REF!</definedName>
    <definedName name="_Table1_In1" localSheetId="0" hidden="1">#REF!</definedName>
    <definedName name="_Table1_In1" localSheetId="9" hidden="1">#REF!</definedName>
    <definedName name="_Table1_In1" hidden="1">#REF!</definedName>
    <definedName name="_Table1_Out" localSheetId="2" hidden="1">[8]Consolidated!#REF!</definedName>
    <definedName name="_Table1_Out" localSheetId="4" hidden="1">#REF!</definedName>
    <definedName name="_Table1_Out" localSheetId="1" hidden="1">[8]Consolidated!#REF!</definedName>
    <definedName name="_Table1_Out" localSheetId="0" hidden="1">#REF!</definedName>
    <definedName name="_Table1_Out" localSheetId="7" hidden="1">[8]Consolidated!#REF!</definedName>
    <definedName name="_Table1_Out" localSheetId="9" hidden="1">#REF!</definedName>
    <definedName name="_Table1_Out" hidden="1">[8]Consolidated!#REF!</definedName>
    <definedName name="_Table2_In1" localSheetId="2" hidden="1">#REF!</definedName>
    <definedName name="_Table2_In1" localSheetId="3" hidden="1">#REF!</definedName>
    <definedName name="_Table2_In1" localSheetId="4" hidden="1">#REF!</definedName>
    <definedName name="_Table2_In1" localSheetId="5" hidden="1">#REF!</definedName>
    <definedName name="_Table2_In1" localSheetId="1" hidden="1">#REF!</definedName>
    <definedName name="_Table2_In1" localSheetId="0" hidden="1">#REF!</definedName>
    <definedName name="_Table2_In1" localSheetId="6" hidden="1">#REF!</definedName>
    <definedName name="_Table2_In1" localSheetId="7" hidden="1">#REF!</definedName>
    <definedName name="_Table2_In1" localSheetId="9" hidden="1">#REF!</definedName>
    <definedName name="_Table2_In1" localSheetId="10" hidden="1">#REF!</definedName>
    <definedName name="_Table2_In1" hidden="1">#REF!</definedName>
    <definedName name="_Table2_In2" localSheetId="2" hidden="1">#REF!</definedName>
    <definedName name="_Table2_In2" localSheetId="3" hidden="1">#REF!</definedName>
    <definedName name="_Table2_In2" localSheetId="4" hidden="1">#REF!</definedName>
    <definedName name="_Table2_In2" localSheetId="5" hidden="1">#REF!</definedName>
    <definedName name="_Table2_In2" localSheetId="1" hidden="1">#REF!</definedName>
    <definedName name="_Table2_In2" localSheetId="0" hidden="1">#REF!</definedName>
    <definedName name="_Table2_In2" localSheetId="7" hidden="1">#REF!</definedName>
    <definedName name="_Table2_In2" localSheetId="9" hidden="1">#REF!</definedName>
    <definedName name="_Table2_In2" hidden="1">#REF!</definedName>
    <definedName name="_Table2_Out" localSheetId="2" hidden="1">#REF!</definedName>
    <definedName name="_Table2_Out" localSheetId="3" hidden="1">#REF!</definedName>
    <definedName name="_Table2_Out" localSheetId="4" hidden="1">#REF!</definedName>
    <definedName name="_Table2_Out" localSheetId="5" hidden="1">#REF!</definedName>
    <definedName name="_Table2_Out" localSheetId="1" hidden="1">#REF!</definedName>
    <definedName name="_Table2_Out" localSheetId="0" hidden="1">#REF!</definedName>
    <definedName name="_Table2_Out" localSheetId="7" hidden="1">#REF!</definedName>
    <definedName name="_Table2_Out" localSheetId="9" hidden="1">#REF!</definedName>
    <definedName name="_Table2_Out" hidden="1">#REF!</definedName>
    <definedName name="_Table3_In2" localSheetId="2" hidden="1">#REF!</definedName>
    <definedName name="_Table3_In2" localSheetId="3" hidden="1">#REF!</definedName>
    <definedName name="_Table3_In2" localSheetId="4" hidden="1">#REF!</definedName>
    <definedName name="_Table3_In2" localSheetId="5" hidden="1">#REF!</definedName>
    <definedName name="_Table3_In2" localSheetId="0" hidden="1">#REF!</definedName>
    <definedName name="_Table3_In2" localSheetId="9" hidden="1">#REF!</definedName>
    <definedName name="_Table3_In2" hidden="1">#REF!</definedName>
    <definedName name="_TB1" localSheetId="2" hidden="1">{#N/A,#N/A,TRUE,"Income";#N/A,#N/A,TRUE,"IncomeDetail";#N/A,#N/A,TRUE,"Balance";#N/A,#N/A,TRUE,"BalDetail"}</definedName>
    <definedName name="_TB1" localSheetId="3" hidden="1">{#N/A,#N/A,TRUE,"Income";#N/A,#N/A,TRUE,"IncomeDetail";#N/A,#N/A,TRUE,"Balance";#N/A,#N/A,TRUE,"BalDetail"}</definedName>
    <definedName name="_TB1" localSheetId="4" hidden="1">{#N/A,#N/A,TRUE,"Income";#N/A,#N/A,TRUE,"IncomeDetail";#N/A,#N/A,TRUE,"Balance";#N/A,#N/A,TRUE,"BalDetail"}</definedName>
    <definedName name="_TB1" localSheetId="5" hidden="1">{#N/A,#N/A,TRUE,"Income";#N/A,#N/A,TRUE,"IncomeDetail";#N/A,#N/A,TRUE,"Balance";#N/A,#N/A,TRUE,"BalDetail"}</definedName>
    <definedName name="_TB1" localSheetId="7" hidden="1">{#N/A,#N/A,TRUE,"Income";#N/A,#N/A,TRUE,"IncomeDetail";#N/A,#N/A,TRUE,"Balance";#N/A,#N/A,TRUE,"BalDetail"}</definedName>
    <definedName name="_TB1" localSheetId="8" hidden="1">{#N/A,#N/A,TRUE,"Income";#N/A,#N/A,TRUE,"IncomeDetail";#N/A,#N/A,TRUE,"Balance";#N/A,#N/A,TRUE,"BalDetail"}</definedName>
    <definedName name="_TB1" localSheetId="9" hidden="1">{#N/A,#N/A,TRUE,"Income";#N/A,#N/A,TRUE,"IncomeDetail";#N/A,#N/A,TRUE,"Balance";#N/A,#N/A,TRUE,"BalDetail"}</definedName>
    <definedName name="_TB1" localSheetId="10" hidden="1">{#N/A,#N/A,TRUE,"Income";#N/A,#N/A,TRUE,"IncomeDetail";#N/A,#N/A,TRUE,"Balance";#N/A,#N/A,TRUE,"BalDetail"}</definedName>
    <definedName name="_TB1" hidden="1">{#N/A,#N/A,TRUE,"Income";#N/A,#N/A,TRUE,"IncomeDetail";#N/A,#N/A,TRUE,"Balance";#N/A,#N/A,TRUE,"BalDetail"}</definedName>
    <definedName name="_UF1" localSheetId="2" hidden="1">{#N/A,#N/A,FALSE,"BreakoutFY95";#N/A,#N/A,FALSE,"BreakoutFY96";#N/A,#N/A,FALSE,"BreakoutFY97";#N/A,#N/A,FALSE,"BreakoutFY98"}</definedName>
    <definedName name="_UF1" localSheetId="3" hidden="1">{#N/A,#N/A,FALSE,"BreakoutFY95";#N/A,#N/A,FALSE,"BreakoutFY96";#N/A,#N/A,FALSE,"BreakoutFY97";#N/A,#N/A,FALSE,"BreakoutFY98"}</definedName>
    <definedName name="_UF1" localSheetId="4" hidden="1">{#N/A,#N/A,FALSE,"BreakoutFY95";#N/A,#N/A,FALSE,"BreakoutFY96";#N/A,#N/A,FALSE,"BreakoutFY97";#N/A,#N/A,FALSE,"BreakoutFY98"}</definedName>
    <definedName name="_UF1" localSheetId="5" hidden="1">{#N/A,#N/A,FALSE,"BreakoutFY95";#N/A,#N/A,FALSE,"BreakoutFY96";#N/A,#N/A,FALSE,"BreakoutFY97";#N/A,#N/A,FALSE,"BreakoutFY98"}</definedName>
    <definedName name="_UF1" localSheetId="7" hidden="1">{#N/A,#N/A,FALSE,"BreakoutFY95";#N/A,#N/A,FALSE,"BreakoutFY96";#N/A,#N/A,FALSE,"BreakoutFY97";#N/A,#N/A,FALSE,"BreakoutFY98"}</definedName>
    <definedName name="_UF1" localSheetId="8" hidden="1">{#N/A,#N/A,FALSE,"BreakoutFY95";#N/A,#N/A,FALSE,"BreakoutFY96";#N/A,#N/A,FALSE,"BreakoutFY97";#N/A,#N/A,FALSE,"BreakoutFY98"}</definedName>
    <definedName name="_UF1" localSheetId="9" hidden="1">{#N/A,#N/A,FALSE,"BreakoutFY95";#N/A,#N/A,FALSE,"BreakoutFY96";#N/A,#N/A,FALSE,"BreakoutFY97";#N/A,#N/A,FALSE,"BreakoutFY98"}</definedName>
    <definedName name="_UF1" localSheetId="10" hidden="1">{#N/A,#N/A,FALSE,"BreakoutFY95";#N/A,#N/A,FALSE,"BreakoutFY96";#N/A,#N/A,FALSE,"BreakoutFY97";#N/A,#N/A,FALSE,"BreakoutFY98"}</definedName>
    <definedName name="_UF1" hidden="1">{#N/A,#N/A,FALSE,"BreakoutFY95";#N/A,#N/A,FALSE,"BreakoutFY96";#N/A,#N/A,FALSE,"BreakoutFY97";#N/A,#N/A,FALSE,"BreakoutFY98"}</definedName>
    <definedName name="_www1" localSheetId="2" hidden="1">{#N/A,#N/A,FALSE,"schA"}</definedName>
    <definedName name="_www1" localSheetId="3" hidden="1">{#N/A,#N/A,FALSE,"schA"}</definedName>
    <definedName name="_www1" localSheetId="4" hidden="1">{#N/A,#N/A,FALSE,"schA"}</definedName>
    <definedName name="_www1" localSheetId="5" hidden="1">{#N/A,#N/A,FALSE,"schA"}</definedName>
    <definedName name="_www1" localSheetId="1" hidden="1">{#N/A,#N/A,FALSE,"schA"}</definedName>
    <definedName name="_www1" localSheetId="0" hidden="1">{#N/A,#N/A,FALSE,"schA"}</definedName>
    <definedName name="_www1" localSheetId="6" hidden="1">{#N/A,#N/A,FALSE,"schA"}</definedName>
    <definedName name="_www1" localSheetId="7" hidden="1">{#N/A,#N/A,FALSE,"schA"}</definedName>
    <definedName name="_www1" localSheetId="8" hidden="1">{#N/A,#N/A,FALSE,"schA"}</definedName>
    <definedName name="_www1" localSheetId="9" hidden="1">{#N/A,#N/A,FALSE,"schA"}</definedName>
    <definedName name="_www1" localSheetId="10" hidden="1">{#N/A,#N/A,FALSE,"schA"}</definedName>
    <definedName name="_www1" hidden="1">{#N/A,#N/A,FALSE,"schA"}</definedName>
    <definedName name="_www1_1" localSheetId="2" hidden="1">{#N/A,#N/A,FALSE,"schA"}</definedName>
    <definedName name="_www1_1" localSheetId="3" hidden="1">{#N/A,#N/A,FALSE,"schA"}</definedName>
    <definedName name="_www1_1" localSheetId="4" hidden="1">{#N/A,#N/A,FALSE,"schA"}</definedName>
    <definedName name="_www1_1" localSheetId="5" hidden="1">{#N/A,#N/A,FALSE,"schA"}</definedName>
    <definedName name="_www1_1" localSheetId="1" hidden="1">{#N/A,#N/A,FALSE,"schA"}</definedName>
    <definedName name="_www1_1" localSheetId="0" hidden="1">{#N/A,#N/A,FALSE,"schA"}</definedName>
    <definedName name="_www1_1" localSheetId="6" hidden="1">{#N/A,#N/A,FALSE,"schA"}</definedName>
    <definedName name="_www1_1" localSheetId="7" hidden="1">{#N/A,#N/A,FALSE,"schA"}</definedName>
    <definedName name="_www1_1" localSheetId="8" hidden="1">{#N/A,#N/A,FALSE,"schA"}</definedName>
    <definedName name="_www1_1" localSheetId="9" hidden="1">{#N/A,#N/A,FALSE,"schA"}</definedName>
    <definedName name="_www1_1" localSheetId="10" hidden="1">{#N/A,#N/A,FALSE,"schA"}</definedName>
    <definedName name="_www1_1" hidden="1">{#N/A,#N/A,FALSE,"schA"}</definedName>
    <definedName name="_www1_1_1" localSheetId="2" hidden="1">{#N/A,#N/A,FALSE,"schA"}</definedName>
    <definedName name="_www1_1_1" localSheetId="3" hidden="1">{#N/A,#N/A,FALSE,"schA"}</definedName>
    <definedName name="_www1_1_1" localSheetId="4" hidden="1">{#N/A,#N/A,FALSE,"schA"}</definedName>
    <definedName name="_www1_1_1" localSheetId="5" hidden="1">{#N/A,#N/A,FALSE,"schA"}</definedName>
    <definedName name="_www1_1_1" localSheetId="1" hidden="1">{#N/A,#N/A,FALSE,"schA"}</definedName>
    <definedName name="_www1_1_1" localSheetId="0" hidden="1">{#N/A,#N/A,FALSE,"schA"}</definedName>
    <definedName name="_www1_1_1" localSheetId="6" hidden="1">{#N/A,#N/A,FALSE,"schA"}</definedName>
    <definedName name="_www1_1_1" localSheetId="7" hidden="1">{#N/A,#N/A,FALSE,"schA"}</definedName>
    <definedName name="_www1_1_1" localSheetId="8" hidden="1">{#N/A,#N/A,FALSE,"schA"}</definedName>
    <definedName name="_www1_1_1" localSheetId="9" hidden="1">{#N/A,#N/A,FALSE,"schA"}</definedName>
    <definedName name="_www1_1_1" localSheetId="10" hidden="1">{#N/A,#N/A,FALSE,"schA"}</definedName>
    <definedName name="_www1_1_1" hidden="1">{#N/A,#N/A,FALSE,"schA"}</definedName>
    <definedName name="_www1_1_2" localSheetId="2" hidden="1">{#N/A,#N/A,FALSE,"schA"}</definedName>
    <definedName name="_www1_1_2" localSheetId="3" hidden="1">{#N/A,#N/A,FALSE,"schA"}</definedName>
    <definedName name="_www1_1_2" localSheetId="4" hidden="1">{#N/A,#N/A,FALSE,"schA"}</definedName>
    <definedName name="_www1_1_2" localSheetId="5" hidden="1">{#N/A,#N/A,FALSE,"schA"}</definedName>
    <definedName name="_www1_1_2" localSheetId="1" hidden="1">{#N/A,#N/A,FALSE,"schA"}</definedName>
    <definedName name="_www1_1_2" localSheetId="0" hidden="1">{#N/A,#N/A,FALSE,"schA"}</definedName>
    <definedName name="_www1_1_2" localSheetId="6" hidden="1">{#N/A,#N/A,FALSE,"schA"}</definedName>
    <definedName name="_www1_1_2" localSheetId="7" hidden="1">{#N/A,#N/A,FALSE,"schA"}</definedName>
    <definedName name="_www1_1_2" localSheetId="8" hidden="1">{#N/A,#N/A,FALSE,"schA"}</definedName>
    <definedName name="_www1_1_2" localSheetId="9" hidden="1">{#N/A,#N/A,FALSE,"schA"}</definedName>
    <definedName name="_www1_1_2" localSheetId="10" hidden="1">{#N/A,#N/A,FALSE,"schA"}</definedName>
    <definedName name="_www1_1_2" hidden="1">{#N/A,#N/A,FALSE,"schA"}</definedName>
    <definedName name="_www1_1_3" localSheetId="2" hidden="1">{#N/A,#N/A,FALSE,"schA"}</definedName>
    <definedName name="_www1_1_3" localSheetId="3" hidden="1">{#N/A,#N/A,FALSE,"schA"}</definedName>
    <definedName name="_www1_1_3" localSheetId="4" hidden="1">{#N/A,#N/A,FALSE,"schA"}</definedName>
    <definedName name="_www1_1_3" localSheetId="5" hidden="1">{#N/A,#N/A,FALSE,"schA"}</definedName>
    <definedName name="_www1_1_3" localSheetId="1" hidden="1">{#N/A,#N/A,FALSE,"schA"}</definedName>
    <definedName name="_www1_1_3" localSheetId="0" hidden="1">{#N/A,#N/A,FALSE,"schA"}</definedName>
    <definedName name="_www1_1_3" localSheetId="6" hidden="1">{#N/A,#N/A,FALSE,"schA"}</definedName>
    <definedName name="_www1_1_3" localSheetId="7" hidden="1">{#N/A,#N/A,FALSE,"schA"}</definedName>
    <definedName name="_www1_1_3" localSheetId="8" hidden="1">{#N/A,#N/A,FALSE,"schA"}</definedName>
    <definedName name="_www1_1_3" localSheetId="9" hidden="1">{#N/A,#N/A,FALSE,"schA"}</definedName>
    <definedName name="_www1_1_3" localSheetId="10" hidden="1">{#N/A,#N/A,FALSE,"schA"}</definedName>
    <definedName name="_www1_1_3" hidden="1">{#N/A,#N/A,FALSE,"schA"}</definedName>
    <definedName name="_www1_2" localSheetId="2" hidden="1">{#N/A,#N/A,FALSE,"schA"}</definedName>
    <definedName name="_www1_2" localSheetId="3" hidden="1">{#N/A,#N/A,FALSE,"schA"}</definedName>
    <definedName name="_www1_2" localSheetId="4" hidden="1">{#N/A,#N/A,FALSE,"schA"}</definedName>
    <definedName name="_www1_2" localSheetId="5" hidden="1">{#N/A,#N/A,FALSE,"schA"}</definedName>
    <definedName name="_www1_2" localSheetId="1" hidden="1">{#N/A,#N/A,FALSE,"schA"}</definedName>
    <definedName name="_www1_2" localSheetId="0" hidden="1">{#N/A,#N/A,FALSE,"schA"}</definedName>
    <definedName name="_www1_2" localSheetId="6" hidden="1">{#N/A,#N/A,FALSE,"schA"}</definedName>
    <definedName name="_www1_2" localSheetId="7" hidden="1">{#N/A,#N/A,FALSE,"schA"}</definedName>
    <definedName name="_www1_2" localSheetId="8" hidden="1">{#N/A,#N/A,FALSE,"schA"}</definedName>
    <definedName name="_www1_2" localSheetId="9" hidden="1">{#N/A,#N/A,FALSE,"schA"}</definedName>
    <definedName name="_www1_2" localSheetId="10" hidden="1">{#N/A,#N/A,FALSE,"schA"}</definedName>
    <definedName name="_www1_2" hidden="1">{#N/A,#N/A,FALSE,"schA"}</definedName>
    <definedName name="_www1_2_1" localSheetId="2" hidden="1">{#N/A,#N/A,FALSE,"schA"}</definedName>
    <definedName name="_www1_2_1" localSheetId="3" hidden="1">{#N/A,#N/A,FALSE,"schA"}</definedName>
    <definedName name="_www1_2_1" localSheetId="4" hidden="1">{#N/A,#N/A,FALSE,"schA"}</definedName>
    <definedName name="_www1_2_1" localSheetId="5" hidden="1">{#N/A,#N/A,FALSE,"schA"}</definedName>
    <definedName name="_www1_2_1" localSheetId="1" hidden="1">{#N/A,#N/A,FALSE,"schA"}</definedName>
    <definedName name="_www1_2_1" localSheetId="0" hidden="1">{#N/A,#N/A,FALSE,"schA"}</definedName>
    <definedName name="_www1_2_1" localSheetId="6" hidden="1">{#N/A,#N/A,FALSE,"schA"}</definedName>
    <definedName name="_www1_2_1" localSheetId="7" hidden="1">{#N/A,#N/A,FALSE,"schA"}</definedName>
    <definedName name="_www1_2_1" localSheetId="8" hidden="1">{#N/A,#N/A,FALSE,"schA"}</definedName>
    <definedName name="_www1_2_1" localSheetId="9" hidden="1">{#N/A,#N/A,FALSE,"schA"}</definedName>
    <definedName name="_www1_2_1" localSheetId="10" hidden="1">{#N/A,#N/A,FALSE,"schA"}</definedName>
    <definedName name="_www1_2_1" hidden="1">{#N/A,#N/A,FALSE,"schA"}</definedName>
    <definedName name="_www1_2_2" localSheetId="2" hidden="1">{#N/A,#N/A,FALSE,"schA"}</definedName>
    <definedName name="_www1_2_2" localSheetId="3" hidden="1">{#N/A,#N/A,FALSE,"schA"}</definedName>
    <definedName name="_www1_2_2" localSheetId="4" hidden="1">{#N/A,#N/A,FALSE,"schA"}</definedName>
    <definedName name="_www1_2_2" localSheetId="5" hidden="1">{#N/A,#N/A,FALSE,"schA"}</definedName>
    <definedName name="_www1_2_2" localSheetId="1" hidden="1">{#N/A,#N/A,FALSE,"schA"}</definedName>
    <definedName name="_www1_2_2" localSheetId="0" hidden="1">{#N/A,#N/A,FALSE,"schA"}</definedName>
    <definedName name="_www1_2_2" localSheetId="6" hidden="1">{#N/A,#N/A,FALSE,"schA"}</definedName>
    <definedName name="_www1_2_2" localSheetId="7" hidden="1">{#N/A,#N/A,FALSE,"schA"}</definedName>
    <definedName name="_www1_2_2" localSheetId="8" hidden="1">{#N/A,#N/A,FALSE,"schA"}</definedName>
    <definedName name="_www1_2_2" localSheetId="9" hidden="1">{#N/A,#N/A,FALSE,"schA"}</definedName>
    <definedName name="_www1_2_2" localSheetId="10" hidden="1">{#N/A,#N/A,FALSE,"schA"}</definedName>
    <definedName name="_www1_2_2" hidden="1">{#N/A,#N/A,FALSE,"schA"}</definedName>
    <definedName name="_www1_2_3" localSheetId="2" hidden="1">{#N/A,#N/A,FALSE,"schA"}</definedName>
    <definedName name="_www1_2_3" localSheetId="3" hidden="1">{#N/A,#N/A,FALSE,"schA"}</definedName>
    <definedName name="_www1_2_3" localSheetId="4" hidden="1">{#N/A,#N/A,FALSE,"schA"}</definedName>
    <definedName name="_www1_2_3" localSheetId="5" hidden="1">{#N/A,#N/A,FALSE,"schA"}</definedName>
    <definedName name="_www1_2_3" localSheetId="1" hidden="1">{#N/A,#N/A,FALSE,"schA"}</definedName>
    <definedName name="_www1_2_3" localSheetId="0" hidden="1">{#N/A,#N/A,FALSE,"schA"}</definedName>
    <definedName name="_www1_2_3" localSheetId="6" hidden="1">{#N/A,#N/A,FALSE,"schA"}</definedName>
    <definedName name="_www1_2_3" localSheetId="7" hidden="1">{#N/A,#N/A,FALSE,"schA"}</definedName>
    <definedName name="_www1_2_3" localSheetId="8" hidden="1">{#N/A,#N/A,FALSE,"schA"}</definedName>
    <definedName name="_www1_2_3" localSheetId="9" hidden="1">{#N/A,#N/A,FALSE,"schA"}</definedName>
    <definedName name="_www1_2_3" localSheetId="10" hidden="1">{#N/A,#N/A,FALSE,"schA"}</definedName>
    <definedName name="_www1_2_3" hidden="1">{#N/A,#N/A,FALSE,"schA"}</definedName>
    <definedName name="_www1_3" localSheetId="2" hidden="1">{#N/A,#N/A,FALSE,"schA"}</definedName>
    <definedName name="_www1_3" localSheetId="3" hidden="1">{#N/A,#N/A,FALSE,"schA"}</definedName>
    <definedName name="_www1_3" localSheetId="4" hidden="1">{#N/A,#N/A,FALSE,"schA"}</definedName>
    <definedName name="_www1_3" localSheetId="5" hidden="1">{#N/A,#N/A,FALSE,"schA"}</definedName>
    <definedName name="_www1_3" localSheetId="1" hidden="1">{#N/A,#N/A,FALSE,"schA"}</definedName>
    <definedName name="_www1_3" localSheetId="0" hidden="1">{#N/A,#N/A,FALSE,"schA"}</definedName>
    <definedName name="_www1_3" localSheetId="6" hidden="1">{#N/A,#N/A,FALSE,"schA"}</definedName>
    <definedName name="_www1_3" localSheetId="7" hidden="1">{#N/A,#N/A,FALSE,"schA"}</definedName>
    <definedName name="_www1_3" localSheetId="8" hidden="1">{#N/A,#N/A,FALSE,"schA"}</definedName>
    <definedName name="_www1_3" localSheetId="9" hidden="1">{#N/A,#N/A,FALSE,"schA"}</definedName>
    <definedName name="_www1_3" localSheetId="10" hidden="1">{#N/A,#N/A,FALSE,"schA"}</definedName>
    <definedName name="_www1_3" hidden="1">{#N/A,#N/A,FALSE,"schA"}</definedName>
    <definedName name="_www1_3_1" localSheetId="2" hidden="1">{#N/A,#N/A,FALSE,"schA"}</definedName>
    <definedName name="_www1_3_1" localSheetId="3" hidden="1">{#N/A,#N/A,FALSE,"schA"}</definedName>
    <definedName name="_www1_3_1" localSheetId="4" hidden="1">{#N/A,#N/A,FALSE,"schA"}</definedName>
    <definedName name="_www1_3_1" localSheetId="5" hidden="1">{#N/A,#N/A,FALSE,"schA"}</definedName>
    <definedName name="_www1_3_1" localSheetId="1" hidden="1">{#N/A,#N/A,FALSE,"schA"}</definedName>
    <definedName name="_www1_3_1" localSheetId="0" hidden="1">{#N/A,#N/A,FALSE,"schA"}</definedName>
    <definedName name="_www1_3_1" localSheetId="6" hidden="1">{#N/A,#N/A,FALSE,"schA"}</definedName>
    <definedName name="_www1_3_1" localSheetId="7" hidden="1">{#N/A,#N/A,FALSE,"schA"}</definedName>
    <definedName name="_www1_3_1" localSheetId="8" hidden="1">{#N/A,#N/A,FALSE,"schA"}</definedName>
    <definedName name="_www1_3_1" localSheetId="9" hidden="1">{#N/A,#N/A,FALSE,"schA"}</definedName>
    <definedName name="_www1_3_1" localSheetId="10" hidden="1">{#N/A,#N/A,FALSE,"schA"}</definedName>
    <definedName name="_www1_3_1" hidden="1">{#N/A,#N/A,FALSE,"schA"}</definedName>
    <definedName name="_www1_3_2" localSheetId="2" hidden="1">{#N/A,#N/A,FALSE,"schA"}</definedName>
    <definedName name="_www1_3_2" localSheetId="3" hidden="1">{#N/A,#N/A,FALSE,"schA"}</definedName>
    <definedName name="_www1_3_2" localSheetId="4" hidden="1">{#N/A,#N/A,FALSE,"schA"}</definedName>
    <definedName name="_www1_3_2" localSheetId="5" hidden="1">{#N/A,#N/A,FALSE,"schA"}</definedName>
    <definedName name="_www1_3_2" localSheetId="1" hidden="1">{#N/A,#N/A,FALSE,"schA"}</definedName>
    <definedName name="_www1_3_2" localSheetId="0" hidden="1">{#N/A,#N/A,FALSE,"schA"}</definedName>
    <definedName name="_www1_3_2" localSheetId="6" hidden="1">{#N/A,#N/A,FALSE,"schA"}</definedName>
    <definedName name="_www1_3_2" localSheetId="7" hidden="1">{#N/A,#N/A,FALSE,"schA"}</definedName>
    <definedName name="_www1_3_2" localSheetId="8" hidden="1">{#N/A,#N/A,FALSE,"schA"}</definedName>
    <definedName name="_www1_3_2" localSheetId="9" hidden="1">{#N/A,#N/A,FALSE,"schA"}</definedName>
    <definedName name="_www1_3_2" localSheetId="10" hidden="1">{#N/A,#N/A,FALSE,"schA"}</definedName>
    <definedName name="_www1_3_2" hidden="1">{#N/A,#N/A,FALSE,"schA"}</definedName>
    <definedName name="_www1_3_3" localSheetId="2" hidden="1">{#N/A,#N/A,FALSE,"schA"}</definedName>
    <definedName name="_www1_3_3" localSheetId="3" hidden="1">{#N/A,#N/A,FALSE,"schA"}</definedName>
    <definedName name="_www1_3_3" localSheetId="4" hidden="1">{#N/A,#N/A,FALSE,"schA"}</definedName>
    <definedName name="_www1_3_3" localSheetId="5" hidden="1">{#N/A,#N/A,FALSE,"schA"}</definedName>
    <definedName name="_www1_3_3" localSheetId="1" hidden="1">{#N/A,#N/A,FALSE,"schA"}</definedName>
    <definedName name="_www1_3_3" localSheetId="0" hidden="1">{#N/A,#N/A,FALSE,"schA"}</definedName>
    <definedName name="_www1_3_3" localSheetId="6" hidden="1">{#N/A,#N/A,FALSE,"schA"}</definedName>
    <definedName name="_www1_3_3" localSheetId="7" hidden="1">{#N/A,#N/A,FALSE,"schA"}</definedName>
    <definedName name="_www1_3_3" localSheetId="8" hidden="1">{#N/A,#N/A,FALSE,"schA"}</definedName>
    <definedName name="_www1_3_3" localSheetId="9" hidden="1">{#N/A,#N/A,FALSE,"schA"}</definedName>
    <definedName name="_www1_3_3" localSheetId="10" hidden="1">{#N/A,#N/A,FALSE,"schA"}</definedName>
    <definedName name="_www1_3_3" hidden="1">{#N/A,#N/A,FALSE,"schA"}</definedName>
    <definedName name="_www1_4" localSheetId="2" hidden="1">{#N/A,#N/A,FALSE,"schA"}</definedName>
    <definedName name="_www1_4" localSheetId="3" hidden="1">{#N/A,#N/A,FALSE,"schA"}</definedName>
    <definedName name="_www1_4" localSheetId="4" hidden="1">{#N/A,#N/A,FALSE,"schA"}</definedName>
    <definedName name="_www1_4" localSheetId="5" hidden="1">{#N/A,#N/A,FALSE,"schA"}</definedName>
    <definedName name="_www1_4" localSheetId="1" hidden="1">{#N/A,#N/A,FALSE,"schA"}</definedName>
    <definedName name="_www1_4" localSheetId="0" hidden="1">{#N/A,#N/A,FALSE,"schA"}</definedName>
    <definedName name="_www1_4" localSheetId="6" hidden="1">{#N/A,#N/A,FALSE,"schA"}</definedName>
    <definedName name="_www1_4" localSheetId="7" hidden="1">{#N/A,#N/A,FALSE,"schA"}</definedName>
    <definedName name="_www1_4" localSheetId="8" hidden="1">{#N/A,#N/A,FALSE,"schA"}</definedName>
    <definedName name="_www1_4" localSheetId="9" hidden="1">{#N/A,#N/A,FALSE,"schA"}</definedName>
    <definedName name="_www1_4" localSheetId="10" hidden="1">{#N/A,#N/A,FALSE,"schA"}</definedName>
    <definedName name="_www1_4" hidden="1">{#N/A,#N/A,FALSE,"schA"}</definedName>
    <definedName name="_www1_4_1" localSheetId="2" hidden="1">{#N/A,#N/A,FALSE,"schA"}</definedName>
    <definedName name="_www1_4_1" localSheetId="3" hidden="1">{#N/A,#N/A,FALSE,"schA"}</definedName>
    <definedName name="_www1_4_1" localSheetId="4" hidden="1">{#N/A,#N/A,FALSE,"schA"}</definedName>
    <definedName name="_www1_4_1" localSheetId="5" hidden="1">{#N/A,#N/A,FALSE,"schA"}</definedName>
    <definedName name="_www1_4_1" localSheetId="1" hidden="1">{#N/A,#N/A,FALSE,"schA"}</definedName>
    <definedName name="_www1_4_1" localSheetId="0" hidden="1">{#N/A,#N/A,FALSE,"schA"}</definedName>
    <definedName name="_www1_4_1" localSheetId="6" hidden="1">{#N/A,#N/A,FALSE,"schA"}</definedName>
    <definedName name="_www1_4_1" localSheetId="7" hidden="1">{#N/A,#N/A,FALSE,"schA"}</definedName>
    <definedName name="_www1_4_1" localSheetId="8" hidden="1">{#N/A,#N/A,FALSE,"schA"}</definedName>
    <definedName name="_www1_4_1" localSheetId="9" hidden="1">{#N/A,#N/A,FALSE,"schA"}</definedName>
    <definedName name="_www1_4_1" localSheetId="10" hidden="1">{#N/A,#N/A,FALSE,"schA"}</definedName>
    <definedName name="_www1_4_1" hidden="1">{#N/A,#N/A,FALSE,"schA"}</definedName>
    <definedName name="_www1_4_2" localSheetId="2" hidden="1">{#N/A,#N/A,FALSE,"schA"}</definedName>
    <definedName name="_www1_4_2" localSheetId="3" hidden="1">{#N/A,#N/A,FALSE,"schA"}</definedName>
    <definedName name="_www1_4_2" localSheetId="4" hidden="1">{#N/A,#N/A,FALSE,"schA"}</definedName>
    <definedName name="_www1_4_2" localSheetId="5" hidden="1">{#N/A,#N/A,FALSE,"schA"}</definedName>
    <definedName name="_www1_4_2" localSheetId="1" hidden="1">{#N/A,#N/A,FALSE,"schA"}</definedName>
    <definedName name="_www1_4_2" localSheetId="0" hidden="1">{#N/A,#N/A,FALSE,"schA"}</definedName>
    <definedName name="_www1_4_2" localSheetId="6" hidden="1">{#N/A,#N/A,FALSE,"schA"}</definedName>
    <definedName name="_www1_4_2" localSheetId="7" hidden="1">{#N/A,#N/A,FALSE,"schA"}</definedName>
    <definedName name="_www1_4_2" localSheetId="8" hidden="1">{#N/A,#N/A,FALSE,"schA"}</definedName>
    <definedName name="_www1_4_2" localSheetId="9" hidden="1">{#N/A,#N/A,FALSE,"schA"}</definedName>
    <definedName name="_www1_4_2" localSheetId="10" hidden="1">{#N/A,#N/A,FALSE,"schA"}</definedName>
    <definedName name="_www1_4_2" hidden="1">{#N/A,#N/A,FALSE,"schA"}</definedName>
    <definedName name="_www1_4_3" localSheetId="2" hidden="1">{#N/A,#N/A,FALSE,"schA"}</definedName>
    <definedName name="_www1_4_3" localSheetId="3" hidden="1">{#N/A,#N/A,FALSE,"schA"}</definedName>
    <definedName name="_www1_4_3" localSheetId="4" hidden="1">{#N/A,#N/A,FALSE,"schA"}</definedName>
    <definedName name="_www1_4_3" localSheetId="5" hidden="1">{#N/A,#N/A,FALSE,"schA"}</definedName>
    <definedName name="_www1_4_3" localSheetId="1" hidden="1">{#N/A,#N/A,FALSE,"schA"}</definedName>
    <definedName name="_www1_4_3" localSheetId="0" hidden="1">{#N/A,#N/A,FALSE,"schA"}</definedName>
    <definedName name="_www1_4_3" localSheetId="6" hidden="1">{#N/A,#N/A,FALSE,"schA"}</definedName>
    <definedName name="_www1_4_3" localSheetId="7" hidden="1">{#N/A,#N/A,FALSE,"schA"}</definedName>
    <definedName name="_www1_4_3" localSheetId="8" hidden="1">{#N/A,#N/A,FALSE,"schA"}</definedName>
    <definedName name="_www1_4_3" localSheetId="9" hidden="1">{#N/A,#N/A,FALSE,"schA"}</definedName>
    <definedName name="_www1_4_3" localSheetId="10" hidden="1">{#N/A,#N/A,FALSE,"schA"}</definedName>
    <definedName name="_www1_4_3" hidden="1">{#N/A,#N/A,FALSE,"schA"}</definedName>
    <definedName name="_www1_5" localSheetId="2" hidden="1">{#N/A,#N/A,FALSE,"schA"}</definedName>
    <definedName name="_www1_5" localSheetId="3" hidden="1">{#N/A,#N/A,FALSE,"schA"}</definedName>
    <definedName name="_www1_5" localSheetId="4" hidden="1">{#N/A,#N/A,FALSE,"schA"}</definedName>
    <definedName name="_www1_5" localSheetId="5" hidden="1">{#N/A,#N/A,FALSE,"schA"}</definedName>
    <definedName name="_www1_5" localSheetId="1" hidden="1">{#N/A,#N/A,FALSE,"schA"}</definedName>
    <definedName name="_www1_5" localSheetId="0" hidden="1">{#N/A,#N/A,FALSE,"schA"}</definedName>
    <definedName name="_www1_5" localSheetId="6" hidden="1">{#N/A,#N/A,FALSE,"schA"}</definedName>
    <definedName name="_www1_5" localSheetId="7" hidden="1">{#N/A,#N/A,FALSE,"schA"}</definedName>
    <definedName name="_www1_5" localSheetId="8" hidden="1">{#N/A,#N/A,FALSE,"schA"}</definedName>
    <definedName name="_www1_5" localSheetId="9" hidden="1">{#N/A,#N/A,FALSE,"schA"}</definedName>
    <definedName name="_www1_5" localSheetId="10" hidden="1">{#N/A,#N/A,FALSE,"schA"}</definedName>
    <definedName name="_www1_5" hidden="1">{#N/A,#N/A,FALSE,"schA"}</definedName>
    <definedName name="_www1_5_1" localSheetId="2" hidden="1">{#N/A,#N/A,FALSE,"schA"}</definedName>
    <definedName name="_www1_5_1" localSheetId="3" hidden="1">{#N/A,#N/A,FALSE,"schA"}</definedName>
    <definedName name="_www1_5_1" localSheetId="4" hidden="1">{#N/A,#N/A,FALSE,"schA"}</definedName>
    <definedName name="_www1_5_1" localSheetId="5" hidden="1">{#N/A,#N/A,FALSE,"schA"}</definedName>
    <definedName name="_www1_5_1" localSheetId="1" hidden="1">{#N/A,#N/A,FALSE,"schA"}</definedName>
    <definedName name="_www1_5_1" localSheetId="0" hidden="1">{#N/A,#N/A,FALSE,"schA"}</definedName>
    <definedName name="_www1_5_1" localSheetId="6" hidden="1">{#N/A,#N/A,FALSE,"schA"}</definedName>
    <definedName name="_www1_5_1" localSheetId="7" hidden="1">{#N/A,#N/A,FALSE,"schA"}</definedName>
    <definedName name="_www1_5_1" localSheetId="8" hidden="1">{#N/A,#N/A,FALSE,"schA"}</definedName>
    <definedName name="_www1_5_1" localSheetId="9" hidden="1">{#N/A,#N/A,FALSE,"schA"}</definedName>
    <definedName name="_www1_5_1" localSheetId="10" hidden="1">{#N/A,#N/A,FALSE,"schA"}</definedName>
    <definedName name="_www1_5_1" hidden="1">{#N/A,#N/A,FALSE,"schA"}</definedName>
    <definedName name="_www1_5_2" localSheetId="2" hidden="1">{#N/A,#N/A,FALSE,"schA"}</definedName>
    <definedName name="_www1_5_2" localSheetId="3" hidden="1">{#N/A,#N/A,FALSE,"schA"}</definedName>
    <definedName name="_www1_5_2" localSheetId="4" hidden="1">{#N/A,#N/A,FALSE,"schA"}</definedName>
    <definedName name="_www1_5_2" localSheetId="5" hidden="1">{#N/A,#N/A,FALSE,"schA"}</definedName>
    <definedName name="_www1_5_2" localSheetId="1" hidden="1">{#N/A,#N/A,FALSE,"schA"}</definedName>
    <definedName name="_www1_5_2" localSheetId="0" hidden="1">{#N/A,#N/A,FALSE,"schA"}</definedName>
    <definedName name="_www1_5_2" localSheetId="6" hidden="1">{#N/A,#N/A,FALSE,"schA"}</definedName>
    <definedName name="_www1_5_2" localSheetId="7" hidden="1">{#N/A,#N/A,FALSE,"schA"}</definedName>
    <definedName name="_www1_5_2" localSheetId="8" hidden="1">{#N/A,#N/A,FALSE,"schA"}</definedName>
    <definedName name="_www1_5_2" localSheetId="9" hidden="1">{#N/A,#N/A,FALSE,"schA"}</definedName>
    <definedName name="_www1_5_2" localSheetId="10" hidden="1">{#N/A,#N/A,FALSE,"schA"}</definedName>
    <definedName name="_www1_5_2" hidden="1">{#N/A,#N/A,FALSE,"schA"}</definedName>
    <definedName name="_www1_5_3" localSheetId="2" hidden="1">{#N/A,#N/A,FALSE,"schA"}</definedName>
    <definedName name="_www1_5_3" localSheetId="3" hidden="1">{#N/A,#N/A,FALSE,"schA"}</definedName>
    <definedName name="_www1_5_3" localSheetId="4" hidden="1">{#N/A,#N/A,FALSE,"schA"}</definedName>
    <definedName name="_www1_5_3" localSheetId="5" hidden="1">{#N/A,#N/A,FALSE,"schA"}</definedName>
    <definedName name="_www1_5_3" localSheetId="1" hidden="1">{#N/A,#N/A,FALSE,"schA"}</definedName>
    <definedName name="_www1_5_3" localSheetId="0" hidden="1">{#N/A,#N/A,FALSE,"schA"}</definedName>
    <definedName name="_www1_5_3" localSheetId="6" hidden="1">{#N/A,#N/A,FALSE,"schA"}</definedName>
    <definedName name="_www1_5_3" localSheetId="7" hidden="1">{#N/A,#N/A,FALSE,"schA"}</definedName>
    <definedName name="_www1_5_3" localSheetId="8" hidden="1">{#N/A,#N/A,FALSE,"schA"}</definedName>
    <definedName name="_www1_5_3" localSheetId="9" hidden="1">{#N/A,#N/A,FALSE,"schA"}</definedName>
    <definedName name="_www1_5_3" localSheetId="10" hidden="1">{#N/A,#N/A,FALSE,"schA"}</definedName>
    <definedName name="_www1_5_3" hidden="1">{#N/A,#N/A,FALSE,"schA"}</definedName>
    <definedName name="a" localSheetId="2" hidden="1">{"CF Dollar",#N/A,FALSE,"CF"}</definedName>
    <definedName name="a" localSheetId="3" hidden="1">{"CF Dollar",#N/A,FALSE,"CF"}</definedName>
    <definedName name="a" localSheetId="4" hidden="1">{"CF Dollar",#N/A,FALSE,"CF"}</definedName>
    <definedName name="a" localSheetId="5" hidden="1">{"CF Dollar",#N/A,FALSE,"CF"}</definedName>
    <definedName name="a" localSheetId="1" hidden="1">{"CF Dollar",#N/A,FALSE,"CF"}</definedName>
    <definedName name="a" localSheetId="0" hidden="1">{"CF Dollar",#N/A,FALSE,"CF"}</definedName>
    <definedName name="a" localSheetId="6" hidden="1">{"CF Dollar",#N/A,FALSE,"CF"}</definedName>
    <definedName name="a" localSheetId="7" hidden="1">{"CF Dollar",#N/A,FALSE,"CF"}</definedName>
    <definedName name="a" localSheetId="8" hidden="1">{"CF Dollar",#N/A,FALSE,"CF"}</definedName>
    <definedName name="a" localSheetId="9" hidden="1">{"CF Dollar",#N/A,FALSE,"CF"}</definedName>
    <definedName name="a" localSheetId="10" hidden="1">{"CF Dollar",#N/A,FALSE,"CF"}</definedName>
    <definedName name="a" hidden="1">{"CF Dollar",#N/A,FALSE,"CF"}</definedName>
    <definedName name="a_1" localSheetId="2" hidden="1">{"CF Dollar",#N/A,FALSE,"CF"}</definedName>
    <definedName name="a_1" localSheetId="3" hidden="1">{"CF Dollar",#N/A,FALSE,"CF"}</definedName>
    <definedName name="a_1" localSheetId="4" hidden="1">{"CF Dollar",#N/A,FALSE,"CF"}</definedName>
    <definedName name="a_1" localSheetId="5" hidden="1">{"CF Dollar",#N/A,FALSE,"CF"}</definedName>
    <definedName name="a_1" localSheetId="1" hidden="1">{"CF Dollar",#N/A,FALSE,"CF"}</definedName>
    <definedName name="a_1" localSheetId="0" hidden="1">{"CF Dollar",#N/A,FALSE,"CF"}</definedName>
    <definedName name="a_1" localSheetId="6" hidden="1">{"CF Dollar",#N/A,FALSE,"CF"}</definedName>
    <definedName name="a_1" localSheetId="7" hidden="1">{"CF Dollar",#N/A,FALSE,"CF"}</definedName>
    <definedName name="a_1" localSheetId="8" hidden="1">{"CF Dollar",#N/A,FALSE,"CF"}</definedName>
    <definedName name="a_1" localSheetId="9" hidden="1">{"CF Dollar",#N/A,FALSE,"CF"}</definedName>
    <definedName name="a_1" localSheetId="10" hidden="1">{"CF Dollar",#N/A,FALSE,"CF"}</definedName>
    <definedName name="a_1" hidden="1">{"CF Dollar",#N/A,FALSE,"CF"}</definedName>
    <definedName name="aaa" localSheetId="2" hidden="1">{#N/A,#N/A,FALSE,"O&amp;M by processes";#N/A,#N/A,FALSE,"Elec Act vs Bud";#N/A,#N/A,FALSE,"G&amp;A";#N/A,#N/A,FALSE,"BGS";#N/A,#N/A,FALSE,"Res Cost"}</definedName>
    <definedName name="aaa" localSheetId="3" hidden="1">{#N/A,#N/A,FALSE,"O&amp;M by processes";#N/A,#N/A,FALSE,"Elec Act vs Bud";#N/A,#N/A,FALSE,"G&amp;A";#N/A,#N/A,FALSE,"BGS";#N/A,#N/A,FALSE,"Res Cost"}</definedName>
    <definedName name="aaa" localSheetId="4" hidden="1">{#N/A,#N/A,FALSE,"O&amp;M by processes";#N/A,#N/A,FALSE,"Elec Act vs Bud";#N/A,#N/A,FALSE,"G&amp;A";#N/A,#N/A,FALSE,"BGS";#N/A,#N/A,FALSE,"Res Cost"}</definedName>
    <definedName name="aaa" localSheetId="5" hidden="1">{#N/A,#N/A,FALSE,"O&amp;M by processes";#N/A,#N/A,FALSE,"Elec Act vs Bud";#N/A,#N/A,FALSE,"G&amp;A";#N/A,#N/A,FALSE,"BGS";#N/A,#N/A,FALSE,"Res Cost"}</definedName>
    <definedName name="aaa" localSheetId="1" hidden="1">{#N/A,#N/A,FALSE,"O&amp;M by processes";#N/A,#N/A,FALSE,"Elec Act vs Bud";#N/A,#N/A,FALSE,"G&amp;A";#N/A,#N/A,FALSE,"BGS";#N/A,#N/A,FALSE,"Res Cost"}</definedName>
    <definedName name="aaa" localSheetId="0" hidden="1">{#N/A,#N/A,FALSE,"O&amp;M by processes";#N/A,#N/A,FALSE,"Elec Act vs Bud";#N/A,#N/A,FALSE,"G&amp;A";#N/A,#N/A,FALSE,"BGS";#N/A,#N/A,FALSE,"Res Cost"}</definedName>
    <definedName name="aaa" localSheetId="6" hidden="1">{#N/A,#N/A,FALSE,"O&amp;M by processes";#N/A,#N/A,FALSE,"Elec Act vs Bud";#N/A,#N/A,FALSE,"G&amp;A";#N/A,#N/A,FALSE,"BGS";#N/A,#N/A,FALSE,"Res Cost"}</definedName>
    <definedName name="aaa" localSheetId="7" hidden="1">{#N/A,#N/A,FALSE,"O&amp;M by processes";#N/A,#N/A,FALSE,"Elec Act vs Bud";#N/A,#N/A,FALSE,"G&amp;A";#N/A,#N/A,FALSE,"BGS";#N/A,#N/A,FALSE,"Res Cost"}</definedName>
    <definedName name="aaa" localSheetId="8" hidden="1">{#N/A,#N/A,FALSE,"O&amp;M by processes";#N/A,#N/A,FALSE,"Elec Act vs Bud";#N/A,#N/A,FALSE,"G&amp;A";#N/A,#N/A,FALSE,"BGS";#N/A,#N/A,FALSE,"Res Cost"}</definedName>
    <definedName name="aaa" localSheetId="9" hidden="1">{#N/A,#N/A,FALSE,"O&amp;M by processes";#N/A,#N/A,FALSE,"Elec Act vs Bud";#N/A,#N/A,FALSE,"G&amp;A";#N/A,#N/A,FALSE,"BGS";#N/A,#N/A,FALSE,"Res Cost"}</definedName>
    <definedName name="aaa" localSheetId="10" hidden="1">{#N/A,#N/A,FALSE,"O&amp;M by processes";#N/A,#N/A,FALSE,"Elec Act vs Bud";#N/A,#N/A,FALSE,"G&amp;A";#N/A,#N/A,FALSE,"BGS";#N/A,#N/A,FALSE,"Res Cost"}</definedName>
    <definedName name="aaa" hidden="1">{#N/A,#N/A,FALSE,"O&amp;M by processes";#N/A,#N/A,FALSE,"Elec Act vs Bud";#N/A,#N/A,FALSE,"G&amp;A";#N/A,#N/A,FALSE,"BGS";#N/A,#N/A,FALSE,"Res Cost"}</definedName>
    <definedName name="AAA_DOCTOPS" hidden="1">"AAA_SET"</definedName>
    <definedName name="AAA_duser" hidden="1">"OFF"</definedName>
    <definedName name="aaaaa" localSheetId="2" hidden="1">{#N/A,#N/A,FALSE,"Aging Summary";#N/A,#N/A,FALSE,"Ratio Analysis";#N/A,#N/A,FALSE,"Test 120 Day Accts";#N/A,#N/A,FALSE,"Tickmarks"}</definedName>
    <definedName name="aaaaa" localSheetId="3" hidden="1">{#N/A,#N/A,FALSE,"Aging Summary";#N/A,#N/A,FALSE,"Ratio Analysis";#N/A,#N/A,FALSE,"Test 120 Day Accts";#N/A,#N/A,FALSE,"Tickmarks"}</definedName>
    <definedName name="aaaaa" localSheetId="4" hidden="1">{#N/A,#N/A,FALSE,"Aging Summary";#N/A,#N/A,FALSE,"Ratio Analysis";#N/A,#N/A,FALSE,"Test 120 Day Accts";#N/A,#N/A,FALSE,"Tickmarks"}</definedName>
    <definedName name="aaaaa" localSheetId="5" hidden="1">{#N/A,#N/A,FALSE,"Aging Summary";#N/A,#N/A,FALSE,"Ratio Analysis";#N/A,#N/A,FALSE,"Test 120 Day Accts";#N/A,#N/A,FALSE,"Tickmarks"}</definedName>
    <definedName name="aaaaa" localSheetId="7" hidden="1">{#N/A,#N/A,FALSE,"Aging Summary";#N/A,#N/A,FALSE,"Ratio Analysis";#N/A,#N/A,FALSE,"Test 120 Day Accts";#N/A,#N/A,FALSE,"Tickmarks"}</definedName>
    <definedName name="aaaaa" localSheetId="8" hidden="1">{#N/A,#N/A,FALSE,"Aging Summary";#N/A,#N/A,FALSE,"Ratio Analysis";#N/A,#N/A,FALSE,"Test 120 Day Accts";#N/A,#N/A,FALSE,"Tickmarks"}</definedName>
    <definedName name="aaaaa" localSheetId="9" hidden="1">{#N/A,#N/A,FALSE,"Aging Summary";#N/A,#N/A,FALSE,"Ratio Analysis";#N/A,#N/A,FALSE,"Test 120 Day Accts";#N/A,#N/A,FALSE,"Tickmarks"}</definedName>
    <definedName name="aaaaa" localSheetId="10" hidden="1">{#N/A,#N/A,FALSE,"Aging Summary";#N/A,#N/A,FALSE,"Ratio Analysis";#N/A,#N/A,FALSE,"Test 120 Day Accts";#N/A,#N/A,FALSE,"Tickmarks"}</definedName>
    <definedName name="aaaaa" hidden="1">{#N/A,#N/A,FALSE,"Aging Summary";#N/A,#N/A,FALSE,"Ratio Analysis";#N/A,#N/A,FALSE,"Test 120 Day Accts";#N/A,#N/A,FALSE,"Tickmarks"}</definedName>
    <definedName name="aaaaaa" localSheetId="2" hidden="1">{#N/A,#N/A,FALSE,"Land";#N/A,#N/A,FALSE,"Cost Analysis";"Summary",#N/A,FALSE,"Equipment"}</definedName>
    <definedName name="aaaaaa" localSheetId="3" hidden="1">{#N/A,#N/A,FALSE,"Land";#N/A,#N/A,FALSE,"Cost Analysis";"Summary",#N/A,FALSE,"Equipment"}</definedName>
    <definedName name="aaaaaa" localSheetId="4" hidden="1">{#N/A,#N/A,FALSE,"Land";#N/A,#N/A,FALSE,"Cost Analysis";"Summary",#N/A,FALSE,"Equipment"}</definedName>
    <definedName name="aaaaaa" localSheetId="5" hidden="1">{#N/A,#N/A,FALSE,"Land";#N/A,#N/A,FALSE,"Cost Analysis";"Summary",#N/A,FALSE,"Equipment"}</definedName>
    <definedName name="aaaaaa" localSheetId="7" hidden="1">{#N/A,#N/A,FALSE,"Land";#N/A,#N/A,FALSE,"Cost Analysis";"Summary",#N/A,FALSE,"Equipment"}</definedName>
    <definedName name="aaaaaa" localSheetId="8" hidden="1">{#N/A,#N/A,FALSE,"Land";#N/A,#N/A,FALSE,"Cost Analysis";"Summary",#N/A,FALSE,"Equipment"}</definedName>
    <definedName name="aaaaaa" localSheetId="9" hidden="1">{#N/A,#N/A,FALSE,"Land";#N/A,#N/A,FALSE,"Cost Analysis";"Summary",#N/A,FALSE,"Equipment"}</definedName>
    <definedName name="aaaaaa" localSheetId="10" hidden="1">{#N/A,#N/A,FALSE,"Land";#N/A,#N/A,FALSE,"Cost Analysis";"Summary",#N/A,FALSE,"Equipment"}</definedName>
    <definedName name="aaaaaa" hidden="1">{#N/A,#N/A,FALSE,"Land";#N/A,#N/A,FALSE,"Cost Analysis";"Summary",#N/A,FALSE,"Equipment"}</definedName>
    <definedName name="aaaaaaaaaaaaaaa" localSheetId="2" hidden="1">{#N/A,#N/A,FALSE,"O&amp;M by processes";#N/A,#N/A,FALSE,"Elec Act vs Bud";#N/A,#N/A,FALSE,"G&amp;A";#N/A,#N/A,FALSE,"BGS";#N/A,#N/A,FALSE,"Res Cost"}</definedName>
    <definedName name="aaaaaaaaaaaaaaa" localSheetId="3" hidden="1">{#N/A,#N/A,FALSE,"O&amp;M by processes";#N/A,#N/A,FALSE,"Elec Act vs Bud";#N/A,#N/A,FALSE,"G&amp;A";#N/A,#N/A,FALSE,"BGS";#N/A,#N/A,FALSE,"Res Cost"}</definedName>
    <definedName name="aaaaaaaaaaaaaaa" localSheetId="4" hidden="1">{#N/A,#N/A,FALSE,"O&amp;M by processes";#N/A,#N/A,FALSE,"Elec Act vs Bud";#N/A,#N/A,FALSE,"G&amp;A";#N/A,#N/A,FALSE,"BGS";#N/A,#N/A,FALSE,"Res Cost"}</definedName>
    <definedName name="aaaaaaaaaaaaaaa" localSheetId="5" hidden="1">{#N/A,#N/A,FALSE,"O&amp;M by processes";#N/A,#N/A,FALSE,"Elec Act vs Bud";#N/A,#N/A,FALSE,"G&amp;A";#N/A,#N/A,FALSE,"BGS";#N/A,#N/A,FALSE,"Res Cost"}</definedName>
    <definedName name="aaaaaaaaaaaaaaa" localSheetId="1" hidden="1">{#N/A,#N/A,FALSE,"O&amp;M by processes";#N/A,#N/A,FALSE,"Elec Act vs Bud";#N/A,#N/A,FALSE,"G&amp;A";#N/A,#N/A,FALSE,"BGS";#N/A,#N/A,FALSE,"Res Cost"}</definedName>
    <definedName name="aaaaaaaaaaaaaaa" localSheetId="0" hidden="1">{#N/A,#N/A,FALSE,"O&amp;M by processes";#N/A,#N/A,FALSE,"Elec Act vs Bud";#N/A,#N/A,FALSE,"G&amp;A";#N/A,#N/A,FALSE,"BGS";#N/A,#N/A,FALSE,"Res Cost"}</definedName>
    <definedName name="aaaaaaaaaaaaaaa" localSheetId="6" hidden="1">{#N/A,#N/A,FALSE,"O&amp;M by processes";#N/A,#N/A,FALSE,"Elec Act vs Bud";#N/A,#N/A,FALSE,"G&amp;A";#N/A,#N/A,FALSE,"BGS";#N/A,#N/A,FALSE,"Res Cost"}</definedName>
    <definedName name="aaaaaaaaaaaaaaa" localSheetId="7" hidden="1">{#N/A,#N/A,FALSE,"O&amp;M by processes";#N/A,#N/A,FALSE,"Elec Act vs Bud";#N/A,#N/A,FALSE,"G&amp;A";#N/A,#N/A,FALSE,"BGS";#N/A,#N/A,FALSE,"Res Cost"}</definedName>
    <definedName name="aaaaaaaaaaaaaaa" localSheetId="8" hidden="1">{#N/A,#N/A,FALSE,"O&amp;M by processes";#N/A,#N/A,FALSE,"Elec Act vs Bud";#N/A,#N/A,FALSE,"G&amp;A";#N/A,#N/A,FALSE,"BGS";#N/A,#N/A,FALSE,"Res Cost"}</definedName>
    <definedName name="aaaaaaaaaaaaaaa" localSheetId="9" hidden="1">{#N/A,#N/A,FALSE,"O&amp;M by processes";#N/A,#N/A,FALSE,"Elec Act vs Bud";#N/A,#N/A,FALSE,"G&amp;A";#N/A,#N/A,FALSE,"BGS";#N/A,#N/A,FALSE,"Res Cost"}</definedName>
    <definedName name="aaaaaaaaaaaaaaa" localSheetId="10" hidden="1">{#N/A,#N/A,FALSE,"O&amp;M by processes";#N/A,#N/A,FALSE,"Elec Act vs Bud";#N/A,#N/A,FALSE,"G&amp;A";#N/A,#N/A,FALSE,"BGS";#N/A,#N/A,FALSE,"Res Cost"}</definedName>
    <definedName name="aaaaaaaaaaaaaaa" hidden="1">{#N/A,#N/A,FALSE,"O&amp;M by processes";#N/A,#N/A,FALSE,"Elec Act vs Bud";#N/A,#N/A,FALSE,"G&amp;A";#N/A,#N/A,FALSE,"BGS";#N/A,#N/A,FALSE,"Res Cost"}</definedName>
    <definedName name="AAB_Addin5" hidden="1">"AAB_Description for addin 5,Description for addin 5,Description for addin 5,Description for addin 5,Description for addin 5,Description for addin 5"</definedName>
    <definedName name="aabc" localSheetId="2" hidden="1">{"'Edit'!$A$1:$V$2277"}</definedName>
    <definedName name="aabc" localSheetId="3" hidden="1">{"'Edit'!$A$1:$V$2277"}</definedName>
    <definedName name="aabc" localSheetId="4" hidden="1">{"'Edit'!$A$1:$V$2277"}</definedName>
    <definedName name="aabc" localSheetId="5" hidden="1">{"'Edit'!$A$1:$V$2277"}</definedName>
    <definedName name="aabc" localSheetId="1" hidden="1">{"'Edit'!$A$1:$V$2277"}</definedName>
    <definedName name="aabc" localSheetId="0" hidden="1">{"'Edit'!$A$1:$V$2277"}</definedName>
    <definedName name="aabc" localSheetId="6" hidden="1">{"'Edit'!$A$1:$V$2277"}</definedName>
    <definedName name="aabc" localSheetId="7" hidden="1">{"'Edit'!$A$1:$V$2277"}</definedName>
    <definedName name="aabc" localSheetId="8" hidden="1">{"'Edit'!$A$1:$V$2277"}</definedName>
    <definedName name="aabc" localSheetId="9" hidden="1">{"'Edit'!$A$1:$V$2277"}</definedName>
    <definedName name="aabc" localSheetId="10" hidden="1">{"'Edit'!$A$1:$V$2277"}</definedName>
    <definedName name="aabc" hidden="1">{"'Edit'!$A$1:$V$2277"}</definedName>
    <definedName name="ABC" localSheetId="2" hidden="1">{"_200",#N/A,FALSE,"ALLOCATIONS";"_80_1",#N/A,FALSE,"ALLOCATIONS";"_80_2",#N/A,FALSE,"ALLOCATIONS";"_80_3",#N/A,FALSE,"ALLOCATIONS";"_80_4",#N/A,FALSE,"ALLOCATIONS";"_80_5",#N/A,FALSE,"ALLOCATIONS"}</definedName>
    <definedName name="ABC" localSheetId="3" hidden="1">{"_200",#N/A,FALSE,"ALLOCATIONS";"_80_1",#N/A,FALSE,"ALLOCATIONS";"_80_2",#N/A,FALSE,"ALLOCATIONS";"_80_3",#N/A,FALSE,"ALLOCATIONS";"_80_4",#N/A,FALSE,"ALLOCATIONS";"_80_5",#N/A,FALSE,"ALLOCATIONS"}</definedName>
    <definedName name="ABC" localSheetId="4" hidden="1">{"_200",#N/A,FALSE,"ALLOCATIONS";"_80_1",#N/A,FALSE,"ALLOCATIONS";"_80_2",#N/A,FALSE,"ALLOCATIONS";"_80_3",#N/A,FALSE,"ALLOCATIONS";"_80_4",#N/A,FALSE,"ALLOCATIONS";"_80_5",#N/A,FALSE,"ALLOCATIONS"}</definedName>
    <definedName name="ABC" localSheetId="5" hidden="1">{"_200",#N/A,FALSE,"ALLOCATIONS";"_80_1",#N/A,FALSE,"ALLOCATIONS";"_80_2",#N/A,FALSE,"ALLOCATIONS";"_80_3",#N/A,FALSE,"ALLOCATIONS";"_80_4",#N/A,FALSE,"ALLOCATIONS";"_80_5",#N/A,FALSE,"ALLOCATIONS"}</definedName>
    <definedName name="ABC" localSheetId="7" hidden="1">{"_200",#N/A,FALSE,"ALLOCATIONS";"_80_1",#N/A,FALSE,"ALLOCATIONS";"_80_2",#N/A,FALSE,"ALLOCATIONS";"_80_3",#N/A,FALSE,"ALLOCATIONS";"_80_4",#N/A,FALSE,"ALLOCATIONS";"_80_5",#N/A,FALSE,"ALLOCATIONS"}</definedName>
    <definedName name="ABC" localSheetId="8" hidden="1">{"_200",#N/A,FALSE,"ALLOCATIONS";"_80_1",#N/A,FALSE,"ALLOCATIONS";"_80_2",#N/A,FALSE,"ALLOCATIONS";"_80_3",#N/A,FALSE,"ALLOCATIONS";"_80_4",#N/A,FALSE,"ALLOCATIONS";"_80_5",#N/A,FALSE,"ALLOCATIONS"}</definedName>
    <definedName name="ABC" localSheetId="9" hidden="1">{"_200",#N/A,FALSE,"ALLOCATIONS";"_80_1",#N/A,FALSE,"ALLOCATIONS";"_80_2",#N/A,FALSE,"ALLOCATIONS";"_80_3",#N/A,FALSE,"ALLOCATIONS";"_80_4",#N/A,FALSE,"ALLOCATIONS";"_80_5",#N/A,FALSE,"ALLOCATIONS"}</definedName>
    <definedName name="ABC" localSheetId="10" hidden="1">{"_200",#N/A,FALSE,"ALLOCATIONS";"_80_1",#N/A,FALSE,"ALLOCATIONS";"_80_2",#N/A,FALSE,"ALLOCATIONS";"_80_3",#N/A,FALSE,"ALLOCATIONS";"_80_4",#N/A,FALSE,"ALLOCATIONS";"_80_5",#N/A,FALSE,"ALLOCATIONS"}</definedName>
    <definedName name="ABC" hidden="1">{"_200",#N/A,FALSE,"ALLOCATIONS";"_80_1",#N/A,FALSE,"ALLOCATIONS";"_80_2",#N/A,FALSE,"ALLOCATIONS";"_80_3",#N/A,FALSE,"ALLOCATIONS";"_80_4",#N/A,FALSE,"ALLOCATIONS";"_80_5",#N/A,FALSE,"ALLOCATIONS"}</definedName>
    <definedName name="abeta" localSheetId="2" hidden="1">{"NewCo_View",#N/A,FALSE,"Calculations"}</definedName>
    <definedName name="abeta" localSheetId="3" hidden="1">{"NewCo_View",#N/A,FALSE,"Calculations"}</definedName>
    <definedName name="abeta" localSheetId="4" hidden="1">{"NewCo_View",#N/A,FALSE,"Calculations"}</definedName>
    <definedName name="abeta" localSheetId="5" hidden="1">{"NewCo_View",#N/A,FALSE,"Calculations"}</definedName>
    <definedName name="abeta" localSheetId="7" hidden="1">{"NewCo_View",#N/A,FALSE,"Calculations"}</definedName>
    <definedName name="abeta" localSheetId="8" hidden="1">{"NewCo_View",#N/A,FALSE,"Calculations"}</definedName>
    <definedName name="abeta" localSheetId="9" hidden="1">{"NewCo_View",#N/A,FALSE,"Calculations"}</definedName>
    <definedName name="abeta" localSheetId="10" hidden="1">{"NewCo_View",#N/A,FALSE,"Calculations"}</definedName>
    <definedName name="abeta" hidden="1">{"NewCo_View",#N/A,FALSE,"Calculations"}</definedName>
    <definedName name="ac" localSheetId="2" hidden="1">{#N/A,#N/A,FALSE,"Assumptions",#N/A;#N/A,FALSE,"N-IS-Sum",#N/A,#N/A;FALSE,"N-St-Sum",#N/A,#N/A,FALSE;"Inc Stmt",#N/A,#N/A,FALSE,"Stats"}</definedName>
    <definedName name="ac" localSheetId="3" hidden="1">{#N/A,#N/A,FALSE,"Assumptions",#N/A;#N/A,FALSE,"N-IS-Sum",#N/A,#N/A;FALSE,"N-St-Sum",#N/A,#N/A,FALSE;"Inc Stmt",#N/A,#N/A,FALSE,"Stats"}</definedName>
    <definedName name="ac" localSheetId="4" hidden="1">{#N/A,#N/A,FALSE,"Assumptions",#N/A;#N/A,FALSE,"N-IS-Sum",#N/A,#N/A;FALSE,"N-St-Sum",#N/A,#N/A,FALSE;"Inc Stmt",#N/A,#N/A,FALSE,"Stats"}</definedName>
    <definedName name="ac" localSheetId="5" hidden="1">{#N/A,#N/A,FALSE,"Assumptions",#N/A;#N/A,FALSE,"N-IS-Sum",#N/A,#N/A;FALSE,"N-St-Sum",#N/A,#N/A,FALSE;"Inc Stmt",#N/A,#N/A,FALSE,"Stats"}</definedName>
    <definedName name="ac" localSheetId="7" hidden="1">{#N/A,#N/A,FALSE,"Assumptions",#N/A;#N/A,FALSE,"N-IS-Sum",#N/A,#N/A;FALSE,"N-St-Sum",#N/A,#N/A,FALSE;"Inc Stmt",#N/A,#N/A,FALSE,"Stats"}</definedName>
    <definedName name="ac" localSheetId="8" hidden="1">{#N/A,#N/A,FALSE,"Assumptions",#N/A;#N/A,FALSE,"N-IS-Sum",#N/A,#N/A;FALSE,"N-St-Sum",#N/A,#N/A,FALSE;"Inc Stmt",#N/A,#N/A,FALSE,"Stats"}</definedName>
    <definedName name="ac" localSheetId="9" hidden="1">{#N/A,#N/A,FALSE,"Assumptions",#N/A;#N/A,FALSE,"N-IS-Sum",#N/A,#N/A;FALSE,"N-St-Sum",#N/A,#N/A,FALSE;"Inc Stmt",#N/A,#N/A,FALSE,"Stats"}</definedName>
    <definedName name="ac" localSheetId="10" hidden="1">{#N/A,#N/A,FALSE,"Assumptions",#N/A;#N/A,FALSE,"N-IS-Sum",#N/A,#N/A;FALSE,"N-St-Sum",#N/A,#N/A,FALSE;"Inc Stmt",#N/A,#N/A,FALSE,"Stats"}</definedName>
    <definedName name="ac" hidden="1">{#N/A,#N/A,FALSE,"Assumptions",#N/A;#N/A,FALSE,"N-IS-Sum",#N/A,#N/A;FALSE,"N-St-Sum",#N/A,#N/A,FALSE;"Inc Stmt",#N/A,#N/A,FALSE,"Stats"}</definedName>
    <definedName name="Acadia" localSheetId="2" hidden="1">{"calspreads",#N/A,FALSE,"Sheet1";"curves",#N/A,FALSE,"Sheet1";"libor",#N/A,FALSE,"Sheet1"}</definedName>
    <definedName name="Acadia" localSheetId="3" hidden="1">{"calspreads",#N/A,FALSE,"Sheet1";"curves",#N/A,FALSE,"Sheet1";"libor",#N/A,FALSE,"Sheet1"}</definedName>
    <definedName name="Acadia" localSheetId="4" hidden="1">{"calspreads",#N/A,FALSE,"Sheet1";"curves",#N/A,FALSE,"Sheet1";"libor",#N/A,FALSE,"Sheet1"}</definedName>
    <definedName name="Acadia" localSheetId="5" hidden="1">{"calspreads",#N/A,FALSE,"Sheet1";"curves",#N/A,FALSE,"Sheet1";"libor",#N/A,FALSE,"Sheet1"}</definedName>
    <definedName name="Acadia" localSheetId="1" hidden="1">{"calspreads",#N/A,FALSE,"Sheet1";"curves",#N/A,FALSE,"Sheet1";"libor",#N/A,FALSE,"Sheet1"}</definedName>
    <definedName name="Acadia" localSheetId="0" hidden="1">{"calspreads",#N/A,FALSE,"Sheet1";"curves",#N/A,FALSE,"Sheet1";"libor",#N/A,FALSE,"Sheet1"}</definedName>
    <definedName name="Acadia" localSheetId="6" hidden="1">{"calspreads",#N/A,FALSE,"Sheet1";"curves",#N/A,FALSE,"Sheet1";"libor",#N/A,FALSE,"Sheet1"}</definedName>
    <definedName name="Acadia" localSheetId="7" hidden="1">{"calspreads",#N/A,FALSE,"Sheet1";"curves",#N/A,FALSE,"Sheet1";"libor",#N/A,FALSE,"Sheet1"}</definedName>
    <definedName name="Acadia" localSheetId="8" hidden="1">{"calspreads",#N/A,FALSE,"Sheet1";"curves",#N/A,FALSE,"Sheet1";"libor",#N/A,FALSE,"Sheet1"}</definedName>
    <definedName name="Acadia" localSheetId="9" hidden="1">{"calspreads",#N/A,FALSE,"Sheet1";"curves",#N/A,FALSE,"Sheet1";"libor",#N/A,FALSE,"Sheet1"}</definedName>
    <definedName name="Acadia" localSheetId="10" hidden="1">{"calspreads",#N/A,FALSE,"Sheet1";"curves",#N/A,FALSE,"Sheet1";"libor",#N/A,FALSE,"Sheet1"}</definedName>
    <definedName name="Acadia" hidden="1">{"calspreads",#N/A,FALSE,"Sheet1";"curves",#N/A,FALSE,"Sheet1";"libor",#N/A,FALSE,"Sheet1"}</definedName>
    <definedName name="Acadia2" localSheetId="2" hidden="1">{"calspreads",#N/A,FALSE,"Sheet1";"curves",#N/A,FALSE,"Sheet1";"libor",#N/A,FALSE,"Sheet1"}</definedName>
    <definedName name="Acadia2" localSheetId="3" hidden="1">{"calspreads",#N/A,FALSE,"Sheet1";"curves",#N/A,FALSE,"Sheet1";"libor",#N/A,FALSE,"Sheet1"}</definedName>
    <definedName name="Acadia2" localSheetId="4" hidden="1">{"calspreads",#N/A,FALSE,"Sheet1";"curves",#N/A,FALSE,"Sheet1";"libor",#N/A,FALSE,"Sheet1"}</definedName>
    <definedName name="Acadia2" localSheetId="5" hidden="1">{"calspreads",#N/A,FALSE,"Sheet1";"curves",#N/A,FALSE,"Sheet1";"libor",#N/A,FALSE,"Sheet1"}</definedName>
    <definedName name="Acadia2" localSheetId="1" hidden="1">{"calspreads",#N/A,FALSE,"Sheet1";"curves",#N/A,FALSE,"Sheet1";"libor",#N/A,FALSE,"Sheet1"}</definedName>
    <definedName name="Acadia2" localSheetId="0" hidden="1">{"calspreads",#N/A,FALSE,"Sheet1";"curves",#N/A,FALSE,"Sheet1";"libor",#N/A,FALSE,"Sheet1"}</definedName>
    <definedName name="Acadia2" localSheetId="6" hidden="1">{"calspreads",#N/A,FALSE,"Sheet1";"curves",#N/A,FALSE,"Sheet1";"libor",#N/A,FALSE,"Sheet1"}</definedName>
    <definedName name="Acadia2" localSheetId="7" hidden="1">{"calspreads",#N/A,FALSE,"Sheet1";"curves",#N/A,FALSE,"Sheet1";"libor",#N/A,FALSE,"Sheet1"}</definedName>
    <definedName name="Acadia2" localSheetId="8" hidden="1">{"calspreads",#N/A,FALSE,"Sheet1";"curves",#N/A,FALSE,"Sheet1";"libor",#N/A,FALSE,"Sheet1"}</definedName>
    <definedName name="Acadia2" localSheetId="9" hidden="1">{"calspreads",#N/A,FALSE,"Sheet1";"curves",#N/A,FALSE,"Sheet1";"libor",#N/A,FALSE,"Sheet1"}</definedName>
    <definedName name="Acadia2" localSheetId="10" hidden="1">{"calspreads",#N/A,FALSE,"Sheet1";"curves",#N/A,FALSE,"Sheet1";"libor",#N/A,FALSE,"Sheet1"}</definedName>
    <definedName name="Acadia2" hidden="1">{"calspreads",#N/A,FALSE,"Sheet1";"curves",#N/A,FALSE,"Sheet1";"libor",#N/A,FALSE,"Sheet1"}</definedName>
    <definedName name="AccessDatabase" hidden="1">"C:\My Documents\発注予測.mdb"</definedName>
    <definedName name="Accured" localSheetId="2" hidden="1">{#N/A,#N/A,FALSE,"Aging Summary";#N/A,#N/A,FALSE,"Ratio Analysis";#N/A,#N/A,FALSE,"Test 120 Day Accts";#N/A,#N/A,FALSE,"Tickmarks"}</definedName>
    <definedName name="Accured" localSheetId="3" hidden="1">{#N/A,#N/A,FALSE,"Aging Summary";#N/A,#N/A,FALSE,"Ratio Analysis";#N/A,#N/A,FALSE,"Test 120 Day Accts";#N/A,#N/A,FALSE,"Tickmarks"}</definedName>
    <definedName name="Accured" localSheetId="4" hidden="1">{#N/A,#N/A,FALSE,"Aging Summary";#N/A,#N/A,FALSE,"Ratio Analysis";#N/A,#N/A,FALSE,"Test 120 Day Accts";#N/A,#N/A,FALSE,"Tickmarks"}</definedName>
    <definedName name="Accured" localSheetId="5" hidden="1">{#N/A,#N/A,FALSE,"Aging Summary";#N/A,#N/A,FALSE,"Ratio Analysis";#N/A,#N/A,FALSE,"Test 120 Day Accts";#N/A,#N/A,FALSE,"Tickmarks"}</definedName>
    <definedName name="Accured" localSheetId="7" hidden="1">{#N/A,#N/A,FALSE,"Aging Summary";#N/A,#N/A,FALSE,"Ratio Analysis";#N/A,#N/A,FALSE,"Test 120 Day Accts";#N/A,#N/A,FALSE,"Tickmarks"}</definedName>
    <definedName name="Accured" localSheetId="8" hidden="1">{#N/A,#N/A,FALSE,"Aging Summary";#N/A,#N/A,FALSE,"Ratio Analysis";#N/A,#N/A,FALSE,"Test 120 Day Accts";#N/A,#N/A,FALSE,"Tickmarks"}</definedName>
    <definedName name="Accured" localSheetId="9" hidden="1">{#N/A,#N/A,FALSE,"Aging Summary";#N/A,#N/A,FALSE,"Ratio Analysis";#N/A,#N/A,FALSE,"Test 120 Day Accts";#N/A,#N/A,FALSE,"Tickmarks"}</definedName>
    <definedName name="Accured" localSheetId="10" hidden="1">{#N/A,#N/A,FALSE,"Aging Summary";#N/A,#N/A,FALSE,"Ratio Analysis";#N/A,#N/A,FALSE,"Test 120 Day Accts";#N/A,#N/A,FALSE,"Tickmarks"}</definedName>
    <definedName name="Accured" hidden="1">{#N/A,#N/A,FALSE,"Aging Summary";#N/A,#N/A,FALSE,"Ratio Analysis";#N/A,#N/A,FALSE,"Test 120 Day Accts";#N/A,#N/A,FALSE,"Tickmarks"}</definedName>
    <definedName name="adasd"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c" localSheetId="2" hidden="1">{#N/A,#N/A,FALSE,"Aging Summary";#N/A,#N/A,FALSE,"Ratio Analysis";#N/A,#N/A,FALSE,"Test 120 Day Accts";#N/A,#N/A,FALSE,"Tickmarks"}</definedName>
    <definedName name="adc" localSheetId="3" hidden="1">{#N/A,#N/A,FALSE,"Aging Summary";#N/A,#N/A,FALSE,"Ratio Analysis";#N/A,#N/A,FALSE,"Test 120 Day Accts";#N/A,#N/A,FALSE,"Tickmarks"}</definedName>
    <definedName name="adc" localSheetId="4" hidden="1">{#N/A,#N/A,FALSE,"Aging Summary";#N/A,#N/A,FALSE,"Ratio Analysis";#N/A,#N/A,FALSE,"Test 120 Day Accts";#N/A,#N/A,FALSE,"Tickmarks"}</definedName>
    <definedName name="adc" localSheetId="5" hidden="1">{#N/A,#N/A,FALSE,"Aging Summary";#N/A,#N/A,FALSE,"Ratio Analysis";#N/A,#N/A,FALSE,"Test 120 Day Accts";#N/A,#N/A,FALSE,"Tickmarks"}</definedName>
    <definedName name="adc" localSheetId="7" hidden="1">{#N/A,#N/A,FALSE,"Aging Summary";#N/A,#N/A,FALSE,"Ratio Analysis";#N/A,#N/A,FALSE,"Test 120 Day Accts";#N/A,#N/A,FALSE,"Tickmarks"}</definedName>
    <definedName name="adc" localSheetId="8" hidden="1">{#N/A,#N/A,FALSE,"Aging Summary";#N/A,#N/A,FALSE,"Ratio Analysis";#N/A,#N/A,FALSE,"Test 120 Day Accts";#N/A,#N/A,FALSE,"Tickmarks"}</definedName>
    <definedName name="adc" localSheetId="9" hidden="1">{#N/A,#N/A,FALSE,"Aging Summary";#N/A,#N/A,FALSE,"Ratio Analysis";#N/A,#N/A,FALSE,"Test 120 Day Accts";#N/A,#N/A,FALSE,"Tickmarks"}</definedName>
    <definedName name="adc" localSheetId="10" hidden="1">{#N/A,#N/A,FALSE,"Aging Summary";#N/A,#N/A,FALSE,"Ratio Analysis";#N/A,#N/A,FALSE,"Test 120 Day Accts";#N/A,#N/A,FALSE,"Tickmarks"}</definedName>
    <definedName name="adc" hidden="1">{#N/A,#N/A,FALSE,"Aging Summary";#N/A,#N/A,FALSE,"Ratio Analysis";#N/A,#N/A,FALSE,"Test 120 Day Accts";#N/A,#N/A,FALSE,"Tickmarks"}</definedName>
    <definedName name="adsf" localSheetId="2" hidden="1">{"NewCo_View",#N/A,FALSE,"Calculations"}</definedName>
    <definedName name="adsf" localSheetId="3" hidden="1">{"NewCo_View",#N/A,FALSE,"Calculations"}</definedName>
    <definedName name="adsf" localSheetId="4" hidden="1">{"NewCo_View",#N/A,FALSE,"Calculations"}</definedName>
    <definedName name="adsf" localSheetId="5" hidden="1">{"NewCo_View",#N/A,FALSE,"Calculations"}</definedName>
    <definedName name="adsf" localSheetId="7" hidden="1">{"NewCo_View",#N/A,FALSE,"Calculations"}</definedName>
    <definedName name="adsf" localSheetId="8" hidden="1">{"NewCo_View",#N/A,FALSE,"Calculations"}</definedName>
    <definedName name="adsf" localSheetId="9" hidden="1">{"NewCo_View",#N/A,FALSE,"Calculations"}</definedName>
    <definedName name="adsf" localSheetId="10" hidden="1">{"NewCo_View",#N/A,FALSE,"Calculations"}</definedName>
    <definedName name="adsf" hidden="1">{"NewCo_View",#N/A,FALSE,"Calculations"}</definedName>
    <definedName name="adsfg" localSheetId="2" hidden="1">{"gross_margin1",#N/A,FALSE,"Gross Margin Detail";"gross_margin2",#N/A,FALSE,"Gross Margin Detail"}</definedName>
    <definedName name="adsfg" localSheetId="3" hidden="1">{"gross_margin1",#N/A,FALSE,"Gross Margin Detail";"gross_margin2",#N/A,FALSE,"Gross Margin Detail"}</definedName>
    <definedName name="adsfg" localSheetId="4" hidden="1">{"gross_margin1",#N/A,FALSE,"Gross Margin Detail";"gross_margin2",#N/A,FALSE,"Gross Margin Detail"}</definedName>
    <definedName name="adsfg" localSheetId="5" hidden="1">{"gross_margin1",#N/A,FALSE,"Gross Margin Detail";"gross_margin2",#N/A,FALSE,"Gross Margin Detail"}</definedName>
    <definedName name="adsfg" localSheetId="1" hidden="1">{"gross_margin1",#N/A,FALSE,"Gross Margin Detail";"gross_margin2",#N/A,FALSE,"Gross Margin Detail"}</definedName>
    <definedName name="adsfg" localSheetId="0" hidden="1">{"gross_margin1",#N/A,FALSE,"Gross Margin Detail";"gross_margin2",#N/A,FALSE,"Gross Margin Detail"}</definedName>
    <definedName name="adsfg" localSheetId="6" hidden="1">{"gross_margin1",#N/A,FALSE,"Gross Margin Detail";"gross_margin2",#N/A,FALSE,"Gross Margin Detail"}</definedName>
    <definedName name="adsfg" localSheetId="7" hidden="1">{"gross_margin1",#N/A,FALSE,"Gross Margin Detail";"gross_margin2",#N/A,FALSE,"Gross Margin Detail"}</definedName>
    <definedName name="adsfg" localSheetId="8" hidden="1">{"gross_margin1",#N/A,FALSE,"Gross Margin Detail";"gross_margin2",#N/A,FALSE,"Gross Margin Detail"}</definedName>
    <definedName name="adsfg" localSheetId="9" hidden="1">{"gross_margin1",#N/A,FALSE,"Gross Margin Detail";"gross_margin2",#N/A,FALSE,"Gross Margin Detail"}</definedName>
    <definedName name="adsfg" localSheetId="10" hidden="1">{"gross_margin1",#N/A,FALSE,"Gross Margin Detail";"gross_margin2",#N/A,FALSE,"Gross Margin Detail"}</definedName>
    <definedName name="adsfg" hidden="1">{"gross_margin1",#N/A,FALSE,"Gross Margin Detail";"gross_margin2",#N/A,FALSE,"Gross Margin Detail"}</definedName>
    <definedName name="adsfg_1" localSheetId="2" hidden="1">{"gross_margin1",#N/A,FALSE,"Gross Margin Detail";"gross_margin2",#N/A,FALSE,"Gross Margin Detail"}</definedName>
    <definedName name="adsfg_1" localSheetId="3" hidden="1">{"gross_margin1",#N/A,FALSE,"Gross Margin Detail";"gross_margin2",#N/A,FALSE,"Gross Margin Detail"}</definedName>
    <definedName name="adsfg_1" localSheetId="4" hidden="1">{"gross_margin1",#N/A,FALSE,"Gross Margin Detail";"gross_margin2",#N/A,FALSE,"Gross Margin Detail"}</definedName>
    <definedName name="adsfg_1" localSheetId="5" hidden="1">{"gross_margin1",#N/A,FALSE,"Gross Margin Detail";"gross_margin2",#N/A,FALSE,"Gross Margin Detail"}</definedName>
    <definedName name="adsfg_1" localSheetId="1" hidden="1">{"gross_margin1",#N/A,FALSE,"Gross Margin Detail";"gross_margin2",#N/A,FALSE,"Gross Margin Detail"}</definedName>
    <definedName name="adsfg_1" localSheetId="0" hidden="1">{"gross_margin1",#N/A,FALSE,"Gross Margin Detail";"gross_margin2",#N/A,FALSE,"Gross Margin Detail"}</definedName>
    <definedName name="adsfg_1" localSheetId="6" hidden="1">{"gross_margin1",#N/A,FALSE,"Gross Margin Detail";"gross_margin2",#N/A,FALSE,"Gross Margin Detail"}</definedName>
    <definedName name="adsfg_1" localSheetId="7" hidden="1">{"gross_margin1",#N/A,FALSE,"Gross Margin Detail";"gross_margin2",#N/A,FALSE,"Gross Margin Detail"}</definedName>
    <definedName name="adsfg_1" localSheetId="8" hidden="1">{"gross_margin1",#N/A,FALSE,"Gross Margin Detail";"gross_margin2",#N/A,FALSE,"Gross Margin Detail"}</definedName>
    <definedName name="adsfg_1" localSheetId="9" hidden="1">{"gross_margin1",#N/A,FALSE,"Gross Margin Detail";"gross_margin2",#N/A,FALSE,"Gross Margin Detail"}</definedName>
    <definedName name="adsfg_1" localSheetId="10" hidden="1">{"gross_margin1",#N/A,FALSE,"Gross Margin Detail";"gross_margin2",#N/A,FALSE,"Gross Margin Detail"}</definedName>
    <definedName name="adsfg_1" hidden="1">{"gross_margin1",#N/A,FALSE,"Gross Margin Detail";"gross_margin2",#N/A,FALSE,"Gross Margin Detail"}</definedName>
    <definedName name="Allocation" localSheetId="2" hidden="1">{"Index",#N/A,FALSE,"Index"}</definedName>
    <definedName name="Allocation" localSheetId="3" hidden="1">{"Index",#N/A,FALSE,"Index"}</definedName>
    <definedName name="Allocation" localSheetId="4" hidden="1">{"Index",#N/A,FALSE,"Index"}</definedName>
    <definedName name="Allocation" localSheetId="5" hidden="1">{"Index",#N/A,FALSE,"Index"}</definedName>
    <definedName name="Allocation" localSheetId="7" hidden="1">{"Index",#N/A,FALSE,"Index"}</definedName>
    <definedName name="Allocation" localSheetId="8" hidden="1">{"Index",#N/A,FALSE,"Index"}</definedName>
    <definedName name="Allocation" localSheetId="9" hidden="1">{"Index",#N/A,FALSE,"Index"}</definedName>
    <definedName name="Allocation" localSheetId="10" hidden="1">{"Index",#N/A,FALSE,"Index"}</definedName>
    <definedName name="Allocation" hidden="1">{"Index",#N/A,FALSE,"Index"}</definedName>
    <definedName name="anscount" hidden="1">1</definedName>
    <definedName name="AP_3"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ex" localSheetId="2" hidden="1">{"calspreads",#N/A,FALSE,"Sheet1";"curves",#N/A,FALSE,"Sheet1";"libor",#N/A,FALSE,"Sheet1"}</definedName>
    <definedName name="Apex" localSheetId="3" hidden="1">{"calspreads",#N/A,FALSE,"Sheet1";"curves",#N/A,FALSE,"Sheet1";"libor",#N/A,FALSE,"Sheet1"}</definedName>
    <definedName name="Apex" localSheetId="4" hidden="1">{"calspreads",#N/A,FALSE,"Sheet1";"curves",#N/A,FALSE,"Sheet1";"libor",#N/A,FALSE,"Sheet1"}</definedName>
    <definedName name="Apex" localSheetId="5" hidden="1">{"calspreads",#N/A,FALSE,"Sheet1";"curves",#N/A,FALSE,"Sheet1";"libor",#N/A,FALSE,"Sheet1"}</definedName>
    <definedName name="Apex" localSheetId="7" hidden="1">{"calspreads",#N/A,FALSE,"Sheet1";"curves",#N/A,FALSE,"Sheet1";"libor",#N/A,FALSE,"Sheet1"}</definedName>
    <definedName name="Apex" localSheetId="8" hidden="1">{"calspreads",#N/A,FALSE,"Sheet1";"curves",#N/A,FALSE,"Sheet1";"libor",#N/A,FALSE,"Sheet1"}</definedName>
    <definedName name="Apex" localSheetId="9" hidden="1">{"calspreads",#N/A,FALSE,"Sheet1";"curves",#N/A,FALSE,"Sheet1";"libor",#N/A,FALSE,"Sheet1"}</definedName>
    <definedName name="Apex" localSheetId="10" hidden="1">{"calspreads",#N/A,FALSE,"Sheet1";"curves",#N/A,FALSE,"Sheet1";"libor",#N/A,FALSE,"Sheet1"}</definedName>
    <definedName name="Apex" hidden="1">{"calspreads",#N/A,FALSE,"Sheet1";"curves",#N/A,FALSE,"Sheet1";"libor",#N/A,FALSE,"Sheet1"}</definedName>
    <definedName name="as" localSheetId="2" hidden="1">{#N/A,#N/A,FALSE,"Assumptions",#N/A;#N/A,FALSE,"N-IS-Sum",#N/A,#N/A;FALSE,"N-St-Sum",#N/A,#N/A,FALSE;"Inc Stmt",#N/A,#N/A,FALSE,"Stats"}</definedName>
    <definedName name="as" localSheetId="3" hidden="1">{#N/A,#N/A,FALSE,"Assumptions",#N/A;#N/A,FALSE,"N-IS-Sum",#N/A,#N/A;FALSE,"N-St-Sum",#N/A,#N/A,FALSE;"Inc Stmt",#N/A,#N/A,FALSE,"Stats"}</definedName>
    <definedName name="as" localSheetId="4" hidden="1">{#N/A,#N/A,FALSE,"Assumptions",#N/A;#N/A,FALSE,"N-IS-Sum",#N/A,#N/A;FALSE,"N-St-Sum",#N/A,#N/A,FALSE;"Inc Stmt",#N/A,#N/A,FALSE,"Stats"}</definedName>
    <definedName name="as" localSheetId="5" hidden="1">{#N/A,#N/A,FALSE,"Assumptions",#N/A;#N/A,FALSE,"N-IS-Sum",#N/A,#N/A;FALSE,"N-St-Sum",#N/A,#N/A,FALSE;"Inc Stmt",#N/A,#N/A,FALSE,"Stats"}</definedName>
    <definedName name="as" localSheetId="7" hidden="1">{#N/A,#N/A,FALSE,"Assumptions",#N/A;#N/A,FALSE,"N-IS-Sum",#N/A,#N/A;FALSE,"N-St-Sum",#N/A,#N/A,FALSE;"Inc Stmt",#N/A,#N/A,FALSE,"Stats"}</definedName>
    <definedName name="as" localSheetId="8" hidden="1">{#N/A,#N/A,FALSE,"Assumptions",#N/A;#N/A,FALSE,"N-IS-Sum",#N/A,#N/A;FALSE,"N-St-Sum",#N/A,#N/A,FALSE;"Inc Stmt",#N/A,#N/A,FALSE,"Stats"}</definedName>
    <definedName name="as" localSheetId="9" hidden="1">{#N/A,#N/A,FALSE,"Assumptions",#N/A;#N/A,FALSE,"N-IS-Sum",#N/A,#N/A;FALSE,"N-St-Sum",#N/A,#N/A,FALSE;"Inc Stmt",#N/A,#N/A,FALSE,"Stats"}</definedName>
    <definedName name="as" localSheetId="10" hidden="1">{#N/A,#N/A,FALSE,"Assumptions",#N/A;#N/A,FALSE,"N-IS-Sum",#N/A,#N/A;FALSE,"N-St-Sum",#N/A,#N/A,FALSE;"Inc Stmt",#N/A,#N/A,FALSE,"Stats"}</definedName>
    <definedName name="as" hidden="1">{#N/A,#N/A,FALSE,"Assumptions",#N/A;#N/A,FALSE,"N-IS-Sum",#N/A,#N/A;FALSE,"N-St-Sum",#N/A,#N/A,FALSE;"Inc Stmt",#N/A,#N/A,FALSE,"Stats"}</definedName>
    <definedName name="AS2DocOpenMode" hidden="1">"AS2DocumentEdit"</definedName>
    <definedName name="AS2HasNoAutoHeaderFooter" hidden="1">" "</definedName>
    <definedName name="AS2NamedRange" hidden="1">3</definedName>
    <definedName name="AS2ReportLS" hidden="1">1</definedName>
    <definedName name="AS2StaticLS" localSheetId="2" hidden="1">#REF!</definedName>
    <definedName name="AS2StaticLS" localSheetId="3" hidden="1">#REF!</definedName>
    <definedName name="AS2StaticLS" localSheetId="4" hidden="1">#REF!</definedName>
    <definedName name="AS2StaticLS" localSheetId="5" hidden="1">#REF!</definedName>
    <definedName name="AS2StaticLS" localSheetId="7" hidden="1">#REF!</definedName>
    <definedName name="AS2StaticLS" localSheetId="8" hidden="1">#REF!</definedName>
    <definedName name="AS2StaticLS" localSheetId="9" hidden="1">#REF!</definedName>
    <definedName name="AS2StaticLS" hidden="1">#REF!</definedName>
    <definedName name="AS2SyncStepLS" hidden="1">0</definedName>
    <definedName name="AS2TickmarkLS" localSheetId="2" hidden="1">#REF!</definedName>
    <definedName name="AS2TickmarkLS" localSheetId="3" hidden="1">#REF!</definedName>
    <definedName name="AS2TickmarkLS" localSheetId="4" hidden="1">#REF!</definedName>
    <definedName name="AS2TickmarkLS" localSheetId="5" hidden="1">#REF!</definedName>
    <definedName name="AS2TickmarkLS" localSheetId="1" hidden="1">#REF!</definedName>
    <definedName name="AS2TickmarkLS" localSheetId="0" hidden="1">#REF!</definedName>
    <definedName name="AS2TickmarkLS" localSheetId="7" hidden="1">#REF!</definedName>
    <definedName name="AS2TickmarkLS" localSheetId="9" hidden="1">#REF!</definedName>
    <definedName name="AS2TickmarkLS" hidden="1">#REF!</definedName>
    <definedName name="AS2VersionLS" hidden="1">300</definedName>
    <definedName name="asd" localSheetId="2" hidden="1">{2;#N/A;"R13C16:R17C16";#N/A;"R13C14:R17C15";FALSE;FALSE;FALSE;95;#N/A;#N/A;"R13C19";#N/A;FALSE;FALSE;FALSE;FALSE;#N/A;"";#N/A;FALSE;"";"";#N/A;#N/A;#N/A}</definedName>
    <definedName name="asd" localSheetId="3" hidden="1">{2;#N/A;"R13C16:R17C16";#N/A;"R13C14:R17C15";FALSE;FALSE;FALSE;95;#N/A;#N/A;"R13C19";#N/A;FALSE;FALSE;FALSE;FALSE;#N/A;"";#N/A;FALSE;"";"";#N/A;#N/A;#N/A}</definedName>
    <definedName name="asd" localSheetId="4" hidden="1">{2;#N/A;"R13C16:R17C16";#N/A;"R13C14:R17C15";FALSE;FALSE;FALSE;95;#N/A;#N/A;"R13C19";#N/A;FALSE;FALSE;FALSE;FALSE;#N/A;"";#N/A;FALSE;"";"";#N/A;#N/A;#N/A}</definedName>
    <definedName name="asd" localSheetId="5" hidden="1">{2;#N/A;"R13C16:R17C16";#N/A;"R13C14:R17C15";FALSE;FALSE;FALSE;95;#N/A;#N/A;"R13C19";#N/A;FALSE;FALSE;FALSE;FALSE;#N/A;"";#N/A;FALSE;"";"";#N/A;#N/A;#N/A}</definedName>
    <definedName name="asd" localSheetId="1" hidden="1">{2;#N/A;"R13C16:R17C16";#N/A;"R13C14:R17C15";FALSE;FALSE;FALSE;95;#N/A;#N/A;"R13C19";#N/A;FALSE;FALSE;FALSE;FALSE;#N/A;"";#N/A;FALSE;"";"";#N/A;#N/A;#N/A}</definedName>
    <definedName name="asd" localSheetId="0" hidden="1">{2;#N/A;"R13C16:R17C16";#N/A;"R13C14:R17C15";FALSE;FALSE;FALSE;95;#N/A;#N/A;"R13C19";#N/A;FALSE;FALSE;FALSE;FALSE;#N/A;"";#N/A;FALSE;"";"";#N/A;#N/A;#N/A}</definedName>
    <definedName name="asd" localSheetId="6" hidden="1">{2;#N/A;"R13C16:R17C16";#N/A;"R13C14:R17C15";FALSE;FALSE;FALSE;95;#N/A;#N/A;"R13C19";#N/A;FALSE;FALSE;FALSE;FALSE;#N/A;"";#N/A;FALSE;"";"";#N/A;#N/A;#N/A}</definedName>
    <definedName name="asd" localSheetId="7" hidden="1">{2;#N/A;"R13C16:R17C16";#N/A;"R13C14:R17C15";FALSE;FALSE;FALSE;95;#N/A;#N/A;"R13C19";#N/A;FALSE;FALSE;FALSE;FALSE;#N/A;"";#N/A;FALSE;"";"";#N/A;#N/A;#N/A}</definedName>
    <definedName name="asd" localSheetId="8" hidden="1">{2;#N/A;"R13C16:R17C16";#N/A;"R13C14:R17C15";FALSE;FALSE;FALSE;95;#N/A;#N/A;"R13C19";#N/A;FALSE;FALSE;FALSE;FALSE;#N/A;"";#N/A;FALSE;"";"";#N/A;#N/A;#N/A}</definedName>
    <definedName name="asd" localSheetId="9" hidden="1">{2;#N/A;"R13C16:R17C16";#N/A;"R13C14:R17C15";FALSE;FALSE;FALSE;95;#N/A;#N/A;"R13C19";#N/A;FALSE;FALSE;FALSE;FALSE;#N/A;"";#N/A;FALSE;"";"";#N/A;#N/A;#N/A}</definedName>
    <definedName name="asd" localSheetId="10" hidden="1">{2;#N/A;"R13C16:R17C16";#N/A;"R13C14:R17C15";FALSE;FALSE;FALSE;95;#N/A;#N/A;"R13C19";#N/A;FALSE;FALSE;FALSE;FALSE;#N/A;"";#N/A;FALSE;"";"";#N/A;#N/A;#N/A}</definedName>
    <definedName name="asd" hidden="1">{2;#N/A;"R13C16:R17C16";#N/A;"R13C14:R17C15";FALSE;FALSE;FALSE;95;#N/A;#N/A;"R13C19";#N/A;FALSE;FALSE;FALSE;FALSE;#N/A;"";#N/A;FALSE;"";"";#N/A;#N/A;#N/A}</definedName>
    <definedName name="asde" localSheetId="2" hidden="1">{"NewCo_View",#N/A,FALSE,"Calculations"}</definedName>
    <definedName name="asde" localSheetId="3" hidden="1">{"NewCo_View",#N/A,FALSE,"Calculations"}</definedName>
    <definedName name="asde" localSheetId="4" hidden="1">{"NewCo_View",#N/A,FALSE,"Calculations"}</definedName>
    <definedName name="asde" localSheetId="5" hidden="1">{"NewCo_View",#N/A,FALSE,"Calculations"}</definedName>
    <definedName name="asde" localSheetId="7" hidden="1">{"NewCo_View",#N/A,FALSE,"Calculations"}</definedName>
    <definedName name="asde" localSheetId="8" hidden="1">{"NewCo_View",#N/A,FALSE,"Calculations"}</definedName>
    <definedName name="asde" localSheetId="9" hidden="1">{"NewCo_View",#N/A,FALSE,"Calculations"}</definedName>
    <definedName name="asde" localSheetId="10" hidden="1">{"NewCo_View",#N/A,FALSE,"Calculations"}</definedName>
    <definedName name="asde" hidden="1">{"NewCo_View",#N/A,FALSE,"Calculations"}</definedName>
    <definedName name="asdf" localSheetId="2" hidden="1">{"'Edit'!$A$1:$V$2277"}</definedName>
    <definedName name="asdf" localSheetId="3" hidden="1">{"'Edit'!$A$1:$V$2277"}</definedName>
    <definedName name="asdf" localSheetId="4" hidden="1">{"'Edit'!$A$1:$V$2277"}</definedName>
    <definedName name="asdf" localSheetId="5" hidden="1">{"'Edit'!$A$1:$V$2277"}</definedName>
    <definedName name="asdf" localSheetId="1" hidden="1">{"'Edit'!$A$1:$V$2277"}</definedName>
    <definedName name="asdf" localSheetId="0" hidden="1">{"'Edit'!$A$1:$V$2277"}</definedName>
    <definedName name="asdf" localSheetId="6" hidden="1">{"'Edit'!$A$1:$V$2277"}</definedName>
    <definedName name="asdf" localSheetId="7" hidden="1">{"'Edit'!$A$1:$V$2277"}</definedName>
    <definedName name="asdf" localSheetId="8" hidden="1">{"'Edit'!$A$1:$V$2277"}</definedName>
    <definedName name="asdf" localSheetId="9" hidden="1">{"'Edit'!$A$1:$V$2277"}</definedName>
    <definedName name="asdf" localSheetId="10" hidden="1">{"'Edit'!$A$1:$V$2277"}</definedName>
    <definedName name="asdf" hidden="1">{"'Edit'!$A$1:$V$2277"}</definedName>
    <definedName name="Assumptions" localSheetId="2" hidden="1">{"Index",#N/A,FALSE,"Index"}</definedName>
    <definedName name="Assumptions" localSheetId="3" hidden="1">{"Index",#N/A,FALSE,"Index"}</definedName>
    <definedName name="Assumptions" localSheetId="4" hidden="1">{"Index",#N/A,FALSE,"Index"}</definedName>
    <definedName name="Assumptions" localSheetId="5" hidden="1">{"Index",#N/A,FALSE,"Index"}</definedName>
    <definedName name="Assumptions" localSheetId="7" hidden="1">{"Index",#N/A,FALSE,"Index"}</definedName>
    <definedName name="Assumptions" localSheetId="8" hidden="1">{"Index",#N/A,FALSE,"Index"}</definedName>
    <definedName name="Assumptions" localSheetId="9" hidden="1">{"Index",#N/A,FALSE,"Index"}</definedName>
    <definedName name="Assumptions" localSheetId="10" hidden="1">{"Index",#N/A,FALSE,"Index"}</definedName>
    <definedName name="Assumptions" hidden="1">{"Index",#N/A,FALSE,"Index"}</definedName>
    <definedName name="ATT" localSheetId="2" hidden="1">{#N/A,#N/A,FALSE,"DAOCM 2차 검토"}</definedName>
    <definedName name="ATT" localSheetId="7" hidden="1">{#N/A,#N/A,FALSE,"DAOCM 2차 검토"}</definedName>
    <definedName name="ATT" localSheetId="8" hidden="1">{#N/A,#N/A,FALSE,"DAOCM 2차 검토"}</definedName>
    <definedName name="ATT" localSheetId="9" hidden="1">{#N/A,#N/A,FALSE,"DAOCM 2차 검토"}</definedName>
    <definedName name="ATT" localSheetId="10" hidden="1">{#N/A,#N/A,FALSE,"DAOCM 2차 검토"}</definedName>
    <definedName name="ATT" hidden="1">{#N/A,#N/A,FALSE,"DAOCM 2차 검토"}</definedName>
    <definedName name="Attach3" localSheetId="2" hidden="1">{"Grant",#N/A,FALSE,"Grant";"GP Developer",#N/A,FALSE,"GP &amp; Dev Loans";"Operating Analysis",#N/A,FALSE,"Operations";"Tax Credit",#N/A,FALSE,"Tax Credits";"Tax Credit Analysis",#N/A,FALSE,"TC Analysis"}</definedName>
    <definedName name="Attach3" localSheetId="3" hidden="1">{"Grant",#N/A,FALSE,"Grant";"GP Developer",#N/A,FALSE,"GP &amp; Dev Loans";"Operating Analysis",#N/A,FALSE,"Operations";"Tax Credit",#N/A,FALSE,"Tax Credits";"Tax Credit Analysis",#N/A,FALSE,"TC Analysis"}</definedName>
    <definedName name="Attach3" localSheetId="4" hidden="1">{"Grant",#N/A,FALSE,"Grant";"GP Developer",#N/A,FALSE,"GP &amp; Dev Loans";"Operating Analysis",#N/A,FALSE,"Operations";"Tax Credit",#N/A,FALSE,"Tax Credits";"Tax Credit Analysis",#N/A,FALSE,"TC Analysis"}</definedName>
    <definedName name="Attach3" localSheetId="5" hidden="1">{"Grant",#N/A,FALSE,"Grant";"GP Developer",#N/A,FALSE,"GP &amp; Dev Loans";"Operating Analysis",#N/A,FALSE,"Operations";"Tax Credit",#N/A,FALSE,"Tax Credits";"Tax Credit Analysis",#N/A,FALSE,"TC Analysis"}</definedName>
    <definedName name="Attach3" localSheetId="7" hidden="1">{"Grant",#N/A,FALSE,"Grant";"GP Developer",#N/A,FALSE,"GP &amp; Dev Loans";"Operating Analysis",#N/A,FALSE,"Operations";"Tax Credit",#N/A,FALSE,"Tax Credits";"Tax Credit Analysis",#N/A,FALSE,"TC Analysis"}</definedName>
    <definedName name="Attach3" localSheetId="8" hidden="1">{"Grant",#N/A,FALSE,"Grant";"GP Developer",#N/A,FALSE,"GP &amp; Dev Loans";"Operating Analysis",#N/A,FALSE,"Operations";"Tax Credit",#N/A,FALSE,"Tax Credits";"Tax Credit Analysis",#N/A,FALSE,"TC Analysis"}</definedName>
    <definedName name="Attach3" localSheetId="9" hidden="1">{"Grant",#N/A,FALSE,"Grant";"GP Developer",#N/A,FALSE,"GP &amp; Dev Loans";"Operating Analysis",#N/A,FALSE,"Operations";"Tax Credit",#N/A,FALSE,"Tax Credits";"Tax Credit Analysis",#N/A,FALSE,"TC Analysis"}</definedName>
    <definedName name="Attach3" localSheetId="10" hidden="1">{"Grant",#N/A,FALSE,"Grant";"GP Developer",#N/A,FALSE,"GP &amp; Dev Loans";"Operating Analysis",#N/A,FALSE,"Operations";"Tax Credit",#N/A,FALSE,"Tax Credits";"Tax Credit Analysis",#N/A,FALSE,"TC Analysis"}</definedName>
    <definedName name="Attach3" hidden="1">{"Grant",#N/A,FALSE,"Grant";"GP Developer",#N/A,FALSE,"GP &amp; Dev Loans";"Operating Analysis",#N/A,FALSE,"Operations";"Tax Credit",#N/A,FALSE,"Tax Credits";"Tax Credit Analysis",#N/A,FALSE,"TC Analysis"}</definedName>
    <definedName name="_xlnm.Auto_Open_xlquery_DClick" localSheetId="0" hidden="1">[19]!Register.DClick</definedName>
    <definedName name="_xlnm.Auto_Open_xlquery_DClick" localSheetId="7" hidden="1">[20]!Register.DClick</definedName>
    <definedName name="_xlnm.Auto_Open_xlquery_DClick" localSheetId="9" hidden="1">[21]!Register.DClick</definedName>
    <definedName name="_xlnm.Auto_Open_xlquery_DClick" hidden="1">[20]!Register.DClick</definedName>
    <definedName name="b" localSheetId="2" hidden="1">{#N/A,#N/A,FALSE,"changes";#N/A,#N/A,FALSE,"Assumptions";"view1",#N/A,FALSE,"BE Analysis";"view2",#N/A,FALSE,"BE Analysis";#N/A,#N/A,FALSE,"DCF Calculation - Scenario 1";"Dollar",#N/A,FALSE,"Consolidated - Scenario 1";"CS",#N/A,FALSE,"Consolidated - Scenario 1"}</definedName>
    <definedName name="b" localSheetId="3" hidden="1">{#N/A,#N/A,FALSE,"changes";#N/A,#N/A,FALSE,"Assumptions";"view1",#N/A,FALSE,"BE Analysis";"view2",#N/A,FALSE,"BE Analysis";#N/A,#N/A,FALSE,"DCF Calculation - Scenario 1";"Dollar",#N/A,FALSE,"Consolidated - Scenario 1";"CS",#N/A,FALSE,"Consolidated - Scenario 1"}</definedName>
    <definedName name="b" localSheetId="4" hidden="1">{#N/A,#N/A,FALSE,"changes";#N/A,#N/A,FALSE,"Assumptions";"view1",#N/A,FALSE,"BE Analysis";"view2",#N/A,FALSE,"BE Analysis";#N/A,#N/A,FALSE,"DCF Calculation - Scenario 1";"Dollar",#N/A,FALSE,"Consolidated - Scenario 1";"CS",#N/A,FALSE,"Consolidated - Scenario 1"}</definedName>
    <definedName name="b" localSheetId="5" hidden="1">{#N/A,#N/A,FALSE,"changes";#N/A,#N/A,FALSE,"Assumptions";"view1",#N/A,FALSE,"BE Analysis";"view2",#N/A,FALSE,"BE Analysis";#N/A,#N/A,FALSE,"DCF Calculation - Scenario 1";"Dollar",#N/A,FALSE,"Consolidated - Scenario 1";"CS",#N/A,FALSE,"Consolidated - Scenario 1"}</definedName>
    <definedName name="b" localSheetId="1" hidden="1">{#N/A,#N/A,FALSE,"changes";#N/A,#N/A,FALSE,"Assumptions";"view1",#N/A,FALSE,"BE Analysis";"view2",#N/A,FALSE,"BE Analysis";#N/A,#N/A,FALSE,"DCF Calculation - Scenario 1";"Dollar",#N/A,FALSE,"Consolidated - Scenario 1";"CS",#N/A,FALSE,"Consolidated - Scenario 1"}</definedName>
    <definedName name="b" localSheetId="0" hidden="1">{#N/A,#N/A,FALSE,"changes";#N/A,#N/A,FALSE,"Assumptions";"view1",#N/A,FALSE,"BE Analysis";"view2",#N/A,FALSE,"BE Analysis";#N/A,#N/A,FALSE,"DCF Calculation - Scenario 1";"Dollar",#N/A,FALSE,"Consolidated - Scenario 1";"CS",#N/A,FALSE,"Consolidated - Scenario 1"}</definedName>
    <definedName name="b" localSheetId="6" hidden="1">{#N/A,#N/A,FALSE,"changes";#N/A,#N/A,FALSE,"Assumptions";"view1",#N/A,FALSE,"BE Analysis";"view2",#N/A,FALSE,"BE Analysis";#N/A,#N/A,FALSE,"DCF Calculation - Scenario 1";"Dollar",#N/A,FALSE,"Consolidated - Scenario 1";"CS",#N/A,FALSE,"Consolidated - Scenario 1"}</definedName>
    <definedName name="b" localSheetId="7" hidden="1">{#N/A,#N/A,FALSE,"changes";#N/A,#N/A,FALSE,"Assumptions";"view1",#N/A,FALSE,"BE Analysis";"view2",#N/A,FALSE,"BE Analysis";#N/A,#N/A,FALSE,"DCF Calculation - Scenario 1";"Dollar",#N/A,FALSE,"Consolidated - Scenario 1";"CS",#N/A,FALSE,"Consolidated - Scenario 1"}</definedName>
    <definedName name="b" localSheetId="8" hidden="1">{#N/A,#N/A,FALSE,"changes";#N/A,#N/A,FALSE,"Assumptions";"view1",#N/A,FALSE,"BE Analysis";"view2",#N/A,FALSE,"BE Analysis";#N/A,#N/A,FALSE,"DCF Calculation - Scenario 1";"Dollar",#N/A,FALSE,"Consolidated - Scenario 1";"CS",#N/A,FALSE,"Consolidated - Scenario 1"}</definedName>
    <definedName name="b" localSheetId="9" hidden="1">{#N/A,#N/A,FALSE,"changes";#N/A,#N/A,FALSE,"Assumptions";"view1",#N/A,FALSE,"BE Analysis";"view2",#N/A,FALSE,"BE Analysis";#N/A,#N/A,FALSE,"DCF Calculation - Scenario 1";"Dollar",#N/A,FALSE,"Consolidated - Scenario 1";"CS",#N/A,FALSE,"Consolidated - Scenario 1"}</definedName>
    <definedName name="b" localSheetId="10" hidden="1">{#N/A,#N/A,FALSE,"changes";#N/A,#N/A,FALSE,"Assumptions";"view1",#N/A,FALSE,"BE Analysis";"view2",#N/A,FALSE,"BE Analysis";#N/A,#N/A,FALSE,"DCF Calculation - Scenario 1";"Dollar",#N/A,FALSE,"Consolidated - Scenario 1";"CS",#N/A,FALSE,"Consolidated - Scenario 1"}</definedName>
    <definedName name="b" hidden="1">{#N/A,#N/A,FALSE,"changes";#N/A,#N/A,FALSE,"Assumptions";"view1",#N/A,FALSE,"BE Analysis";"view2",#N/A,FALSE,"BE Analysis";#N/A,#N/A,FALSE,"DCF Calculation - Scenario 1";"Dollar",#N/A,FALSE,"Consolidated - Scenario 1";"CS",#N/A,FALSE,"Consolidated - Scenario 1"}</definedName>
    <definedName name="b_1" localSheetId="2" hidden="1">{#N/A,#N/A,FALSE,"changes";#N/A,#N/A,FALSE,"Assumptions";"view1",#N/A,FALSE,"BE Analysis";"view2",#N/A,FALSE,"BE Analysis";#N/A,#N/A,FALSE,"DCF Calculation - Scenario 1";"Dollar",#N/A,FALSE,"Consolidated - Scenario 1";"CS",#N/A,FALSE,"Consolidated - Scenario 1"}</definedName>
    <definedName name="b_1" localSheetId="3" hidden="1">{#N/A,#N/A,FALSE,"changes";#N/A,#N/A,FALSE,"Assumptions";"view1",#N/A,FALSE,"BE Analysis";"view2",#N/A,FALSE,"BE Analysis";#N/A,#N/A,FALSE,"DCF Calculation - Scenario 1";"Dollar",#N/A,FALSE,"Consolidated - Scenario 1";"CS",#N/A,FALSE,"Consolidated - Scenario 1"}</definedName>
    <definedName name="b_1" localSheetId="4" hidden="1">{#N/A,#N/A,FALSE,"changes";#N/A,#N/A,FALSE,"Assumptions";"view1",#N/A,FALSE,"BE Analysis";"view2",#N/A,FALSE,"BE Analysis";#N/A,#N/A,FALSE,"DCF Calculation - Scenario 1";"Dollar",#N/A,FALSE,"Consolidated - Scenario 1";"CS",#N/A,FALSE,"Consolidated - Scenario 1"}</definedName>
    <definedName name="b_1" localSheetId="5" hidden="1">{#N/A,#N/A,FALSE,"changes";#N/A,#N/A,FALSE,"Assumptions";"view1",#N/A,FALSE,"BE Analysis";"view2",#N/A,FALSE,"BE Analysis";#N/A,#N/A,FALSE,"DCF Calculation - Scenario 1";"Dollar",#N/A,FALSE,"Consolidated - Scenario 1";"CS",#N/A,FALSE,"Consolidated - Scenario 1"}</definedName>
    <definedName name="b_1" localSheetId="1" hidden="1">{#N/A,#N/A,FALSE,"changes";#N/A,#N/A,FALSE,"Assumptions";"view1",#N/A,FALSE,"BE Analysis";"view2",#N/A,FALSE,"BE Analysis";#N/A,#N/A,FALSE,"DCF Calculation - Scenario 1";"Dollar",#N/A,FALSE,"Consolidated - Scenario 1";"CS",#N/A,FALSE,"Consolidated - Scenario 1"}</definedName>
    <definedName name="b_1" localSheetId="0" hidden="1">{#N/A,#N/A,FALSE,"changes";#N/A,#N/A,FALSE,"Assumptions";"view1",#N/A,FALSE,"BE Analysis";"view2",#N/A,FALSE,"BE Analysis";#N/A,#N/A,FALSE,"DCF Calculation - Scenario 1";"Dollar",#N/A,FALSE,"Consolidated - Scenario 1";"CS",#N/A,FALSE,"Consolidated - Scenario 1"}</definedName>
    <definedName name="b_1" localSheetId="6" hidden="1">{#N/A,#N/A,FALSE,"changes";#N/A,#N/A,FALSE,"Assumptions";"view1",#N/A,FALSE,"BE Analysis";"view2",#N/A,FALSE,"BE Analysis";#N/A,#N/A,FALSE,"DCF Calculation - Scenario 1";"Dollar",#N/A,FALSE,"Consolidated - Scenario 1";"CS",#N/A,FALSE,"Consolidated - Scenario 1"}</definedName>
    <definedName name="b_1" localSheetId="7" hidden="1">{#N/A,#N/A,FALSE,"changes";#N/A,#N/A,FALSE,"Assumptions";"view1",#N/A,FALSE,"BE Analysis";"view2",#N/A,FALSE,"BE Analysis";#N/A,#N/A,FALSE,"DCF Calculation - Scenario 1";"Dollar",#N/A,FALSE,"Consolidated - Scenario 1";"CS",#N/A,FALSE,"Consolidated - Scenario 1"}</definedName>
    <definedName name="b_1" localSheetId="8" hidden="1">{#N/A,#N/A,FALSE,"changes";#N/A,#N/A,FALSE,"Assumptions";"view1",#N/A,FALSE,"BE Analysis";"view2",#N/A,FALSE,"BE Analysis";#N/A,#N/A,FALSE,"DCF Calculation - Scenario 1";"Dollar",#N/A,FALSE,"Consolidated - Scenario 1";"CS",#N/A,FALSE,"Consolidated - Scenario 1"}</definedName>
    <definedName name="b_1" localSheetId="9" hidden="1">{#N/A,#N/A,FALSE,"changes";#N/A,#N/A,FALSE,"Assumptions";"view1",#N/A,FALSE,"BE Analysis";"view2",#N/A,FALSE,"BE Analysis";#N/A,#N/A,FALSE,"DCF Calculation - Scenario 1";"Dollar",#N/A,FALSE,"Consolidated - Scenario 1";"CS",#N/A,FALSE,"Consolidated - Scenario 1"}</definedName>
    <definedName name="b_1" localSheetId="10" hidden="1">{#N/A,#N/A,FALSE,"changes";#N/A,#N/A,FALSE,"Assumptions";"view1",#N/A,FALSE,"BE Analysis";"view2",#N/A,FALSE,"BE Analysis";#N/A,#N/A,FALSE,"DCF Calculation - Scenario 1";"Dollar",#N/A,FALSE,"Consolidated - Scenario 1";"CS",#N/A,FALSE,"Consolidated - Scenario 1"}</definedName>
    <definedName name="b_1" hidden="1">{#N/A,#N/A,FALSE,"changes";#N/A,#N/A,FALSE,"Assumptions";"view1",#N/A,FALSE,"BE Analysis";"view2",#N/A,FALSE,"BE Analysis";#N/A,#N/A,FALSE,"DCF Calculation - Scenario 1";"Dollar",#N/A,FALSE,"Consolidated - Scenario 1";"CS",#N/A,FALSE,"Consolidated - Scenario 1"}</definedName>
    <definedName name="bbb" localSheetId="2" hidden="1">{#N/A,#N/A,FALSE,"O&amp;M by processes";#N/A,#N/A,FALSE,"Elec Act vs Bud";#N/A,#N/A,FALSE,"G&amp;A";#N/A,#N/A,FALSE,"BGS";#N/A,#N/A,FALSE,"Res Cost"}</definedName>
    <definedName name="bbb" localSheetId="3" hidden="1">{#N/A,#N/A,FALSE,"O&amp;M by processes";#N/A,#N/A,FALSE,"Elec Act vs Bud";#N/A,#N/A,FALSE,"G&amp;A";#N/A,#N/A,FALSE,"BGS";#N/A,#N/A,FALSE,"Res Cost"}</definedName>
    <definedName name="bbb" localSheetId="4" hidden="1">{#N/A,#N/A,FALSE,"O&amp;M by processes";#N/A,#N/A,FALSE,"Elec Act vs Bud";#N/A,#N/A,FALSE,"G&amp;A";#N/A,#N/A,FALSE,"BGS";#N/A,#N/A,FALSE,"Res Cost"}</definedName>
    <definedName name="bbb" localSheetId="5" hidden="1">{#N/A,#N/A,FALSE,"O&amp;M by processes";#N/A,#N/A,FALSE,"Elec Act vs Bud";#N/A,#N/A,FALSE,"G&amp;A";#N/A,#N/A,FALSE,"BGS";#N/A,#N/A,FALSE,"Res Cost"}</definedName>
    <definedName name="bbb" localSheetId="1" hidden="1">{#N/A,#N/A,FALSE,"O&amp;M by processes";#N/A,#N/A,FALSE,"Elec Act vs Bud";#N/A,#N/A,FALSE,"G&amp;A";#N/A,#N/A,FALSE,"BGS";#N/A,#N/A,FALSE,"Res Cost"}</definedName>
    <definedName name="bbb" localSheetId="0" hidden="1">{#N/A,#N/A,FALSE,"O&amp;M by processes";#N/A,#N/A,FALSE,"Elec Act vs Bud";#N/A,#N/A,FALSE,"G&amp;A";#N/A,#N/A,FALSE,"BGS";#N/A,#N/A,FALSE,"Res Cost"}</definedName>
    <definedName name="bbb" localSheetId="6" hidden="1">{#N/A,#N/A,FALSE,"O&amp;M by processes";#N/A,#N/A,FALSE,"Elec Act vs Bud";#N/A,#N/A,FALSE,"G&amp;A";#N/A,#N/A,FALSE,"BGS";#N/A,#N/A,FALSE,"Res Cost"}</definedName>
    <definedName name="bbb" localSheetId="7" hidden="1">{#N/A,#N/A,FALSE,"O&amp;M by processes";#N/A,#N/A,FALSE,"Elec Act vs Bud";#N/A,#N/A,FALSE,"G&amp;A";#N/A,#N/A,FALSE,"BGS";#N/A,#N/A,FALSE,"Res Cost"}</definedName>
    <definedName name="bbb" localSheetId="8" hidden="1">{#N/A,#N/A,FALSE,"O&amp;M by processes";#N/A,#N/A,FALSE,"Elec Act vs Bud";#N/A,#N/A,FALSE,"G&amp;A";#N/A,#N/A,FALSE,"BGS";#N/A,#N/A,FALSE,"Res Cost"}</definedName>
    <definedName name="bbb" localSheetId="9" hidden="1">{#N/A,#N/A,FALSE,"O&amp;M by processes";#N/A,#N/A,FALSE,"Elec Act vs Bud";#N/A,#N/A,FALSE,"G&amp;A";#N/A,#N/A,FALSE,"BGS";#N/A,#N/A,FALSE,"Res Cost"}</definedName>
    <definedName name="bbb" localSheetId="10" hidden="1">{#N/A,#N/A,FALSE,"O&amp;M by processes";#N/A,#N/A,FALSE,"Elec Act vs Bud";#N/A,#N/A,FALSE,"G&amp;A";#N/A,#N/A,FALSE,"BGS";#N/A,#N/A,FALSE,"Res Cost"}</definedName>
    <definedName name="bbb" hidden="1">{#N/A,#N/A,FALSE,"O&amp;M by processes";#N/A,#N/A,FALSE,"Elec Act vs Bud";#N/A,#N/A,FALSE,"G&amp;A";#N/A,#N/A,FALSE,"BGS";#N/A,#N/A,FALSE,"Res Cost"}</definedName>
    <definedName name="bbbb" localSheetId="2" hidden="1">{#N/A,#N/A,FALSE,"O&amp;M by processes";#N/A,#N/A,FALSE,"Elec Act vs Bud";#N/A,#N/A,FALSE,"G&amp;A";#N/A,#N/A,FALSE,"BGS";#N/A,#N/A,FALSE,"Res Cost"}</definedName>
    <definedName name="bbbb" localSheetId="3" hidden="1">{#N/A,#N/A,FALSE,"O&amp;M by processes";#N/A,#N/A,FALSE,"Elec Act vs Bud";#N/A,#N/A,FALSE,"G&amp;A";#N/A,#N/A,FALSE,"BGS";#N/A,#N/A,FALSE,"Res Cost"}</definedName>
    <definedName name="bbbb" localSheetId="4" hidden="1">{#N/A,#N/A,FALSE,"O&amp;M by processes";#N/A,#N/A,FALSE,"Elec Act vs Bud";#N/A,#N/A,FALSE,"G&amp;A";#N/A,#N/A,FALSE,"BGS";#N/A,#N/A,FALSE,"Res Cost"}</definedName>
    <definedName name="bbbb" localSheetId="5" hidden="1">{#N/A,#N/A,FALSE,"O&amp;M by processes";#N/A,#N/A,FALSE,"Elec Act vs Bud";#N/A,#N/A,FALSE,"G&amp;A";#N/A,#N/A,FALSE,"BGS";#N/A,#N/A,FALSE,"Res Cost"}</definedName>
    <definedName name="bbbb" localSheetId="1" hidden="1">{#N/A,#N/A,FALSE,"O&amp;M by processes";#N/A,#N/A,FALSE,"Elec Act vs Bud";#N/A,#N/A,FALSE,"G&amp;A";#N/A,#N/A,FALSE,"BGS";#N/A,#N/A,FALSE,"Res Cost"}</definedName>
    <definedName name="bbbb" localSheetId="0" hidden="1">{#N/A,#N/A,FALSE,"O&amp;M by processes";#N/A,#N/A,FALSE,"Elec Act vs Bud";#N/A,#N/A,FALSE,"G&amp;A";#N/A,#N/A,FALSE,"BGS";#N/A,#N/A,FALSE,"Res Cost"}</definedName>
    <definedName name="bbbb" localSheetId="6" hidden="1">{#N/A,#N/A,FALSE,"O&amp;M by processes";#N/A,#N/A,FALSE,"Elec Act vs Bud";#N/A,#N/A,FALSE,"G&amp;A";#N/A,#N/A,FALSE,"BGS";#N/A,#N/A,FALSE,"Res Cost"}</definedName>
    <definedName name="bbbb" localSheetId="7" hidden="1">{#N/A,#N/A,FALSE,"O&amp;M by processes";#N/A,#N/A,FALSE,"Elec Act vs Bud";#N/A,#N/A,FALSE,"G&amp;A";#N/A,#N/A,FALSE,"BGS";#N/A,#N/A,FALSE,"Res Cost"}</definedName>
    <definedName name="bbbb" localSheetId="8" hidden="1">{#N/A,#N/A,FALSE,"O&amp;M by processes";#N/A,#N/A,FALSE,"Elec Act vs Bud";#N/A,#N/A,FALSE,"G&amp;A";#N/A,#N/A,FALSE,"BGS";#N/A,#N/A,FALSE,"Res Cost"}</definedName>
    <definedName name="bbbb" localSheetId="9" hidden="1">{#N/A,#N/A,FALSE,"O&amp;M by processes";#N/A,#N/A,FALSE,"Elec Act vs Bud";#N/A,#N/A,FALSE,"G&amp;A";#N/A,#N/A,FALSE,"BGS";#N/A,#N/A,FALSE,"Res Cost"}</definedName>
    <definedName name="bbbb" localSheetId="10" hidden="1">{#N/A,#N/A,FALSE,"O&amp;M by processes";#N/A,#N/A,FALSE,"Elec Act vs Bud";#N/A,#N/A,FALSE,"G&amp;A";#N/A,#N/A,FALSE,"BGS";#N/A,#N/A,FALSE,"Res Cost"}</definedName>
    <definedName name="bbbb" hidden="1">{#N/A,#N/A,FALSE,"O&amp;M by processes";#N/A,#N/A,FALSE,"Elec Act vs Bud";#N/A,#N/A,FALSE,"G&amp;A";#N/A,#N/A,FALSE,"BGS";#N/A,#N/A,FALSE,"Res Cost"}</definedName>
    <definedName name="bbbbb" localSheetId="2" hidden="1">{#N/A,#N/A,FALSE,"O&amp;M by processes";#N/A,#N/A,FALSE,"Elec Act vs Bud";#N/A,#N/A,FALSE,"G&amp;A";#N/A,#N/A,FALSE,"BGS";#N/A,#N/A,FALSE,"Res Cost"}</definedName>
    <definedName name="bbbbb" localSheetId="3" hidden="1">{#N/A,#N/A,FALSE,"O&amp;M by processes";#N/A,#N/A,FALSE,"Elec Act vs Bud";#N/A,#N/A,FALSE,"G&amp;A";#N/A,#N/A,FALSE,"BGS";#N/A,#N/A,FALSE,"Res Cost"}</definedName>
    <definedName name="bbbbb" localSheetId="4" hidden="1">{#N/A,#N/A,FALSE,"O&amp;M by processes";#N/A,#N/A,FALSE,"Elec Act vs Bud";#N/A,#N/A,FALSE,"G&amp;A";#N/A,#N/A,FALSE,"BGS";#N/A,#N/A,FALSE,"Res Cost"}</definedName>
    <definedName name="bbbbb" localSheetId="5" hidden="1">{#N/A,#N/A,FALSE,"O&amp;M by processes";#N/A,#N/A,FALSE,"Elec Act vs Bud";#N/A,#N/A,FALSE,"G&amp;A";#N/A,#N/A,FALSE,"BGS";#N/A,#N/A,FALSE,"Res Cost"}</definedName>
    <definedName name="bbbbb" localSheetId="1" hidden="1">{#N/A,#N/A,FALSE,"O&amp;M by processes";#N/A,#N/A,FALSE,"Elec Act vs Bud";#N/A,#N/A,FALSE,"G&amp;A";#N/A,#N/A,FALSE,"BGS";#N/A,#N/A,FALSE,"Res Cost"}</definedName>
    <definedName name="bbbbb" localSheetId="0" hidden="1">{#N/A,#N/A,FALSE,"O&amp;M by processes";#N/A,#N/A,FALSE,"Elec Act vs Bud";#N/A,#N/A,FALSE,"G&amp;A";#N/A,#N/A,FALSE,"BGS";#N/A,#N/A,FALSE,"Res Cost"}</definedName>
    <definedName name="bbbbb" localSheetId="6" hidden="1">{#N/A,#N/A,FALSE,"O&amp;M by processes";#N/A,#N/A,FALSE,"Elec Act vs Bud";#N/A,#N/A,FALSE,"G&amp;A";#N/A,#N/A,FALSE,"BGS";#N/A,#N/A,FALSE,"Res Cost"}</definedName>
    <definedName name="bbbbb" localSheetId="7" hidden="1">{#N/A,#N/A,FALSE,"O&amp;M by processes";#N/A,#N/A,FALSE,"Elec Act vs Bud";#N/A,#N/A,FALSE,"G&amp;A";#N/A,#N/A,FALSE,"BGS";#N/A,#N/A,FALSE,"Res Cost"}</definedName>
    <definedName name="bbbbb" localSheetId="8" hidden="1">{#N/A,#N/A,FALSE,"O&amp;M by processes";#N/A,#N/A,FALSE,"Elec Act vs Bud";#N/A,#N/A,FALSE,"G&amp;A";#N/A,#N/A,FALSE,"BGS";#N/A,#N/A,FALSE,"Res Cost"}</definedName>
    <definedName name="bbbbb" localSheetId="9" hidden="1">{#N/A,#N/A,FALSE,"O&amp;M by processes";#N/A,#N/A,FALSE,"Elec Act vs Bud";#N/A,#N/A,FALSE,"G&amp;A";#N/A,#N/A,FALSE,"BGS";#N/A,#N/A,FALSE,"Res Cost"}</definedName>
    <definedName name="bbbbb" localSheetId="10" hidden="1">{#N/A,#N/A,FALSE,"O&amp;M by processes";#N/A,#N/A,FALSE,"Elec Act vs Bud";#N/A,#N/A,FALSE,"G&amp;A";#N/A,#N/A,FALSE,"BGS";#N/A,#N/A,FALSE,"Res Cost"}</definedName>
    <definedName name="bbbbb" hidden="1">{#N/A,#N/A,FALSE,"O&amp;M by processes";#N/A,#N/A,FALSE,"Elec Act vs Bud";#N/A,#N/A,FALSE,"G&amp;A";#N/A,#N/A,FALSE,"BGS";#N/A,#N/A,FALSE,"Res Cost"}</definedName>
    <definedName name="bbc" localSheetId="2" hidden="1">{#N/A,#N/A,FALSE,"O&amp;M by processes";#N/A,#N/A,FALSE,"Elec Act vs Bud";#N/A,#N/A,FALSE,"G&amp;A";#N/A,#N/A,FALSE,"BGS";#N/A,#N/A,FALSE,"Res Cost"}</definedName>
    <definedName name="bbc" localSheetId="3" hidden="1">{#N/A,#N/A,FALSE,"O&amp;M by processes";#N/A,#N/A,FALSE,"Elec Act vs Bud";#N/A,#N/A,FALSE,"G&amp;A";#N/A,#N/A,FALSE,"BGS";#N/A,#N/A,FALSE,"Res Cost"}</definedName>
    <definedName name="bbc" localSheetId="4" hidden="1">{#N/A,#N/A,FALSE,"O&amp;M by processes";#N/A,#N/A,FALSE,"Elec Act vs Bud";#N/A,#N/A,FALSE,"G&amp;A";#N/A,#N/A,FALSE,"BGS";#N/A,#N/A,FALSE,"Res Cost"}</definedName>
    <definedName name="bbc" localSheetId="5" hidden="1">{#N/A,#N/A,FALSE,"O&amp;M by processes";#N/A,#N/A,FALSE,"Elec Act vs Bud";#N/A,#N/A,FALSE,"G&amp;A";#N/A,#N/A,FALSE,"BGS";#N/A,#N/A,FALSE,"Res Cost"}</definedName>
    <definedName name="bbc" localSheetId="1" hidden="1">{#N/A,#N/A,FALSE,"O&amp;M by processes";#N/A,#N/A,FALSE,"Elec Act vs Bud";#N/A,#N/A,FALSE,"G&amp;A";#N/A,#N/A,FALSE,"BGS";#N/A,#N/A,FALSE,"Res Cost"}</definedName>
    <definedName name="bbc" localSheetId="0" hidden="1">{#N/A,#N/A,FALSE,"O&amp;M by processes";#N/A,#N/A,FALSE,"Elec Act vs Bud";#N/A,#N/A,FALSE,"G&amp;A";#N/A,#N/A,FALSE,"BGS";#N/A,#N/A,FALSE,"Res Cost"}</definedName>
    <definedName name="bbc" localSheetId="6" hidden="1">{#N/A,#N/A,FALSE,"O&amp;M by processes";#N/A,#N/A,FALSE,"Elec Act vs Bud";#N/A,#N/A,FALSE,"G&amp;A";#N/A,#N/A,FALSE,"BGS";#N/A,#N/A,FALSE,"Res Cost"}</definedName>
    <definedName name="bbc" localSheetId="7" hidden="1">{#N/A,#N/A,FALSE,"O&amp;M by processes";#N/A,#N/A,FALSE,"Elec Act vs Bud";#N/A,#N/A,FALSE,"G&amp;A";#N/A,#N/A,FALSE,"BGS";#N/A,#N/A,FALSE,"Res Cost"}</definedName>
    <definedName name="bbc" localSheetId="8" hidden="1">{#N/A,#N/A,FALSE,"O&amp;M by processes";#N/A,#N/A,FALSE,"Elec Act vs Bud";#N/A,#N/A,FALSE,"G&amp;A";#N/A,#N/A,FALSE,"BGS";#N/A,#N/A,FALSE,"Res Cost"}</definedName>
    <definedName name="bbc" localSheetId="9" hidden="1">{#N/A,#N/A,FALSE,"O&amp;M by processes";#N/A,#N/A,FALSE,"Elec Act vs Bud";#N/A,#N/A,FALSE,"G&amp;A";#N/A,#N/A,FALSE,"BGS";#N/A,#N/A,FALSE,"Res Cost"}</definedName>
    <definedName name="bbc" localSheetId="10" hidden="1">{#N/A,#N/A,FALSE,"O&amp;M by processes";#N/A,#N/A,FALSE,"Elec Act vs Bud";#N/A,#N/A,FALSE,"G&amp;A";#N/A,#N/A,FALSE,"BGS";#N/A,#N/A,FALSE,"Res Cost"}</definedName>
    <definedName name="bbc" hidden="1">{#N/A,#N/A,FALSE,"O&amp;M by processes";#N/A,#N/A,FALSE,"Elec Act vs Bud";#N/A,#N/A,FALSE,"G&amp;A";#N/A,#N/A,FALSE,"BGS";#N/A,#N/A,FALSE,"Res Cost"}</definedName>
    <definedName name="BEx1SBVCTJD9JNNWCDLKN66E1Q6I" localSheetId="2" hidden="1">#REF!</definedName>
    <definedName name="BEx1SBVCTJD9JNNWCDLKN66E1Q6I" localSheetId="3" hidden="1">#REF!</definedName>
    <definedName name="BEx1SBVCTJD9JNNWCDLKN66E1Q6I" localSheetId="4" hidden="1">#REF!</definedName>
    <definedName name="BEx1SBVCTJD9JNNWCDLKN66E1Q6I" localSheetId="5" hidden="1">#REF!</definedName>
    <definedName name="BEx1SBVCTJD9JNNWCDLKN66E1Q6I" localSheetId="7" hidden="1">#REF!</definedName>
    <definedName name="BEx1SBVCTJD9JNNWCDLKN66E1Q6I" localSheetId="8" hidden="1">#REF!</definedName>
    <definedName name="BEx1SBVCTJD9JNNWCDLKN66E1Q6I" localSheetId="9" hidden="1">#REF!</definedName>
    <definedName name="BEx1SBVCTJD9JNNWCDLKN66E1Q6I" hidden="1">#REF!</definedName>
    <definedName name="BEx1VZ4WFTXXZ1ES2K5VS9HV5OZF" localSheetId="2" hidden="1">'Att 1 - Depreciation'!In [22]!MONTH [23]Contbs!$A$1:$K$92</definedName>
    <definedName name="BEx1VZ4WFTXXZ1ES2K5VS9HV5OZF" localSheetId="3" hidden="1">'Att 2 Excess Deficient Summary '!In [22]!MONTH [23]Contbs!$A$1:$K$92</definedName>
    <definedName name="BEx1VZ4WFTXXZ1ES2K5VS9HV5OZF" localSheetId="4" hidden="1">'Att 2.1 Averaging &amp; Proration'!In [22]!MONTH [23]Contbs!$A$1:$K$92</definedName>
    <definedName name="BEx1VZ4WFTXXZ1ES2K5VS9HV5OZF" localSheetId="5" hidden="1">'Att 2.2 Excess Deficient ADIT'!In [22]!MONTH [23]Contbs!$A$1:$K$92</definedName>
    <definedName name="BEx1VZ4WFTXXZ1ES2K5VS9HV5OZF" localSheetId="7" hidden="1">[24]!In [22]!MONTH [23]Contbs!$A$1:$K$92</definedName>
    <definedName name="BEx1VZ4WFTXXZ1ES2K5VS9HV5OZF" localSheetId="8" hidden="1">In [22]!MONTH [23]Contbs!$A$1:$K$92</definedName>
    <definedName name="BEx1VZ4WFTXXZ1ES2K5VS9HV5OZF" localSheetId="9" hidden="1">In [22]!MONTH [23]Contbs!$A$1:$K$92</definedName>
    <definedName name="BEx1VZ4WFTXXZ1ES2K5VS9HV5OZF" localSheetId="10" hidden="1">In [22]!MONTH [23]Contbs!$A$1:$K$92</definedName>
    <definedName name="BEx1VZ4WFTXXZ1ES2K5VS9HV5OZF" hidden="1">In [22]!MONTH [23]Contbs!$A$1:$K$92</definedName>
    <definedName name="BEx3OZKO9Y2WLPH6VCA1KE3DGW96" localSheetId="2" hidden="1">YTD [23]Contbs!$A$1:$AF$54</definedName>
    <definedName name="BEx3OZKO9Y2WLPH6VCA1KE3DGW96" localSheetId="3" hidden="1">YTD [23]Contbs!$A$1:$AF$54</definedName>
    <definedName name="BEx3OZKO9Y2WLPH6VCA1KE3DGW96" localSheetId="4" hidden="1">YTD [23]Contbs!$A$1:$AF$54</definedName>
    <definedName name="BEx3OZKO9Y2WLPH6VCA1KE3DGW96" localSheetId="5" hidden="1">YTD [23]Contbs!$A$1:$AF$54</definedName>
    <definedName name="BEx3OZKO9Y2WLPH6VCA1KE3DGW96" localSheetId="7" hidden="1">YTD [23]Contbs!$A$1:$AF$54</definedName>
    <definedName name="BEx3OZKO9Y2WLPH6VCA1KE3DGW96" localSheetId="8" hidden="1">YTD [23]Contbs!$A$1:$AF$54</definedName>
    <definedName name="BEx3OZKO9Y2WLPH6VCA1KE3DGW96" localSheetId="9" hidden="1">YTD [23]Contbs!$A$1:$AF$54</definedName>
    <definedName name="BEx3OZKO9Y2WLPH6VCA1KE3DGW96" localSheetId="10" hidden="1">YTD [23]Contbs!$A$1:$AF$54</definedName>
    <definedName name="BEx3OZKO9Y2WLPH6VCA1KE3DGW96" hidden="1">YTD [23]Contbs!$A$1:$AF$54</definedName>
    <definedName name="BEx59IRQE9WO908W6XQCHI6N394W" localSheetId="2" hidden="1">'Att 1 - Depreciation'!In [22]!MONTH [23]Contbs!$A$1:$K$93</definedName>
    <definedName name="BEx59IRQE9WO908W6XQCHI6N394W" localSheetId="3" hidden="1">'Att 2 Excess Deficient Summary '!In [22]!MONTH [23]Contbs!$A$1:$K$93</definedName>
    <definedName name="BEx59IRQE9WO908W6XQCHI6N394W" localSheetId="4" hidden="1">'Att 2.1 Averaging &amp; Proration'!In [22]!MONTH [23]Contbs!$A$1:$K$93</definedName>
    <definedName name="BEx59IRQE9WO908W6XQCHI6N394W" localSheetId="5" hidden="1">'Att 2.2 Excess Deficient ADIT'!In [22]!MONTH [23]Contbs!$A$1:$K$93</definedName>
    <definedName name="BEx59IRQE9WO908W6XQCHI6N394W" localSheetId="7" hidden="1">[24]!In [22]!MONTH [23]Contbs!$A$1:$K$93</definedName>
    <definedName name="BEx59IRQE9WO908W6XQCHI6N394W" localSheetId="8" hidden="1">In [22]!MONTH [23]Contbs!$A$1:$K$93</definedName>
    <definedName name="BEx59IRQE9WO908W6XQCHI6N394W" localSheetId="9" hidden="1">In [22]!MONTH [23]Contbs!$A$1:$K$93</definedName>
    <definedName name="BEx59IRQE9WO908W6XQCHI6N394W" localSheetId="10" hidden="1">In [22]!MONTH [23]Contbs!$A$1:$K$93</definedName>
    <definedName name="BEx59IRQE9WO908W6XQCHI6N394W" hidden="1">In [22]!MONTH [23]Contbs!$A$1:$K$93</definedName>
    <definedName name="BEx7AX0CC71BEXKGJV6QJKSXTXK8" localSheetId="2" hidden="1">'Att 1 - Depreciation'!In [22]!MONTH [23]Contbs!$A$1:$K$93</definedName>
    <definedName name="BEx7AX0CC71BEXKGJV6QJKSXTXK8" localSheetId="3" hidden="1">'Att 2 Excess Deficient Summary '!In [22]!MONTH [23]Contbs!$A$1:$K$93</definedName>
    <definedName name="BEx7AX0CC71BEXKGJV6QJKSXTXK8" localSheetId="4" hidden="1">'Att 2.1 Averaging &amp; Proration'!In [22]!MONTH [23]Contbs!$A$1:$K$93</definedName>
    <definedName name="BEx7AX0CC71BEXKGJV6QJKSXTXK8" localSheetId="5" hidden="1">'Att 2.2 Excess Deficient ADIT'!In [22]!MONTH [23]Contbs!$A$1:$K$93</definedName>
    <definedName name="BEx7AX0CC71BEXKGJV6QJKSXTXK8" localSheetId="7" hidden="1">[24]!In [22]!MONTH [23]Contbs!$A$1:$K$93</definedName>
    <definedName name="BEx7AX0CC71BEXKGJV6QJKSXTXK8" localSheetId="8" hidden="1">In [22]!MONTH [23]Contbs!$A$1:$K$93</definedName>
    <definedName name="BEx7AX0CC71BEXKGJV6QJKSXTXK8" localSheetId="9" hidden="1">In [22]!MONTH [23]Contbs!$A$1:$K$93</definedName>
    <definedName name="BEx7AX0CC71BEXKGJV6QJKSXTXK8" localSheetId="10" hidden="1">In [22]!MONTH [23]Contbs!$A$1:$K$93</definedName>
    <definedName name="BEx7AX0CC71BEXKGJV6QJKSXTXK8" hidden="1">In [22]!MONTH [23]Contbs!$A$1:$K$93</definedName>
    <definedName name="BEx90N2DKUGS8U7HQKNPXO81IYN8" localSheetId="2" hidden="1">#REF!</definedName>
    <definedName name="BEx90N2DKUGS8U7HQKNPXO81IYN8" localSheetId="3" hidden="1">#REF!</definedName>
    <definedName name="BEx90N2DKUGS8U7HQKNPXO81IYN8" localSheetId="4" hidden="1">#REF!</definedName>
    <definedName name="BEx90N2DKUGS8U7HQKNPXO81IYN8" localSheetId="5" hidden="1">#REF!</definedName>
    <definedName name="BEx90N2DKUGS8U7HQKNPXO81IYN8" localSheetId="7" hidden="1">#REF!</definedName>
    <definedName name="BEx90N2DKUGS8U7HQKNPXO81IYN8" localSheetId="8" hidden="1">#REF!</definedName>
    <definedName name="BEx90N2DKUGS8U7HQKNPXO81IYN8" localSheetId="9" hidden="1">#REF!</definedName>
    <definedName name="BEx90N2DKUGS8U7HQKNPXO81IYN8" hidden="1">#REF!</definedName>
    <definedName name="BEx93CRO7US4R7W3OAPCDRAI63FC" localSheetId="2" hidden="1">#REF!</definedName>
    <definedName name="BEx93CRO7US4R7W3OAPCDRAI63FC" localSheetId="3" hidden="1">#REF!</definedName>
    <definedName name="BEx93CRO7US4R7W3OAPCDRAI63FC" localSheetId="4" hidden="1">#REF!</definedName>
    <definedName name="BEx93CRO7US4R7W3OAPCDRAI63FC" localSheetId="5" hidden="1">#REF!</definedName>
    <definedName name="BEx93CRO7US4R7W3OAPCDRAI63FC" localSheetId="7" hidden="1">#REF!</definedName>
    <definedName name="BEx93CRO7US4R7W3OAPCDRAI63FC" localSheetId="9" hidden="1">#REF!</definedName>
    <definedName name="BEx93CRO7US4R7W3OAPCDRAI63FC" hidden="1">#REF!</definedName>
    <definedName name="BExAZZF9A1XEUEQG8TC656DNUBHE" localSheetId="2" hidden="1">'Att 1 - Depreciation'!In [22]!MONTH [23]Contbs!$A$1:$AJ$59</definedName>
    <definedName name="BExAZZF9A1XEUEQG8TC656DNUBHE" localSheetId="3" hidden="1">'Att 2 Excess Deficient Summary '!In [22]!MONTH [23]Contbs!$A$1:$AJ$59</definedName>
    <definedName name="BExAZZF9A1XEUEQG8TC656DNUBHE" localSheetId="4" hidden="1">'Att 2.1 Averaging &amp; Proration'!In [22]!MONTH [23]Contbs!$A$1:$AJ$59</definedName>
    <definedName name="BExAZZF9A1XEUEQG8TC656DNUBHE" localSheetId="5" hidden="1">'Att 2.2 Excess Deficient ADIT'!In [22]!MONTH [23]Contbs!$A$1:$AJ$59</definedName>
    <definedName name="BExAZZF9A1XEUEQG8TC656DNUBHE" localSheetId="7" hidden="1">[24]!In [22]!MONTH [23]Contbs!$A$1:$AJ$59</definedName>
    <definedName name="BExAZZF9A1XEUEQG8TC656DNUBHE" localSheetId="8" hidden="1">In [22]!MONTH [23]Contbs!$A$1:$AJ$59</definedName>
    <definedName name="BExAZZF9A1XEUEQG8TC656DNUBHE" localSheetId="9" hidden="1">In [22]!MONTH [23]Contbs!$A$1:$AJ$59</definedName>
    <definedName name="BExAZZF9A1XEUEQG8TC656DNUBHE" localSheetId="10" hidden="1">In [22]!MONTH [23]Contbs!$A$1:$AJ$59</definedName>
    <definedName name="BExAZZF9A1XEUEQG8TC656DNUBHE" hidden="1">In [22]!MONTH [23]Contbs!$A$1:$AJ$59</definedName>
    <definedName name="BExB0N93OLR30H9Z6OQXZAYBTEBX" localSheetId="2" hidden="1">'Att 1 - Depreciation'!In [22]!MONTH [23]Contbs!$A$1:$AJ$59</definedName>
    <definedName name="BExB0N93OLR30H9Z6OQXZAYBTEBX" localSheetId="3" hidden="1">'Att 2 Excess Deficient Summary '!In [22]!MONTH [23]Contbs!$A$1:$AJ$59</definedName>
    <definedName name="BExB0N93OLR30H9Z6OQXZAYBTEBX" localSheetId="4" hidden="1">'Att 2.1 Averaging &amp; Proration'!In [22]!MONTH [23]Contbs!$A$1:$AJ$59</definedName>
    <definedName name="BExB0N93OLR30H9Z6OQXZAYBTEBX" localSheetId="5" hidden="1">'Att 2.2 Excess Deficient ADIT'!In [22]!MONTH [23]Contbs!$A$1:$AJ$59</definedName>
    <definedName name="BExB0N93OLR30H9Z6OQXZAYBTEBX" localSheetId="7" hidden="1">[24]!In [22]!MONTH [23]Contbs!$A$1:$AJ$59</definedName>
    <definedName name="BExB0N93OLR30H9Z6OQXZAYBTEBX" localSheetId="8" hidden="1">In [22]!MONTH [23]Contbs!$A$1:$AJ$59</definedName>
    <definedName name="BExB0N93OLR30H9Z6OQXZAYBTEBX" localSheetId="9" hidden="1">In [22]!MONTH [23]Contbs!$A$1:$AJ$59</definedName>
    <definedName name="BExB0N93OLR30H9Z6OQXZAYBTEBX" localSheetId="10" hidden="1">In [22]!MONTH [23]Contbs!$A$1:$AJ$59</definedName>
    <definedName name="BExB0N93OLR30H9Z6OQXZAYBTEBX" hidden="1">In [22]!MONTH [23]Contbs!$A$1:$AJ$59</definedName>
    <definedName name="BExEPGDOU6N6328FFYVYL1HXPCKO" localSheetId="2" hidden="1">YTD [23]Contbs!$A$1:$K$93</definedName>
    <definedName name="BExEPGDOU6N6328FFYVYL1HXPCKO" localSheetId="3" hidden="1">YTD [23]Contbs!$A$1:$K$93</definedName>
    <definedName name="BExEPGDOU6N6328FFYVYL1HXPCKO" localSheetId="4" hidden="1">YTD [23]Contbs!$A$1:$K$93</definedName>
    <definedName name="BExEPGDOU6N6328FFYVYL1HXPCKO" localSheetId="5" hidden="1">YTD [23]Contbs!$A$1:$K$93</definedName>
    <definedName name="BExEPGDOU6N6328FFYVYL1HXPCKO" localSheetId="7" hidden="1">YTD [23]Contbs!$A$1:$K$93</definedName>
    <definedName name="BExEPGDOU6N6328FFYVYL1HXPCKO" localSheetId="8" hidden="1">YTD [23]Contbs!$A$1:$K$93</definedName>
    <definedName name="BExEPGDOU6N6328FFYVYL1HXPCKO" localSheetId="9" hidden="1">YTD [23]Contbs!$A$1:$K$93</definedName>
    <definedName name="BExEPGDOU6N6328FFYVYL1HXPCKO" localSheetId="10" hidden="1">YTD [23]Contbs!$A$1:$K$93</definedName>
    <definedName name="BExEPGDOU6N6328FFYVYL1HXPCKO" hidden="1">YTD [23]Contbs!$A$1:$K$93</definedName>
    <definedName name="BExGPGKFWQ04UEAW5BB4WJE9TRE1" localSheetId="2" hidden="1">YTD [23]Contbs!$A$1:$AF$54</definedName>
    <definedName name="BExGPGKFWQ04UEAW5BB4WJE9TRE1" localSheetId="3" hidden="1">YTD [23]Contbs!$A$1:$AF$54</definedName>
    <definedName name="BExGPGKFWQ04UEAW5BB4WJE9TRE1" localSheetId="4" hidden="1">YTD [23]Contbs!$A$1:$AF$54</definedName>
    <definedName name="BExGPGKFWQ04UEAW5BB4WJE9TRE1" localSheetId="5" hidden="1">YTD [23]Contbs!$A$1:$AF$54</definedName>
    <definedName name="BExGPGKFWQ04UEAW5BB4WJE9TRE1" localSheetId="7" hidden="1">YTD [23]Contbs!$A$1:$AF$54</definedName>
    <definedName name="BExGPGKFWQ04UEAW5BB4WJE9TRE1" localSheetId="8" hidden="1">YTD [23]Contbs!$A$1:$AF$54</definedName>
    <definedName name="BExGPGKFWQ04UEAW5BB4WJE9TRE1" localSheetId="9" hidden="1">YTD [23]Contbs!$A$1:$AF$54</definedName>
    <definedName name="BExGPGKFWQ04UEAW5BB4WJE9TRE1" localSheetId="10" hidden="1">YTD [23]Contbs!$A$1:$AF$54</definedName>
    <definedName name="BExGPGKFWQ04UEAW5BB4WJE9TRE1" hidden="1">YTD [23]Contbs!$A$1:$AF$54</definedName>
    <definedName name="BExGS4GZ2710YLA90XX5RW3Z8VHC" localSheetId="2" hidden="1">'Att 1 - Depreciation'!In [22]!MONTH [23]Contbs!$A$1:$AM$94</definedName>
    <definedName name="BExGS4GZ2710YLA90XX5RW3Z8VHC" localSheetId="3" hidden="1">'Att 2 Excess Deficient Summary '!In [22]!MONTH [23]Contbs!$A$1:$AM$94</definedName>
    <definedName name="BExGS4GZ2710YLA90XX5RW3Z8VHC" localSheetId="4" hidden="1">'Att 2.1 Averaging &amp; Proration'!In [22]!MONTH [23]Contbs!$A$1:$AM$94</definedName>
    <definedName name="BExGS4GZ2710YLA90XX5RW3Z8VHC" localSheetId="5" hidden="1">'Att 2.2 Excess Deficient ADIT'!In [22]!MONTH [23]Contbs!$A$1:$AM$94</definedName>
    <definedName name="BExGS4GZ2710YLA90XX5RW3Z8VHC" localSheetId="7" hidden="1">[24]!In [22]!MONTH [23]Contbs!$A$1:$AM$94</definedName>
    <definedName name="BExGS4GZ2710YLA90XX5RW3Z8VHC" localSheetId="8" hidden="1">In [22]!MONTH [23]Contbs!$A$1:$AM$94</definedName>
    <definedName name="BExGS4GZ2710YLA90XX5RW3Z8VHC" localSheetId="9" hidden="1">In [22]!MONTH [23]Contbs!$A$1:$AM$94</definedName>
    <definedName name="BExGS4GZ2710YLA90XX5RW3Z8VHC" localSheetId="10" hidden="1">In [22]!MONTH [23]Contbs!$A$1:$AM$94</definedName>
    <definedName name="BExGS4GZ2710YLA90XX5RW3Z8VHC" hidden="1">In [22]!MONTH [23]Contbs!$A$1:$AM$94</definedName>
    <definedName name="BExIJF0Q68HZ3A4YH3Y05M2LMBJ1" localSheetId="2" hidden="1">YTD [23]Contbs!$A$1:$K$92</definedName>
    <definedName name="BExIJF0Q68HZ3A4YH3Y05M2LMBJ1" localSheetId="3" hidden="1">YTD [23]Contbs!$A$1:$K$92</definedName>
    <definedName name="BExIJF0Q68HZ3A4YH3Y05M2LMBJ1" localSheetId="4" hidden="1">YTD [23]Contbs!$A$1:$K$92</definedName>
    <definedName name="BExIJF0Q68HZ3A4YH3Y05M2LMBJ1" localSheetId="5" hidden="1">YTD [23]Contbs!$A$1:$K$92</definedName>
    <definedName name="BExIJF0Q68HZ3A4YH3Y05M2LMBJ1" localSheetId="7" hidden="1">YTD [23]Contbs!$A$1:$K$92</definedName>
    <definedName name="BExIJF0Q68HZ3A4YH3Y05M2LMBJ1" localSheetId="8" hidden="1">YTD [23]Contbs!$A$1:$K$92</definedName>
    <definedName name="BExIJF0Q68HZ3A4YH3Y05M2LMBJ1" localSheetId="9" hidden="1">YTD [23]Contbs!$A$1:$K$92</definedName>
    <definedName name="BExIJF0Q68HZ3A4YH3Y05M2LMBJ1" localSheetId="10" hidden="1">YTD [23]Contbs!$A$1:$K$92</definedName>
    <definedName name="BExIJF0Q68HZ3A4YH3Y05M2LMBJ1" hidden="1">YTD [23]Contbs!$A$1:$K$92</definedName>
    <definedName name="BExKJSE99UYMVAV1HZD4YFOW9XBW" localSheetId="2" hidden="1">YTD [23]Contbs!$A$1:$AF$54</definedName>
    <definedName name="BExKJSE99UYMVAV1HZD4YFOW9XBW" localSheetId="3" hidden="1">YTD [23]Contbs!$A$1:$AF$54</definedName>
    <definedName name="BExKJSE99UYMVAV1HZD4YFOW9XBW" localSheetId="4" hidden="1">YTD [23]Contbs!$A$1:$AF$54</definedName>
    <definedName name="BExKJSE99UYMVAV1HZD4YFOW9XBW" localSheetId="5" hidden="1">YTD [23]Contbs!$A$1:$AF$54</definedName>
    <definedName name="BExKJSE99UYMVAV1HZD4YFOW9XBW" localSheetId="7" hidden="1">YTD [23]Contbs!$A$1:$AF$54</definedName>
    <definedName name="BExKJSE99UYMVAV1HZD4YFOW9XBW" localSheetId="8" hidden="1">YTD [23]Contbs!$A$1:$AF$54</definedName>
    <definedName name="BExKJSE99UYMVAV1HZD4YFOW9XBW" localSheetId="9" hidden="1">YTD [23]Contbs!$A$1:$AF$54</definedName>
    <definedName name="BExKJSE99UYMVAV1HZD4YFOW9XBW" localSheetId="10" hidden="1">YTD [23]Contbs!$A$1:$AF$54</definedName>
    <definedName name="BExKJSE99UYMVAV1HZD4YFOW9XBW" hidden="1">YTD [23]Contbs!$A$1:$AF$54</definedName>
    <definedName name="BExOHNAOSVYZOJF8IRUGDYGZ64T7" localSheetId="2" hidden="1">YTD [23]Contbs!$A$1</definedName>
    <definedName name="BExOHNAOSVYZOJF8IRUGDYGZ64T7" localSheetId="3" hidden="1">YTD [23]Contbs!$A$1</definedName>
    <definedName name="BExOHNAOSVYZOJF8IRUGDYGZ64T7" localSheetId="4" hidden="1">YTD [23]Contbs!$A$1</definedName>
    <definedName name="BExOHNAOSVYZOJF8IRUGDYGZ64T7" localSheetId="5" hidden="1">YTD [23]Contbs!$A$1</definedName>
    <definedName name="BExOHNAOSVYZOJF8IRUGDYGZ64T7" localSheetId="7" hidden="1">YTD [23]Contbs!$A$1</definedName>
    <definedName name="BExOHNAOSVYZOJF8IRUGDYGZ64T7" localSheetId="8" hidden="1">YTD [23]Contbs!$A$1</definedName>
    <definedName name="BExOHNAOSVYZOJF8IRUGDYGZ64T7" localSheetId="9" hidden="1">YTD [23]Contbs!$A$1</definedName>
    <definedName name="BExOHNAOSVYZOJF8IRUGDYGZ64T7" localSheetId="10" hidden="1">YTD [23]Contbs!$A$1</definedName>
    <definedName name="BExOHNAOSVYZOJF8IRUGDYGZ64T7" hidden="1">YTD [23]Contbs!$A$1</definedName>
    <definedName name="BExOMDTN5BZ1DTPJEGQH4HSNU90A" localSheetId="2" hidden="1">'Att 1 - Depreciation'!In [22]!MONTH [23]Contbs!$A$1:$AV$62</definedName>
    <definedName name="BExOMDTN5BZ1DTPJEGQH4HSNU90A" localSheetId="3" hidden="1">'Att 2 Excess Deficient Summary '!In [22]!MONTH [23]Contbs!$A$1:$AV$62</definedName>
    <definedName name="BExOMDTN5BZ1DTPJEGQH4HSNU90A" localSheetId="4" hidden="1">'Att 2.1 Averaging &amp; Proration'!In [22]!MONTH [23]Contbs!$A$1:$AV$62</definedName>
    <definedName name="BExOMDTN5BZ1DTPJEGQH4HSNU90A" localSheetId="5" hidden="1">'Att 2.2 Excess Deficient ADIT'!In [22]!MONTH [23]Contbs!$A$1:$AV$62</definedName>
    <definedName name="BExOMDTN5BZ1DTPJEGQH4HSNU90A" localSheetId="7" hidden="1">[24]!In [22]!MONTH [23]Contbs!$A$1:$AV$62</definedName>
    <definedName name="BExOMDTN5BZ1DTPJEGQH4HSNU90A" localSheetId="8" hidden="1">In [22]!MONTH [23]Contbs!$A$1:$AV$62</definedName>
    <definedName name="BExOMDTN5BZ1DTPJEGQH4HSNU90A" localSheetId="9" hidden="1">In [22]!MONTH [23]Contbs!$A$1:$AV$62</definedName>
    <definedName name="BExOMDTN5BZ1DTPJEGQH4HSNU90A" localSheetId="10" hidden="1">In [22]!MONTH [23]Contbs!$A$1:$AV$62</definedName>
    <definedName name="BExOMDTN5BZ1DTPJEGQH4HSNU90A" hidden="1">In [22]!MONTH [23]Contbs!$A$1:$AV$62</definedName>
    <definedName name="BExS4A1VBQWKBHRIRD1MXA5HR0M4" localSheetId="2" hidden="1">'Att 1 - Depreciation'!In [22]!MONTH [23]Contbs!$A$1:$K$93</definedName>
    <definedName name="BExS4A1VBQWKBHRIRD1MXA5HR0M4" localSheetId="3" hidden="1">'Att 2 Excess Deficient Summary '!In [22]!MONTH [23]Contbs!$A$1:$K$93</definedName>
    <definedName name="BExS4A1VBQWKBHRIRD1MXA5HR0M4" localSheetId="4" hidden="1">'Att 2.1 Averaging &amp; Proration'!In [22]!MONTH [23]Contbs!$A$1:$K$93</definedName>
    <definedName name="BExS4A1VBQWKBHRIRD1MXA5HR0M4" localSheetId="5" hidden="1">'Att 2.2 Excess Deficient ADIT'!In [22]!MONTH [23]Contbs!$A$1:$K$93</definedName>
    <definedName name="BExS4A1VBQWKBHRIRD1MXA5HR0M4" localSheetId="7" hidden="1">[24]!In [22]!MONTH [23]Contbs!$A$1:$K$93</definedName>
    <definedName name="BExS4A1VBQWKBHRIRD1MXA5HR0M4" localSheetId="8" hidden="1">In [22]!MONTH [23]Contbs!$A$1:$K$93</definedName>
    <definedName name="BExS4A1VBQWKBHRIRD1MXA5HR0M4" localSheetId="9" hidden="1">In [22]!MONTH [23]Contbs!$A$1:$K$93</definedName>
    <definedName name="BExS4A1VBQWKBHRIRD1MXA5HR0M4" localSheetId="10" hidden="1">In [22]!MONTH [23]Contbs!$A$1:$K$93</definedName>
    <definedName name="BExS4A1VBQWKBHRIRD1MXA5HR0M4" hidden="1">In [22]!MONTH [23]Contbs!$A$1:$K$93</definedName>
    <definedName name="BExTX41OZ2ADZUVQF7RO81LA8PAL" localSheetId="2" hidden="1">'Att 1 - Depreciation'!In [22]!MONTH [23]Contbs!$A$1:$K$93</definedName>
    <definedName name="BExTX41OZ2ADZUVQF7RO81LA8PAL" localSheetId="3" hidden="1">'Att 2 Excess Deficient Summary '!In [22]!MONTH [23]Contbs!$A$1:$K$93</definedName>
    <definedName name="BExTX41OZ2ADZUVQF7RO81LA8PAL" localSheetId="4" hidden="1">'Att 2.1 Averaging &amp; Proration'!In [22]!MONTH [23]Contbs!$A$1:$K$93</definedName>
    <definedName name="BExTX41OZ2ADZUVQF7RO81LA8PAL" localSheetId="5" hidden="1">'Att 2.2 Excess Deficient ADIT'!In [22]!MONTH [23]Contbs!$A$1:$K$93</definedName>
    <definedName name="BExTX41OZ2ADZUVQF7RO81LA8PAL" localSheetId="7" hidden="1">[24]!In [22]!MONTH [23]Contbs!$A$1:$K$93</definedName>
    <definedName name="BExTX41OZ2ADZUVQF7RO81LA8PAL" localSheetId="8" hidden="1">In [22]!MONTH [23]Contbs!$A$1:$K$93</definedName>
    <definedName name="BExTX41OZ2ADZUVQF7RO81LA8PAL" localSheetId="9" hidden="1">In [22]!MONTH [23]Contbs!$A$1:$K$93</definedName>
    <definedName name="BExTX41OZ2ADZUVQF7RO81LA8PAL" localSheetId="10" hidden="1">In [22]!MONTH [23]Contbs!$A$1:$K$93</definedName>
    <definedName name="BExTX41OZ2ADZUVQF7RO81LA8PAL" hidden="1">In [22]!MONTH [23]Contbs!$A$1:$K$93</definedName>
    <definedName name="BExU9NUKD8HUDZMHPPGB9NT77HPA" localSheetId="2" hidden="1">YTD [23]Contbs!$A$1:$AT$55</definedName>
    <definedName name="BExU9NUKD8HUDZMHPPGB9NT77HPA" localSheetId="3" hidden="1">YTD [23]Contbs!$A$1:$AT$55</definedName>
    <definedName name="BExU9NUKD8HUDZMHPPGB9NT77HPA" localSheetId="4" hidden="1">YTD [23]Contbs!$A$1:$AT$55</definedName>
    <definedName name="BExU9NUKD8HUDZMHPPGB9NT77HPA" localSheetId="5" hidden="1">YTD [23]Contbs!$A$1:$AT$55</definedName>
    <definedName name="BExU9NUKD8HUDZMHPPGB9NT77HPA" localSheetId="7" hidden="1">YTD [23]Contbs!$A$1:$AT$55</definedName>
    <definedName name="BExU9NUKD8HUDZMHPPGB9NT77HPA" localSheetId="8" hidden="1">YTD [23]Contbs!$A$1:$AT$55</definedName>
    <definedName name="BExU9NUKD8HUDZMHPPGB9NT77HPA" localSheetId="9" hidden="1">YTD [23]Contbs!$A$1:$AT$55</definedName>
    <definedName name="BExU9NUKD8HUDZMHPPGB9NT77HPA" localSheetId="10" hidden="1">YTD [23]Contbs!$A$1:$AT$55</definedName>
    <definedName name="BExU9NUKD8HUDZMHPPGB9NT77HPA" hidden="1">YTD [23]Contbs!$A$1:$AT$55</definedName>
    <definedName name="BExUATI558PTYMWQB9DEK5JBJ3R3" localSheetId="2" hidden="1">YTD [23]Contbs!$A$1:$K$93</definedName>
    <definedName name="BExUATI558PTYMWQB9DEK5JBJ3R3" localSheetId="3" hidden="1">YTD [23]Contbs!$A$1:$K$93</definedName>
    <definedName name="BExUATI558PTYMWQB9DEK5JBJ3R3" localSheetId="4" hidden="1">YTD [23]Contbs!$A$1:$K$93</definedName>
    <definedName name="BExUATI558PTYMWQB9DEK5JBJ3R3" localSheetId="5" hidden="1">YTD [23]Contbs!$A$1:$K$93</definedName>
    <definedName name="BExUATI558PTYMWQB9DEK5JBJ3R3" localSheetId="7" hidden="1">YTD [23]Contbs!$A$1:$K$93</definedName>
    <definedName name="BExUATI558PTYMWQB9DEK5JBJ3R3" localSheetId="8" hidden="1">YTD [23]Contbs!$A$1:$K$93</definedName>
    <definedName name="BExUATI558PTYMWQB9DEK5JBJ3R3" localSheetId="9" hidden="1">YTD [23]Contbs!$A$1:$K$93</definedName>
    <definedName name="BExUATI558PTYMWQB9DEK5JBJ3R3" localSheetId="10" hidden="1">YTD [23]Contbs!$A$1:$K$93</definedName>
    <definedName name="BExUATI558PTYMWQB9DEK5JBJ3R3" hidden="1">YTD [23]Contbs!$A$1:$K$93</definedName>
    <definedName name="BExVRO8C0SITVNUIIQ3V8H5ZAUOB" localSheetId="2" hidden="1">YTD [23]Contbs!$A$1:$K$93</definedName>
    <definedName name="BExVRO8C0SITVNUIIQ3V8H5ZAUOB" localSheetId="3" hidden="1">YTD [23]Contbs!$A$1:$K$93</definedName>
    <definedName name="BExVRO8C0SITVNUIIQ3V8H5ZAUOB" localSheetId="4" hidden="1">YTD [23]Contbs!$A$1:$K$93</definedName>
    <definedName name="BExVRO8C0SITVNUIIQ3V8H5ZAUOB" localSheetId="5" hidden="1">YTD [23]Contbs!$A$1:$K$93</definedName>
    <definedName name="BExVRO8C0SITVNUIIQ3V8H5ZAUOB" localSheetId="7" hidden="1">YTD [23]Contbs!$A$1:$K$93</definedName>
    <definedName name="BExVRO8C0SITVNUIIQ3V8H5ZAUOB" localSheetId="8" hidden="1">YTD [23]Contbs!$A$1:$K$93</definedName>
    <definedName name="BExVRO8C0SITVNUIIQ3V8H5ZAUOB" localSheetId="9" hidden="1">YTD [23]Contbs!$A$1:$K$93</definedName>
    <definedName name="BExVRO8C0SITVNUIIQ3V8H5ZAUOB" localSheetId="10" hidden="1">YTD [23]Contbs!$A$1:$K$93</definedName>
    <definedName name="BExVRO8C0SITVNUIIQ3V8H5ZAUOB" hidden="1">YTD [23]Contbs!$A$1:$K$93</definedName>
    <definedName name="BExW5C6U4VD11XF96XEN6SR74AEB" localSheetId="2" hidden="1">#REF!</definedName>
    <definedName name="BExW5C6U4VD11XF96XEN6SR74AEB" localSheetId="3" hidden="1">#REF!</definedName>
    <definedName name="BExW5C6U4VD11XF96XEN6SR74AEB" localSheetId="4" hidden="1">#REF!</definedName>
    <definedName name="BExW5C6U4VD11XF96XEN6SR74AEB" localSheetId="5" hidden="1">#REF!</definedName>
    <definedName name="BExW5C6U4VD11XF96XEN6SR74AEB" localSheetId="7" hidden="1">#REF!</definedName>
    <definedName name="BExW5C6U4VD11XF96XEN6SR74AEB" localSheetId="8" hidden="1">#REF!</definedName>
    <definedName name="BExW5C6U4VD11XF96XEN6SR74AEB" localSheetId="9" hidden="1">#REF!</definedName>
    <definedName name="BExW5C6U4VD11XF96XEN6SR74AEB" hidden="1">#REF!</definedName>
    <definedName name="BExXOZWZMB39RV0B8GJ3GU6RFVGR" localSheetId="2" hidden="1">#REF!</definedName>
    <definedName name="BExXOZWZMB39RV0B8GJ3GU6RFVGR" localSheetId="3" hidden="1">#REF!</definedName>
    <definedName name="BExXOZWZMB39RV0B8GJ3GU6RFVGR" localSheetId="4" hidden="1">#REF!</definedName>
    <definedName name="BExXOZWZMB39RV0B8GJ3GU6RFVGR" localSheetId="5" hidden="1">#REF!</definedName>
    <definedName name="BExXOZWZMB39RV0B8GJ3GU6RFVGR" localSheetId="7" hidden="1">#REF!</definedName>
    <definedName name="BExXOZWZMB39RV0B8GJ3GU6RFVGR" localSheetId="9" hidden="1">#REF!</definedName>
    <definedName name="BExXOZWZMB39RV0B8GJ3GU6RFVGR" hidden="1">#REF!</definedName>
    <definedName name="BExXSS4NG52JTFFL3Z73ZMFG5WMT" localSheetId="2" hidden="1">'Att 1 - Depreciation'!In [22]!MONTH [23]Contbs!$A$1:$AJ$59</definedName>
    <definedName name="BExXSS4NG52JTFFL3Z73ZMFG5WMT" localSheetId="3" hidden="1">'Att 2 Excess Deficient Summary '!In [22]!MONTH [23]Contbs!$A$1:$AJ$59</definedName>
    <definedName name="BExXSS4NG52JTFFL3Z73ZMFG5WMT" localSheetId="4" hidden="1">'Att 2.1 Averaging &amp; Proration'!In [22]!MONTH [23]Contbs!$A$1:$AJ$59</definedName>
    <definedName name="BExXSS4NG52JTFFL3Z73ZMFG5WMT" localSheetId="5" hidden="1">'Att 2.2 Excess Deficient ADIT'!In [22]!MONTH [23]Contbs!$A$1:$AJ$59</definedName>
    <definedName name="BExXSS4NG52JTFFL3Z73ZMFG5WMT" localSheetId="7" hidden="1">[24]!In [22]!MONTH [23]Contbs!$A$1:$AJ$59</definedName>
    <definedName name="BExXSS4NG52JTFFL3Z73ZMFG5WMT" localSheetId="8" hidden="1">In [22]!MONTH [23]Contbs!$A$1:$AJ$59</definedName>
    <definedName name="BExXSS4NG52JTFFL3Z73ZMFG5WMT" localSheetId="9" hidden="1">In [22]!MONTH [23]Contbs!$A$1:$AJ$59</definedName>
    <definedName name="BExXSS4NG52JTFFL3Z73ZMFG5WMT" localSheetId="10" hidden="1">In [22]!MONTH [23]Contbs!$A$1:$AJ$59</definedName>
    <definedName name="BExXSS4NG52JTFFL3Z73ZMFG5WMT" hidden="1">In [22]!MONTH [23]Contbs!$A$1:$AJ$59</definedName>
    <definedName name="BExZOQNRDAJ0TLH719GX8FGKTTWD" localSheetId="2" hidden="1">YTD [23]Contbs!$A$1:$K$93</definedName>
    <definedName name="BExZOQNRDAJ0TLH719GX8FGKTTWD" localSheetId="3" hidden="1">YTD [23]Contbs!$A$1:$K$93</definedName>
    <definedName name="BExZOQNRDAJ0TLH719GX8FGKTTWD" localSheetId="4" hidden="1">YTD [23]Contbs!$A$1:$K$93</definedName>
    <definedName name="BExZOQNRDAJ0TLH719GX8FGKTTWD" localSheetId="5" hidden="1">YTD [23]Contbs!$A$1:$K$93</definedName>
    <definedName name="BExZOQNRDAJ0TLH719GX8FGKTTWD" localSheetId="7" hidden="1">YTD [23]Contbs!$A$1:$K$93</definedName>
    <definedName name="BExZOQNRDAJ0TLH719GX8FGKTTWD" localSheetId="8" hidden="1">YTD [23]Contbs!$A$1:$K$93</definedName>
    <definedName name="BExZOQNRDAJ0TLH719GX8FGKTTWD" localSheetId="9" hidden="1">YTD [23]Contbs!$A$1:$K$93</definedName>
    <definedName name="BExZOQNRDAJ0TLH719GX8FGKTTWD" localSheetId="10" hidden="1">YTD [23]Contbs!$A$1:$K$93</definedName>
    <definedName name="BExZOQNRDAJ0TLH719GX8FGKTTWD" hidden="1">YTD [23]Contbs!$A$1:$K$93</definedName>
    <definedName name="BExZV5FGTYE08Q8JZL4TSZV4RAZN" localSheetId="2" hidden="1">YTD [23]Contbs!$A$1:$K$93</definedName>
    <definedName name="BExZV5FGTYE08Q8JZL4TSZV4RAZN" localSheetId="3" hidden="1">YTD [23]Contbs!$A$1:$K$93</definedName>
    <definedName name="BExZV5FGTYE08Q8JZL4TSZV4RAZN" localSheetId="4" hidden="1">YTD [23]Contbs!$A$1:$K$93</definedName>
    <definedName name="BExZV5FGTYE08Q8JZL4TSZV4RAZN" localSheetId="5" hidden="1">YTD [23]Contbs!$A$1:$K$93</definedName>
    <definedName name="BExZV5FGTYE08Q8JZL4TSZV4RAZN" localSheetId="7" hidden="1">YTD [23]Contbs!$A$1:$K$93</definedName>
    <definedName name="BExZV5FGTYE08Q8JZL4TSZV4RAZN" localSheetId="8" hidden="1">YTD [23]Contbs!$A$1:$K$93</definedName>
    <definedName name="BExZV5FGTYE08Q8JZL4TSZV4RAZN" localSheetId="9" hidden="1">YTD [23]Contbs!$A$1:$K$93</definedName>
    <definedName name="BExZV5FGTYE08Q8JZL4TSZV4RAZN" localSheetId="10" hidden="1">YTD [23]Contbs!$A$1:$K$93</definedName>
    <definedName name="BExZV5FGTYE08Q8JZL4TSZV4RAZN" hidden="1">YTD [23]Contbs!$A$1:$K$93</definedName>
    <definedName name="BG_Del" hidden="1">15</definedName>
    <definedName name="BG_Ins" hidden="1">4</definedName>
    <definedName name="BG_Mod" hidden="1">6</definedName>
    <definedName name="BLPH1" localSheetId="2" hidden="1">#REF!</definedName>
    <definedName name="BLPH1" localSheetId="3" hidden="1">#REF!</definedName>
    <definedName name="BLPH1" localSheetId="4" hidden="1">#REF!</definedName>
    <definedName name="BLPH1" localSheetId="5" hidden="1">#REF!</definedName>
    <definedName name="BLPH1" localSheetId="1" hidden="1">#REF!</definedName>
    <definedName name="BLPH1" localSheetId="0" hidden="1">#REF!</definedName>
    <definedName name="BLPH1" localSheetId="6" hidden="1">#REF!</definedName>
    <definedName name="BLPH1" localSheetId="7" hidden="1">#REF!</definedName>
    <definedName name="BLPH1" localSheetId="9" hidden="1">#REF!</definedName>
    <definedName name="BLPH1" localSheetId="10" hidden="1">#REF!</definedName>
    <definedName name="BLPH1" hidden="1">#REF!</definedName>
    <definedName name="BLPH10" localSheetId="2" hidden="1">#REF!</definedName>
    <definedName name="BLPH10" localSheetId="3" hidden="1">#REF!</definedName>
    <definedName name="BLPH10" localSheetId="4" hidden="1">#REF!</definedName>
    <definedName name="BLPH10" localSheetId="5" hidden="1">#REF!</definedName>
    <definedName name="BLPH10" localSheetId="1" hidden="1">#REF!</definedName>
    <definedName name="BLPH10" localSheetId="0" hidden="1">#REF!</definedName>
    <definedName name="BLPH10" localSheetId="7" hidden="1">#REF!</definedName>
    <definedName name="BLPH10" localSheetId="9" hidden="1">#REF!</definedName>
    <definedName name="BLPH10" hidden="1">#REF!</definedName>
    <definedName name="BLPH11" localSheetId="2" hidden="1">#REF!</definedName>
    <definedName name="BLPH11" localSheetId="3" hidden="1">#REF!</definedName>
    <definedName name="BLPH11" localSheetId="4" hidden="1">#REF!</definedName>
    <definedName name="BLPH11" localSheetId="5" hidden="1">#REF!</definedName>
    <definedName name="BLPH11" localSheetId="1" hidden="1">#REF!</definedName>
    <definedName name="BLPH11" localSheetId="0" hidden="1">#REF!</definedName>
    <definedName name="BLPH11" localSheetId="7" hidden="1">#REF!</definedName>
    <definedName name="BLPH11" localSheetId="9" hidden="1">#REF!</definedName>
    <definedName name="BLPH11" hidden="1">#REF!</definedName>
    <definedName name="BLPH12" localSheetId="2" hidden="1">#REF!</definedName>
    <definedName name="BLPH12" localSheetId="3" hidden="1">#REF!</definedName>
    <definedName name="BLPH12" localSheetId="4" hidden="1">#REF!</definedName>
    <definedName name="BLPH12" localSheetId="5" hidden="1">#REF!</definedName>
    <definedName name="BLPH12" localSheetId="0" hidden="1">#REF!</definedName>
    <definedName name="BLPH12" localSheetId="9" hidden="1">#REF!</definedName>
    <definedName name="BLPH12" hidden="1">#REF!</definedName>
    <definedName name="BLPH13" localSheetId="2" hidden="1">#REF!</definedName>
    <definedName name="BLPH13" localSheetId="3" hidden="1">#REF!</definedName>
    <definedName name="BLPH13" localSheetId="4" hidden="1">#REF!</definedName>
    <definedName name="BLPH13" localSheetId="5" hidden="1">#REF!</definedName>
    <definedName name="BLPH13" localSheetId="0" hidden="1">#REF!</definedName>
    <definedName name="BLPH13" localSheetId="9" hidden="1">#REF!</definedName>
    <definedName name="BLPH13" hidden="1">#REF!</definedName>
    <definedName name="BLPH14" localSheetId="2" hidden="1">#REF!</definedName>
    <definedName name="BLPH14" localSheetId="3" hidden="1">#REF!</definedName>
    <definedName name="BLPH14" localSheetId="4" hidden="1">#REF!</definedName>
    <definedName name="BLPH14" localSheetId="5" hidden="1">#REF!</definedName>
    <definedName name="BLPH14" localSheetId="0" hidden="1">#REF!</definedName>
    <definedName name="BLPH14" localSheetId="9" hidden="1">#REF!</definedName>
    <definedName name="BLPH14" hidden="1">#REF!</definedName>
    <definedName name="BLPH15" localSheetId="2" hidden="1">#REF!</definedName>
    <definedName name="BLPH15" localSheetId="3" hidden="1">#REF!</definedName>
    <definedName name="BLPH15" localSheetId="4" hidden="1">#REF!</definedName>
    <definedName name="BLPH15" localSheetId="5" hidden="1">#REF!</definedName>
    <definedName name="BLPH15" localSheetId="0" hidden="1">#REF!</definedName>
    <definedName name="BLPH15" localSheetId="9" hidden="1">#REF!</definedName>
    <definedName name="BLPH15" hidden="1">#REF!</definedName>
    <definedName name="BLPH16" localSheetId="2" hidden="1">#REF!</definedName>
    <definedName name="BLPH16" localSheetId="3" hidden="1">#REF!</definedName>
    <definedName name="BLPH16" localSheetId="4" hidden="1">#REF!</definedName>
    <definedName name="BLPH16" localSheetId="5" hidden="1">#REF!</definedName>
    <definedName name="BLPH16" localSheetId="0" hidden="1">#REF!</definedName>
    <definedName name="BLPH16" localSheetId="9" hidden="1">#REF!</definedName>
    <definedName name="BLPH16" hidden="1">#REF!</definedName>
    <definedName name="BLPH17" localSheetId="2" hidden="1">#REF!</definedName>
    <definedName name="BLPH17" localSheetId="3" hidden="1">#REF!</definedName>
    <definedName name="BLPH17" localSheetId="4" hidden="1">#REF!</definedName>
    <definedName name="BLPH17" localSheetId="5" hidden="1">#REF!</definedName>
    <definedName name="BLPH17" localSheetId="0" hidden="1">#REF!</definedName>
    <definedName name="BLPH17" localSheetId="9" hidden="1">#REF!</definedName>
    <definedName name="BLPH17" hidden="1">#REF!</definedName>
    <definedName name="BLPH18" localSheetId="2" hidden="1">#REF!</definedName>
    <definedName name="BLPH18" localSheetId="3" hidden="1">#REF!</definedName>
    <definedName name="BLPH18" localSheetId="4" hidden="1">#REF!</definedName>
    <definedName name="BLPH18" localSheetId="5" hidden="1">#REF!</definedName>
    <definedName name="BLPH18" localSheetId="0" hidden="1">#REF!</definedName>
    <definedName name="BLPH18" localSheetId="9" hidden="1">#REF!</definedName>
    <definedName name="BLPH18" hidden="1">#REF!</definedName>
    <definedName name="BLPH19" localSheetId="2" hidden="1">#REF!</definedName>
    <definedName name="BLPH19" localSheetId="3" hidden="1">#REF!</definedName>
    <definedName name="BLPH19" localSheetId="4" hidden="1">#REF!</definedName>
    <definedName name="BLPH19" localSheetId="5" hidden="1">#REF!</definedName>
    <definedName name="BLPH19" localSheetId="0" hidden="1">#REF!</definedName>
    <definedName name="BLPH19" localSheetId="9" hidden="1">#REF!</definedName>
    <definedName name="BLPH19" hidden="1">#REF!</definedName>
    <definedName name="BLPH2" localSheetId="2" hidden="1">#REF!</definedName>
    <definedName name="BLPH2" localSheetId="3" hidden="1">#REF!</definedName>
    <definedName name="BLPH2" localSheetId="4" hidden="1">#REF!</definedName>
    <definedName name="BLPH2" localSheetId="5" hidden="1">#REF!</definedName>
    <definedName name="BLPH2" localSheetId="0" hidden="1">#REF!</definedName>
    <definedName name="BLPH2" localSheetId="9" hidden="1">#REF!</definedName>
    <definedName name="BLPH2" hidden="1">#REF!</definedName>
    <definedName name="BLPH20" localSheetId="2" hidden="1">#REF!</definedName>
    <definedName name="BLPH20" localSheetId="3" hidden="1">#REF!</definedName>
    <definedName name="BLPH20" localSheetId="4" hidden="1">#REF!</definedName>
    <definedName name="BLPH20" localSheetId="5" hidden="1">#REF!</definedName>
    <definedName name="BLPH20" localSheetId="0" hidden="1">#REF!</definedName>
    <definedName name="BLPH20" localSheetId="9" hidden="1">#REF!</definedName>
    <definedName name="BLPH20" hidden="1">#REF!</definedName>
    <definedName name="BLPH21" localSheetId="2" hidden="1">#REF!</definedName>
    <definedName name="BLPH21" localSheetId="3" hidden="1">#REF!</definedName>
    <definedName name="BLPH21" localSheetId="4" hidden="1">#REF!</definedName>
    <definedName name="BLPH21" localSheetId="5" hidden="1">#REF!</definedName>
    <definedName name="BLPH21" localSheetId="0" hidden="1">#REF!</definedName>
    <definedName name="BLPH21" localSheetId="9" hidden="1">#REF!</definedName>
    <definedName name="BLPH21" hidden="1">#REF!</definedName>
    <definedName name="BLPH22" localSheetId="2" hidden="1">#REF!</definedName>
    <definedName name="BLPH22" localSheetId="3" hidden="1">#REF!</definedName>
    <definedName name="BLPH22" localSheetId="4" hidden="1">#REF!</definedName>
    <definedName name="BLPH22" localSheetId="5" hidden="1">#REF!</definedName>
    <definedName name="BLPH22" localSheetId="0" hidden="1">#REF!</definedName>
    <definedName name="BLPH22" localSheetId="9" hidden="1">#REF!</definedName>
    <definedName name="BLPH22" hidden="1">#REF!</definedName>
    <definedName name="BLPH23" localSheetId="2" hidden="1">#REF!</definedName>
    <definedName name="BLPH23" localSheetId="3" hidden="1">#REF!</definedName>
    <definedName name="BLPH23" localSheetId="4" hidden="1">#REF!</definedName>
    <definedName name="BLPH23" localSheetId="5" hidden="1">#REF!</definedName>
    <definedName name="BLPH23" localSheetId="0" hidden="1">#REF!</definedName>
    <definedName name="BLPH23" localSheetId="9" hidden="1">#REF!</definedName>
    <definedName name="BLPH23" hidden="1">#REF!</definedName>
    <definedName name="BLPH24" localSheetId="2" hidden="1">#REF!</definedName>
    <definedName name="BLPH24" localSheetId="3" hidden="1">#REF!</definedName>
    <definedName name="BLPH24" localSheetId="4" hidden="1">#REF!</definedName>
    <definedName name="BLPH24" localSheetId="5" hidden="1">#REF!</definedName>
    <definedName name="BLPH24" localSheetId="0" hidden="1">#REF!</definedName>
    <definedName name="BLPH24" localSheetId="9" hidden="1">#REF!</definedName>
    <definedName name="BLPH24" hidden="1">#REF!</definedName>
    <definedName name="BLPH25" localSheetId="2" hidden="1">#REF!</definedName>
    <definedName name="BLPH25" localSheetId="3" hidden="1">#REF!</definedName>
    <definedName name="BLPH25" localSheetId="4" hidden="1">#REF!</definedName>
    <definedName name="BLPH25" localSheetId="5" hidden="1">#REF!</definedName>
    <definedName name="BLPH25" localSheetId="0" hidden="1">#REF!</definedName>
    <definedName name="BLPH25" localSheetId="9" hidden="1">#REF!</definedName>
    <definedName name="BLPH25" hidden="1">#REF!</definedName>
    <definedName name="BLPH26" localSheetId="2" hidden="1">#REF!</definedName>
    <definedName name="BLPH26" localSheetId="3" hidden="1">#REF!</definedName>
    <definedName name="BLPH26" localSheetId="4" hidden="1">#REF!</definedName>
    <definedName name="BLPH26" localSheetId="5" hidden="1">#REF!</definedName>
    <definedName name="BLPH26" localSheetId="0" hidden="1">#REF!</definedName>
    <definedName name="BLPH26" localSheetId="9" hidden="1">#REF!</definedName>
    <definedName name="BLPH26" hidden="1">#REF!</definedName>
    <definedName name="BLPH27" localSheetId="2" hidden="1">#REF!</definedName>
    <definedName name="BLPH27" localSheetId="3" hidden="1">#REF!</definedName>
    <definedName name="BLPH27" localSheetId="4" hidden="1">#REF!</definedName>
    <definedName name="BLPH27" localSheetId="5" hidden="1">#REF!</definedName>
    <definedName name="BLPH27" localSheetId="0" hidden="1">#REF!</definedName>
    <definedName name="BLPH27" localSheetId="9" hidden="1">#REF!</definedName>
    <definedName name="BLPH27" hidden="1">#REF!</definedName>
    <definedName name="BLPH28" localSheetId="2" hidden="1">#REF!</definedName>
    <definedName name="BLPH28" localSheetId="3" hidden="1">#REF!</definedName>
    <definedName name="BLPH28" localSheetId="4" hidden="1">#REF!</definedName>
    <definedName name="BLPH28" localSheetId="5" hidden="1">#REF!</definedName>
    <definedName name="BLPH28" localSheetId="0" hidden="1">#REF!</definedName>
    <definedName name="BLPH28" localSheetId="9" hidden="1">#REF!</definedName>
    <definedName name="BLPH28" hidden="1">#REF!</definedName>
    <definedName name="BLPH29" localSheetId="2" hidden="1">#REF!</definedName>
    <definedName name="BLPH29" localSheetId="3" hidden="1">#REF!</definedName>
    <definedName name="BLPH29" localSheetId="4" hidden="1">#REF!</definedName>
    <definedName name="BLPH29" localSheetId="5" hidden="1">#REF!</definedName>
    <definedName name="BLPH29" localSheetId="0" hidden="1">#REF!</definedName>
    <definedName name="BLPH29" localSheetId="9" hidden="1">#REF!</definedName>
    <definedName name="BLPH29" hidden="1">#REF!</definedName>
    <definedName name="BLPH3" localSheetId="2" hidden="1">#REF!</definedName>
    <definedName name="BLPH3" localSheetId="3" hidden="1">#REF!</definedName>
    <definedName name="BLPH3" localSheetId="4" hidden="1">#REF!</definedName>
    <definedName name="BLPH3" localSheetId="5" hidden="1">#REF!</definedName>
    <definedName name="BLPH3" localSheetId="0" hidden="1">#REF!</definedName>
    <definedName name="BLPH3" localSheetId="9" hidden="1">#REF!</definedName>
    <definedName name="BLPH3" hidden="1">#REF!</definedName>
    <definedName name="BLPH30" localSheetId="2" hidden="1">#REF!</definedName>
    <definedName name="BLPH30" localSheetId="3" hidden="1">#REF!</definedName>
    <definedName name="BLPH30" localSheetId="4" hidden="1">#REF!</definedName>
    <definedName name="BLPH30" localSheetId="5" hidden="1">#REF!</definedName>
    <definedName name="BLPH30" localSheetId="0" hidden="1">#REF!</definedName>
    <definedName name="BLPH30" localSheetId="9" hidden="1">#REF!</definedName>
    <definedName name="BLPH30" hidden="1">#REF!</definedName>
    <definedName name="BLPH31" localSheetId="2" hidden="1">#REF!</definedName>
    <definedName name="BLPH31" localSheetId="3" hidden="1">#REF!</definedName>
    <definedName name="BLPH31" localSheetId="4" hidden="1">#REF!</definedName>
    <definedName name="BLPH31" localSheetId="5" hidden="1">#REF!</definedName>
    <definedName name="BLPH31" localSheetId="0" hidden="1">#REF!</definedName>
    <definedName name="BLPH31" localSheetId="9" hidden="1">#REF!</definedName>
    <definedName name="BLPH31" hidden="1">#REF!</definedName>
    <definedName name="BLPH32" localSheetId="2" hidden="1">#REF!</definedName>
    <definedName name="BLPH32" localSheetId="3" hidden="1">#REF!</definedName>
    <definedName name="BLPH32" localSheetId="4" hidden="1">#REF!</definedName>
    <definedName name="BLPH32" localSheetId="5" hidden="1">#REF!</definedName>
    <definedName name="BLPH32" localSheetId="0" hidden="1">#REF!</definedName>
    <definedName name="BLPH32" localSheetId="9" hidden="1">#REF!</definedName>
    <definedName name="BLPH32" hidden="1">#REF!</definedName>
    <definedName name="BLPH33" localSheetId="2" hidden="1">#REF!</definedName>
    <definedName name="BLPH33" localSheetId="3" hidden="1">#REF!</definedName>
    <definedName name="BLPH33" localSheetId="4" hidden="1">#REF!</definedName>
    <definedName name="BLPH33" localSheetId="5" hidden="1">#REF!</definedName>
    <definedName name="BLPH33" localSheetId="0" hidden="1">#REF!</definedName>
    <definedName name="BLPH33" localSheetId="9" hidden="1">#REF!</definedName>
    <definedName name="BLPH33" hidden="1">#REF!</definedName>
    <definedName name="BLPH34" localSheetId="2" hidden="1">#REF!</definedName>
    <definedName name="BLPH34" localSheetId="3" hidden="1">#REF!</definedName>
    <definedName name="BLPH34" localSheetId="4" hidden="1">#REF!</definedName>
    <definedName name="BLPH34" localSheetId="5" hidden="1">#REF!</definedName>
    <definedName name="BLPH34" localSheetId="0" hidden="1">#REF!</definedName>
    <definedName name="BLPH34" localSheetId="9" hidden="1">#REF!</definedName>
    <definedName name="BLPH34" hidden="1">#REF!</definedName>
    <definedName name="BLPH35" localSheetId="2" hidden="1">#REF!</definedName>
    <definedName name="BLPH35" localSheetId="3" hidden="1">#REF!</definedName>
    <definedName name="BLPH35" localSheetId="4" hidden="1">#REF!</definedName>
    <definedName name="BLPH35" localSheetId="5" hidden="1">#REF!</definedName>
    <definedName name="BLPH35" localSheetId="0" hidden="1">#REF!</definedName>
    <definedName name="BLPH35" localSheetId="9" hidden="1">#REF!</definedName>
    <definedName name="BLPH35" hidden="1">#REF!</definedName>
    <definedName name="BLPH36" localSheetId="2" hidden="1">#REF!</definedName>
    <definedName name="BLPH36" localSheetId="3" hidden="1">#REF!</definedName>
    <definedName name="BLPH36" localSheetId="4" hidden="1">#REF!</definedName>
    <definedName name="BLPH36" localSheetId="5" hidden="1">#REF!</definedName>
    <definedName name="BLPH36" localSheetId="0" hidden="1">#REF!</definedName>
    <definedName name="BLPH36" localSheetId="9" hidden="1">#REF!</definedName>
    <definedName name="BLPH36" hidden="1">#REF!</definedName>
    <definedName name="BLPH37" localSheetId="2" hidden="1">#REF!</definedName>
    <definedName name="BLPH37" localSheetId="3" hidden="1">#REF!</definedName>
    <definedName name="BLPH37" localSheetId="4" hidden="1">#REF!</definedName>
    <definedName name="BLPH37" localSheetId="5" hidden="1">#REF!</definedName>
    <definedName name="BLPH37" localSheetId="0" hidden="1">#REF!</definedName>
    <definedName name="BLPH37" localSheetId="9" hidden="1">#REF!</definedName>
    <definedName name="BLPH37" hidden="1">#REF!</definedName>
    <definedName name="BLPH38" localSheetId="2" hidden="1">#REF!</definedName>
    <definedName name="BLPH38" localSheetId="3" hidden="1">#REF!</definedName>
    <definedName name="BLPH38" localSheetId="4" hidden="1">#REF!</definedName>
    <definedName name="BLPH38" localSheetId="5" hidden="1">#REF!</definedName>
    <definedName name="BLPH38" localSheetId="0" hidden="1">#REF!</definedName>
    <definedName name="BLPH38" localSheetId="9" hidden="1">#REF!</definedName>
    <definedName name="BLPH38" hidden="1">#REF!</definedName>
    <definedName name="BLPH39" localSheetId="2" hidden="1">#REF!</definedName>
    <definedName name="BLPH39" localSheetId="3" hidden="1">#REF!</definedName>
    <definedName name="BLPH39" localSheetId="4" hidden="1">#REF!</definedName>
    <definedName name="BLPH39" localSheetId="5" hidden="1">#REF!</definedName>
    <definedName name="BLPH39" localSheetId="0" hidden="1">#REF!</definedName>
    <definedName name="BLPH39" localSheetId="9" hidden="1">#REF!</definedName>
    <definedName name="BLPH39" hidden="1">#REF!</definedName>
    <definedName name="BLPH4" localSheetId="2" hidden="1">#REF!</definedName>
    <definedName name="BLPH4" localSheetId="3" hidden="1">#REF!</definedName>
    <definedName name="BLPH4" localSheetId="4" hidden="1">#REF!</definedName>
    <definedName name="BLPH4" localSheetId="5" hidden="1">#REF!</definedName>
    <definedName name="BLPH4" localSheetId="0" hidden="1">#REF!</definedName>
    <definedName name="BLPH4" localSheetId="9" hidden="1">#REF!</definedName>
    <definedName name="BLPH4" hidden="1">#REF!</definedName>
    <definedName name="BLPH40" localSheetId="2" hidden="1">#REF!</definedName>
    <definedName name="BLPH40" localSheetId="3" hidden="1">#REF!</definedName>
    <definedName name="BLPH40" localSheetId="4" hidden="1">#REF!</definedName>
    <definedName name="BLPH40" localSheetId="5" hidden="1">#REF!</definedName>
    <definedName name="BLPH40" localSheetId="0" hidden="1">#REF!</definedName>
    <definedName name="BLPH40" localSheetId="9" hidden="1">#REF!</definedName>
    <definedName name="BLPH40" hidden="1">#REF!</definedName>
    <definedName name="BLPH41" localSheetId="2" hidden="1">#REF!</definedName>
    <definedName name="BLPH41" localSheetId="3" hidden="1">#REF!</definedName>
    <definedName name="BLPH41" localSheetId="4" hidden="1">#REF!</definedName>
    <definedName name="BLPH41" localSheetId="5" hidden="1">#REF!</definedName>
    <definedName name="BLPH41" localSheetId="0" hidden="1">#REF!</definedName>
    <definedName name="BLPH41" localSheetId="9" hidden="1">#REF!</definedName>
    <definedName name="BLPH41" hidden="1">#REF!</definedName>
    <definedName name="BLPH42" localSheetId="2" hidden="1">#REF!</definedName>
    <definedName name="BLPH42" localSheetId="3" hidden="1">#REF!</definedName>
    <definedName name="BLPH42" localSheetId="4" hidden="1">#REF!</definedName>
    <definedName name="BLPH42" localSheetId="5" hidden="1">#REF!</definedName>
    <definedName name="BLPH42" localSheetId="0" hidden="1">#REF!</definedName>
    <definedName name="BLPH42" localSheetId="9" hidden="1">#REF!</definedName>
    <definedName name="BLPH42" hidden="1">#REF!</definedName>
    <definedName name="BLPH43" localSheetId="2" hidden="1">#REF!</definedName>
    <definedName name="BLPH43" localSheetId="3" hidden="1">#REF!</definedName>
    <definedName name="BLPH43" localSheetId="4" hidden="1">#REF!</definedName>
    <definedName name="BLPH43" localSheetId="5" hidden="1">#REF!</definedName>
    <definedName name="BLPH43" localSheetId="0" hidden="1">#REF!</definedName>
    <definedName name="BLPH43" localSheetId="9" hidden="1">#REF!</definedName>
    <definedName name="BLPH43" hidden="1">#REF!</definedName>
    <definedName name="BLPH44" localSheetId="2" hidden="1">#REF!</definedName>
    <definedName name="BLPH44" localSheetId="3" hidden="1">#REF!</definedName>
    <definedName name="BLPH44" localSheetId="4" hidden="1">#REF!</definedName>
    <definedName name="BLPH44" localSheetId="5" hidden="1">#REF!</definedName>
    <definedName name="BLPH44" localSheetId="0" hidden="1">#REF!</definedName>
    <definedName name="BLPH44" localSheetId="9" hidden="1">#REF!</definedName>
    <definedName name="BLPH44" hidden="1">#REF!</definedName>
    <definedName name="BLPH45" localSheetId="2" hidden="1">#REF!</definedName>
    <definedName name="BLPH45" localSheetId="3" hidden="1">#REF!</definedName>
    <definedName name="BLPH45" localSheetId="4" hidden="1">#REF!</definedName>
    <definedName name="BLPH45" localSheetId="5" hidden="1">#REF!</definedName>
    <definedName name="BLPH45" localSheetId="0" hidden="1">#REF!</definedName>
    <definedName name="BLPH45" localSheetId="9" hidden="1">#REF!</definedName>
    <definedName name="BLPH45" hidden="1">#REF!</definedName>
    <definedName name="BLPH46" localSheetId="2" hidden="1">#REF!</definedName>
    <definedName name="BLPH46" localSheetId="3" hidden="1">#REF!</definedName>
    <definedName name="BLPH46" localSheetId="4" hidden="1">#REF!</definedName>
    <definedName name="BLPH46" localSheetId="5" hidden="1">#REF!</definedName>
    <definedName name="BLPH46" localSheetId="0" hidden="1">#REF!</definedName>
    <definedName name="BLPH46" localSheetId="9" hidden="1">#REF!</definedName>
    <definedName name="BLPH46" hidden="1">#REF!</definedName>
    <definedName name="BLPH47" localSheetId="2" hidden="1">#REF!</definedName>
    <definedName name="BLPH47" localSheetId="3" hidden="1">#REF!</definedName>
    <definedName name="BLPH47" localSheetId="4" hidden="1">#REF!</definedName>
    <definedName name="BLPH47" localSheetId="5" hidden="1">#REF!</definedName>
    <definedName name="BLPH47" localSheetId="0" hidden="1">#REF!</definedName>
    <definedName name="BLPH47" localSheetId="9" hidden="1">#REF!</definedName>
    <definedName name="BLPH47" hidden="1">#REF!</definedName>
    <definedName name="BLPH48" localSheetId="2" hidden="1">#REF!</definedName>
    <definedName name="BLPH48" localSheetId="3" hidden="1">#REF!</definedName>
    <definedName name="BLPH48" localSheetId="4" hidden="1">#REF!</definedName>
    <definedName name="BLPH48" localSheetId="5" hidden="1">#REF!</definedName>
    <definedName name="BLPH48" localSheetId="9" hidden="1">#REF!</definedName>
    <definedName name="BLPH48" hidden="1">#REF!</definedName>
    <definedName name="BLPH49" localSheetId="2" hidden="1">#REF!</definedName>
    <definedName name="BLPH49" localSheetId="3" hidden="1">#REF!</definedName>
    <definedName name="BLPH49" localSheetId="4" hidden="1">#REF!</definedName>
    <definedName name="BLPH49" localSheetId="5" hidden="1">#REF!</definedName>
    <definedName name="BLPH49" localSheetId="9" hidden="1">#REF!</definedName>
    <definedName name="BLPH49" hidden="1">#REF!</definedName>
    <definedName name="BLPH5" localSheetId="2" hidden="1">#REF!</definedName>
    <definedName name="BLPH5" localSheetId="3" hidden="1">#REF!</definedName>
    <definedName name="BLPH5" localSheetId="4" hidden="1">#REF!</definedName>
    <definedName name="BLPH5" localSheetId="5" hidden="1">#REF!</definedName>
    <definedName name="BLPH5" localSheetId="0" hidden="1">#REF!</definedName>
    <definedName name="BLPH5" localSheetId="9" hidden="1">#REF!</definedName>
    <definedName name="BLPH5" hidden="1">#REF!</definedName>
    <definedName name="BLPH50" localSheetId="2" hidden="1">#REF!</definedName>
    <definedName name="BLPH50" localSheetId="3" hidden="1">#REF!</definedName>
    <definedName name="BLPH50" localSheetId="4" hidden="1">#REF!</definedName>
    <definedName name="BLPH50" localSheetId="5" hidden="1">#REF!</definedName>
    <definedName name="BLPH50" localSheetId="9" hidden="1">#REF!</definedName>
    <definedName name="BLPH50" hidden="1">#REF!</definedName>
    <definedName name="BLPH51" localSheetId="2" hidden="1">#REF!</definedName>
    <definedName name="BLPH51" localSheetId="3" hidden="1">#REF!</definedName>
    <definedName name="BLPH51" localSheetId="4" hidden="1">#REF!</definedName>
    <definedName name="BLPH51" localSheetId="5" hidden="1">#REF!</definedName>
    <definedName name="BLPH51" localSheetId="9" hidden="1">#REF!</definedName>
    <definedName name="BLPH51" hidden="1">#REF!</definedName>
    <definedName name="BLPH52" localSheetId="2" hidden="1">#REF!</definedName>
    <definedName name="BLPH52" localSheetId="3" hidden="1">#REF!</definedName>
    <definedName name="BLPH52" localSheetId="4" hidden="1">#REF!</definedName>
    <definedName name="BLPH52" localSheetId="5" hidden="1">#REF!</definedName>
    <definedName name="BLPH52" localSheetId="9" hidden="1">#REF!</definedName>
    <definedName name="BLPH52" hidden="1">#REF!</definedName>
    <definedName name="BLPH53" localSheetId="2" hidden="1">#REF!</definedName>
    <definedName name="BLPH53" localSheetId="3" hidden="1">#REF!</definedName>
    <definedName name="BLPH53" localSheetId="4" hidden="1">#REF!</definedName>
    <definedName name="BLPH53" localSheetId="5" hidden="1">#REF!</definedName>
    <definedName name="BLPH53" localSheetId="9" hidden="1">#REF!</definedName>
    <definedName name="BLPH53" hidden="1">#REF!</definedName>
    <definedName name="BLPH54" localSheetId="2" hidden="1">#REF!</definedName>
    <definedName name="BLPH54" localSheetId="3" hidden="1">#REF!</definedName>
    <definedName name="BLPH54" localSheetId="4" hidden="1">#REF!</definedName>
    <definedName name="BLPH54" localSheetId="5" hidden="1">#REF!</definedName>
    <definedName name="BLPH54" localSheetId="9" hidden="1">#REF!</definedName>
    <definedName name="BLPH54" hidden="1">#REF!</definedName>
    <definedName name="BLPH55" localSheetId="2" hidden="1">#REF!</definedName>
    <definedName name="BLPH55" localSheetId="3" hidden="1">#REF!</definedName>
    <definedName name="BLPH55" localSheetId="4" hidden="1">#REF!</definedName>
    <definedName name="BLPH55" localSheetId="5" hidden="1">#REF!</definedName>
    <definedName name="BLPH55" localSheetId="9" hidden="1">#REF!</definedName>
    <definedName name="BLPH55" hidden="1">#REF!</definedName>
    <definedName name="BLPH56" localSheetId="2" hidden="1">#REF!</definedName>
    <definedName name="BLPH56" localSheetId="3" hidden="1">#REF!</definedName>
    <definedName name="BLPH56" localSheetId="4" hidden="1">#REF!</definedName>
    <definedName name="BLPH56" localSheetId="5" hidden="1">#REF!</definedName>
    <definedName name="BLPH56" localSheetId="9" hidden="1">#REF!</definedName>
    <definedName name="BLPH56" hidden="1">#REF!</definedName>
    <definedName name="BLPH6" localSheetId="2" hidden="1">#REF!</definedName>
    <definedName name="BLPH6" localSheetId="3" hidden="1">#REF!</definedName>
    <definedName name="BLPH6" localSheetId="4" hidden="1">#REF!</definedName>
    <definedName name="BLPH6" localSheetId="5" hidden="1">#REF!</definedName>
    <definedName name="BLPH6" localSheetId="0" hidden="1">#REF!</definedName>
    <definedName name="BLPH6" localSheetId="9" hidden="1">#REF!</definedName>
    <definedName name="BLPH6" hidden="1">#REF!</definedName>
    <definedName name="BLPH7" localSheetId="2" hidden="1">#REF!</definedName>
    <definedName name="BLPH7" localSheetId="3" hidden="1">#REF!</definedName>
    <definedName name="BLPH7" localSheetId="4" hidden="1">#REF!</definedName>
    <definedName name="BLPH7" localSheetId="5" hidden="1">#REF!</definedName>
    <definedName name="BLPH7" localSheetId="0" hidden="1">#REF!</definedName>
    <definedName name="BLPH7" localSheetId="9" hidden="1">#REF!</definedName>
    <definedName name="BLPH7" hidden="1">#REF!</definedName>
    <definedName name="BLPH8" localSheetId="2" hidden="1">#REF!</definedName>
    <definedName name="BLPH8" localSheetId="3" hidden="1">#REF!</definedName>
    <definedName name="BLPH8" localSheetId="4" hidden="1">#REF!</definedName>
    <definedName name="BLPH8" localSheetId="5" hidden="1">#REF!</definedName>
    <definedName name="BLPH8" localSheetId="0" hidden="1">#REF!</definedName>
    <definedName name="BLPH8" localSheetId="9" hidden="1">#REF!</definedName>
    <definedName name="BLPH8" hidden="1">#REF!</definedName>
    <definedName name="BLPH82" localSheetId="2" hidden="1">#REF!</definedName>
    <definedName name="BLPH82" localSheetId="3" hidden="1">#REF!</definedName>
    <definedName name="BLPH82" localSheetId="4" hidden="1">#REF!</definedName>
    <definedName name="BLPH82" localSheetId="5" hidden="1">#REF!</definedName>
    <definedName name="BLPH82" localSheetId="9" hidden="1">#REF!</definedName>
    <definedName name="BLPH82" hidden="1">#REF!</definedName>
    <definedName name="BLPH83" localSheetId="2" hidden="1">#REF!</definedName>
    <definedName name="BLPH83" localSheetId="3" hidden="1">#REF!</definedName>
    <definedName name="BLPH83" localSheetId="4" hidden="1">#REF!</definedName>
    <definedName name="BLPH83" localSheetId="5" hidden="1">#REF!</definedName>
    <definedName name="BLPH83" localSheetId="9" hidden="1">#REF!</definedName>
    <definedName name="BLPH83" hidden="1">#REF!</definedName>
    <definedName name="BLPH9" localSheetId="2" hidden="1">#REF!</definedName>
    <definedName name="BLPH9" localSheetId="3" hidden="1">#REF!</definedName>
    <definedName name="BLPH9" localSheetId="4" hidden="1">#REF!</definedName>
    <definedName name="BLPH9" localSheetId="5" hidden="1">#REF!</definedName>
    <definedName name="BLPH9" localSheetId="0" hidden="1">#REF!</definedName>
    <definedName name="BLPH9" localSheetId="9" hidden="1">#REF!</definedName>
    <definedName name="BLPH9" hidden="1">#REF!</definedName>
    <definedName name="can" localSheetId="2" hidden="1">{#N/A,#N/A,FALSE,"O&amp;M by processes";#N/A,#N/A,FALSE,"Elec Act vs Bud";#N/A,#N/A,FALSE,"G&amp;A";#N/A,#N/A,FALSE,"BGS";#N/A,#N/A,FALSE,"Res Cost"}</definedName>
    <definedName name="can" localSheetId="3" hidden="1">{#N/A,#N/A,FALSE,"O&amp;M by processes";#N/A,#N/A,FALSE,"Elec Act vs Bud";#N/A,#N/A,FALSE,"G&amp;A";#N/A,#N/A,FALSE,"BGS";#N/A,#N/A,FALSE,"Res Cost"}</definedName>
    <definedName name="can" localSheetId="4" hidden="1">{#N/A,#N/A,FALSE,"O&amp;M by processes";#N/A,#N/A,FALSE,"Elec Act vs Bud";#N/A,#N/A,FALSE,"G&amp;A";#N/A,#N/A,FALSE,"BGS";#N/A,#N/A,FALSE,"Res Cost"}</definedName>
    <definedName name="can" localSheetId="5" hidden="1">{#N/A,#N/A,FALSE,"O&amp;M by processes";#N/A,#N/A,FALSE,"Elec Act vs Bud";#N/A,#N/A,FALSE,"G&amp;A";#N/A,#N/A,FALSE,"BGS";#N/A,#N/A,FALSE,"Res Cost"}</definedName>
    <definedName name="can" localSheetId="1" hidden="1">{#N/A,#N/A,FALSE,"O&amp;M by processes";#N/A,#N/A,FALSE,"Elec Act vs Bud";#N/A,#N/A,FALSE,"G&amp;A";#N/A,#N/A,FALSE,"BGS";#N/A,#N/A,FALSE,"Res Cost"}</definedName>
    <definedName name="can" localSheetId="0" hidden="1">{#N/A,#N/A,FALSE,"O&amp;M by processes";#N/A,#N/A,FALSE,"Elec Act vs Bud";#N/A,#N/A,FALSE,"G&amp;A";#N/A,#N/A,FALSE,"BGS";#N/A,#N/A,FALSE,"Res Cost"}</definedName>
    <definedName name="can" localSheetId="6" hidden="1">{#N/A,#N/A,FALSE,"O&amp;M by processes";#N/A,#N/A,FALSE,"Elec Act vs Bud";#N/A,#N/A,FALSE,"G&amp;A";#N/A,#N/A,FALSE,"BGS";#N/A,#N/A,FALSE,"Res Cost"}</definedName>
    <definedName name="can" localSheetId="7" hidden="1">{#N/A,#N/A,FALSE,"O&amp;M by processes";#N/A,#N/A,FALSE,"Elec Act vs Bud";#N/A,#N/A,FALSE,"G&amp;A";#N/A,#N/A,FALSE,"BGS";#N/A,#N/A,FALSE,"Res Cost"}</definedName>
    <definedName name="can" localSheetId="8" hidden="1">{#N/A,#N/A,FALSE,"O&amp;M by processes";#N/A,#N/A,FALSE,"Elec Act vs Bud";#N/A,#N/A,FALSE,"G&amp;A";#N/A,#N/A,FALSE,"BGS";#N/A,#N/A,FALSE,"Res Cost"}</definedName>
    <definedName name="can" localSheetId="9" hidden="1">{#N/A,#N/A,FALSE,"O&amp;M by processes";#N/A,#N/A,FALSE,"Elec Act vs Bud";#N/A,#N/A,FALSE,"G&amp;A";#N/A,#N/A,FALSE,"BGS";#N/A,#N/A,FALSE,"Res Cost"}</definedName>
    <definedName name="can" localSheetId="10" hidden="1">{#N/A,#N/A,FALSE,"O&amp;M by processes";#N/A,#N/A,FALSE,"Elec Act vs Bud";#N/A,#N/A,FALSE,"G&amp;A";#N/A,#N/A,FALSE,"BGS";#N/A,#N/A,FALSE,"Res Cost"}</definedName>
    <definedName name="can" hidden="1">{#N/A,#N/A,FALSE,"O&amp;M by processes";#N/A,#N/A,FALSE,"Elec Act vs Bud";#N/A,#N/A,FALSE,"G&amp;A";#N/A,#N/A,FALSE,"BGS";#N/A,#N/A,FALSE,"Res Cost"}</definedName>
    <definedName name="cancel" localSheetId="2" hidden="1">{"PARTNERS CAPITAL STMT",#N/A,FALSE,"Partners Capital"}</definedName>
    <definedName name="cancel" localSheetId="3" hidden="1">{"PARTNERS CAPITAL STMT",#N/A,FALSE,"Partners Capital"}</definedName>
    <definedName name="cancel" localSheetId="4" hidden="1">{"PARTNERS CAPITAL STMT",#N/A,FALSE,"Partners Capital"}</definedName>
    <definedName name="cancel" localSheetId="5" hidden="1">{"PARTNERS CAPITAL STMT",#N/A,FALSE,"Partners Capital"}</definedName>
    <definedName name="cancel" localSheetId="1" hidden="1">{"PARTNERS CAPITAL STMT",#N/A,FALSE,"Partners Capital"}</definedName>
    <definedName name="cancel" localSheetId="0" hidden="1">{"PARTNERS CAPITAL STMT",#N/A,FALSE,"Partners Capital"}</definedName>
    <definedName name="cancel" localSheetId="6" hidden="1">{"PARTNERS CAPITAL STMT",#N/A,FALSE,"Partners Capital"}</definedName>
    <definedName name="cancel" localSheetId="7" hidden="1">{"PARTNERS CAPITAL STMT",#N/A,FALSE,"Partners Capital"}</definedName>
    <definedName name="cancel" localSheetId="8" hidden="1">{"PARTNERS CAPITAL STMT",#N/A,FALSE,"Partners Capital"}</definedName>
    <definedName name="cancel" localSheetId="9" hidden="1">{"PARTNERS CAPITAL STMT",#N/A,FALSE,"Partners Capital"}</definedName>
    <definedName name="cancel" localSheetId="10" hidden="1">{"PARTNERS CAPITAL STMT",#N/A,FALSE,"Partners Capital"}</definedName>
    <definedName name="cancel" hidden="1">{"PARTNERS CAPITAL STMT",#N/A,FALSE,"Partners Capital"}</definedName>
    <definedName name="cancel_1" localSheetId="2" hidden="1">{"PARTNERS CAPITAL STMT",#N/A,FALSE,"Partners Capital"}</definedName>
    <definedName name="cancel_1" localSheetId="3" hidden="1">{"PARTNERS CAPITAL STMT",#N/A,FALSE,"Partners Capital"}</definedName>
    <definedName name="cancel_1" localSheetId="4" hidden="1">{"PARTNERS CAPITAL STMT",#N/A,FALSE,"Partners Capital"}</definedName>
    <definedName name="cancel_1" localSheetId="5" hidden="1">{"PARTNERS CAPITAL STMT",#N/A,FALSE,"Partners Capital"}</definedName>
    <definedName name="cancel_1" localSheetId="1" hidden="1">{"PARTNERS CAPITAL STMT",#N/A,FALSE,"Partners Capital"}</definedName>
    <definedName name="cancel_1" localSheetId="0" hidden="1">{"PARTNERS CAPITAL STMT",#N/A,FALSE,"Partners Capital"}</definedName>
    <definedName name="cancel_1" localSheetId="6" hidden="1">{"PARTNERS CAPITAL STMT",#N/A,FALSE,"Partners Capital"}</definedName>
    <definedName name="cancel_1" localSheetId="7" hidden="1">{"PARTNERS CAPITAL STMT",#N/A,FALSE,"Partners Capital"}</definedName>
    <definedName name="cancel_1" localSheetId="8" hidden="1">{"PARTNERS CAPITAL STMT",#N/A,FALSE,"Partners Capital"}</definedName>
    <definedName name="cancel_1" localSheetId="9" hidden="1">{"PARTNERS CAPITAL STMT",#N/A,FALSE,"Partners Capital"}</definedName>
    <definedName name="cancel_1" localSheetId="10" hidden="1">{"PARTNERS CAPITAL STMT",#N/A,FALSE,"Partners Capital"}</definedName>
    <definedName name="cancel_1" hidden="1">{"PARTNERS CAPITAL STMT",#N/A,FALSE,"Partners Capital"}</definedName>
    <definedName name="cancel2" localSheetId="2" hidden="1">{"PNLProjDL",#N/A,FALSE,"PROJCO";"PNLParDL",#N/A,FALSE,"Parent"}</definedName>
    <definedName name="cancel2" localSheetId="3" hidden="1">{"PNLProjDL",#N/A,FALSE,"PROJCO";"PNLParDL",#N/A,FALSE,"Parent"}</definedName>
    <definedName name="cancel2" localSheetId="4" hidden="1">{"PNLProjDL",#N/A,FALSE,"PROJCO";"PNLParDL",#N/A,FALSE,"Parent"}</definedName>
    <definedName name="cancel2" localSheetId="5" hidden="1">{"PNLProjDL",#N/A,FALSE,"PROJCO";"PNLParDL",#N/A,FALSE,"Parent"}</definedName>
    <definedName name="cancel2" localSheetId="1" hidden="1">{"PNLProjDL",#N/A,FALSE,"PROJCO";"PNLParDL",#N/A,FALSE,"Parent"}</definedName>
    <definedName name="cancel2" localSheetId="0" hidden="1">{"PNLProjDL",#N/A,FALSE,"PROJCO";"PNLParDL",#N/A,FALSE,"Parent"}</definedName>
    <definedName name="cancel2" localSheetId="6" hidden="1">{"PNLProjDL",#N/A,FALSE,"PROJCO";"PNLParDL",#N/A,FALSE,"Parent"}</definedName>
    <definedName name="cancel2" localSheetId="7" hidden="1">{"PNLProjDL",#N/A,FALSE,"PROJCO";"PNLParDL",#N/A,FALSE,"Parent"}</definedName>
    <definedName name="cancel2" localSheetId="8" hidden="1">{"PNLProjDL",#N/A,FALSE,"PROJCO";"PNLParDL",#N/A,FALSE,"Parent"}</definedName>
    <definedName name="cancel2" localSheetId="9" hidden="1">{"PNLProjDL",#N/A,FALSE,"PROJCO";"PNLParDL",#N/A,FALSE,"Parent"}</definedName>
    <definedName name="cancel2" localSheetId="10" hidden="1">{"PNLProjDL",#N/A,FALSE,"PROJCO";"PNLParDL",#N/A,FALSE,"Parent"}</definedName>
    <definedName name="cancel2" hidden="1">{"PNLProjDL",#N/A,FALSE,"PROJCO";"PNLParDL",#N/A,FALSE,"Parent"}</definedName>
    <definedName name="cancel2_1" localSheetId="2" hidden="1">{"PNLProjDL",#N/A,FALSE,"PROJCO";"PNLParDL",#N/A,FALSE,"Parent"}</definedName>
    <definedName name="cancel2_1" localSheetId="3" hidden="1">{"PNLProjDL",#N/A,FALSE,"PROJCO";"PNLParDL",#N/A,FALSE,"Parent"}</definedName>
    <definedName name="cancel2_1" localSheetId="4" hidden="1">{"PNLProjDL",#N/A,FALSE,"PROJCO";"PNLParDL",#N/A,FALSE,"Parent"}</definedName>
    <definedName name="cancel2_1" localSheetId="5" hidden="1">{"PNLProjDL",#N/A,FALSE,"PROJCO";"PNLParDL",#N/A,FALSE,"Parent"}</definedName>
    <definedName name="cancel2_1" localSheetId="1" hidden="1">{"PNLProjDL",#N/A,FALSE,"PROJCO";"PNLParDL",#N/A,FALSE,"Parent"}</definedName>
    <definedName name="cancel2_1" localSheetId="0" hidden="1">{"PNLProjDL",#N/A,FALSE,"PROJCO";"PNLParDL",#N/A,FALSE,"Parent"}</definedName>
    <definedName name="cancel2_1" localSheetId="6" hidden="1">{"PNLProjDL",#N/A,FALSE,"PROJCO";"PNLParDL",#N/A,FALSE,"Parent"}</definedName>
    <definedName name="cancel2_1" localSheetId="7" hidden="1">{"PNLProjDL",#N/A,FALSE,"PROJCO";"PNLParDL",#N/A,FALSE,"Parent"}</definedName>
    <definedName name="cancel2_1" localSheetId="8" hidden="1">{"PNLProjDL",#N/A,FALSE,"PROJCO";"PNLParDL",#N/A,FALSE,"Parent"}</definedName>
    <definedName name="cancel2_1" localSheetId="9" hidden="1">{"PNLProjDL",#N/A,FALSE,"PROJCO";"PNLParDL",#N/A,FALSE,"Parent"}</definedName>
    <definedName name="cancel2_1" localSheetId="10" hidden="1">{"PNLProjDL",#N/A,FALSE,"PROJCO";"PNLParDL",#N/A,FALSE,"Parent"}</definedName>
    <definedName name="cancel2_1" hidden="1">{"PNLProjDL",#N/A,FALSE,"PROJCO";"PNLParDL",#N/A,FALSE,"Parent"}</definedName>
    <definedName name="cancel3" localSheetId="2" hidden="1">{"Summary",#N/A,FALSE,"MICMULT";"Income Statement",#N/A,FALSE,"MICMULT";"Cash Flows",#N/A,FALSE,"MICMULT"}</definedName>
    <definedName name="cancel3" localSheetId="3" hidden="1">{"Summary",#N/A,FALSE,"MICMULT";"Income Statement",#N/A,FALSE,"MICMULT";"Cash Flows",#N/A,FALSE,"MICMULT"}</definedName>
    <definedName name="cancel3" localSheetId="4" hidden="1">{"Summary",#N/A,FALSE,"MICMULT";"Income Statement",#N/A,FALSE,"MICMULT";"Cash Flows",#N/A,FALSE,"MICMULT"}</definedName>
    <definedName name="cancel3" localSheetId="5" hidden="1">{"Summary",#N/A,FALSE,"MICMULT";"Income Statement",#N/A,FALSE,"MICMULT";"Cash Flows",#N/A,FALSE,"MICMULT"}</definedName>
    <definedName name="cancel3" localSheetId="1" hidden="1">{"Summary",#N/A,FALSE,"MICMULT";"Income Statement",#N/A,FALSE,"MICMULT";"Cash Flows",#N/A,FALSE,"MICMULT"}</definedName>
    <definedName name="cancel3" localSheetId="0" hidden="1">{"Summary",#N/A,FALSE,"MICMULT";"Income Statement",#N/A,FALSE,"MICMULT";"Cash Flows",#N/A,FALSE,"MICMULT"}</definedName>
    <definedName name="cancel3" localSheetId="6" hidden="1">{"Summary",#N/A,FALSE,"MICMULT";"Income Statement",#N/A,FALSE,"MICMULT";"Cash Flows",#N/A,FALSE,"MICMULT"}</definedName>
    <definedName name="cancel3" localSheetId="7" hidden="1">{"Summary",#N/A,FALSE,"MICMULT";"Income Statement",#N/A,FALSE,"MICMULT";"Cash Flows",#N/A,FALSE,"MICMULT"}</definedName>
    <definedName name="cancel3" localSheetId="8" hidden="1">{"Summary",#N/A,FALSE,"MICMULT";"Income Statement",#N/A,FALSE,"MICMULT";"Cash Flows",#N/A,FALSE,"MICMULT"}</definedName>
    <definedName name="cancel3" localSheetId="9" hidden="1">{"Summary",#N/A,FALSE,"MICMULT";"Income Statement",#N/A,FALSE,"MICMULT";"Cash Flows",#N/A,FALSE,"MICMULT"}</definedName>
    <definedName name="cancel3" localSheetId="10" hidden="1">{"Summary",#N/A,FALSE,"MICMULT";"Income Statement",#N/A,FALSE,"MICMULT";"Cash Flows",#N/A,FALSE,"MICMULT"}</definedName>
    <definedName name="cancel3" hidden="1">{"Summary",#N/A,FALSE,"MICMULT";"Income Statement",#N/A,FALSE,"MICMULT";"Cash Flows",#N/A,FALSE,"MICMULT"}</definedName>
    <definedName name="cancel3_1" localSheetId="2" hidden="1">{"Summary",#N/A,FALSE,"MICMULT";"Income Statement",#N/A,FALSE,"MICMULT";"Cash Flows",#N/A,FALSE,"MICMULT"}</definedName>
    <definedName name="cancel3_1" localSheetId="3" hidden="1">{"Summary",#N/A,FALSE,"MICMULT";"Income Statement",#N/A,FALSE,"MICMULT";"Cash Flows",#N/A,FALSE,"MICMULT"}</definedName>
    <definedName name="cancel3_1" localSheetId="4" hidden="1">{"Summary",#N/A,FALSE,"MICMULT";"Income Statement",#N/A,FALSE,"MICMULT";"Cash Flows",#N/A,FALSE,"MICMULT"}</definedName>
    <definedName name="cancel3_1" localSheetId="5" hidden="1">{"Summary",#N/A,FALSE,"MICMULT";"Income Statement",#N/A,FALSE,"MICMULT";"Cash Flows",#N/A,FALSE,"MICMULT"}</definedName>
    <definedName name="cancel3_1" localSheetId="1" hidden="1">{"Summary",#N/A,FALSE,"MICMULT";"Income Statement",#N/A,FALSE,"MICMULT";"Cash Flows",#N/A,FALSE,"MICMULT"}</definedName>
    <definedName name="cancel3_1" localSheetId="0" hidden="1">{"Summary",#N/A,FALSE,"MICMULT";"Income Statement",#N/A,FALSE,"MICMULT";"Cash Flows",#N/A,FALSE,"MICMULT"}</definedName>
    <definedName name="cancel3_1" localSheetId="6" hidden="1">{"Summary",#N/A,FALSE,"MICMULT";"Income Statement",#N/A,FALSE,"MICMULT";"Cash Flows",#N/A,FALSE,"MICMULT"}</definedName>
    <definedName name="cancel3_1" localSheetId="7" hidden="1">{"Summary",#N/A,FALSE,"MICMULT";"Income Statement",#N/A,FALSE,"MICMULT";"Cash Flows",#N/A,FALSE,"MICMULT"}</definedName>
    <definedName name="cancel3_1" localSheetId="8" hidden="1">{"Summary",#N/A,FALSE,"MICMULT";"Income Statement",#N/A,FALSE,"MICMULT";"Cash Flows",#N/A,FALSE,"MICMULT"}</definedName>
    <definedName name="cancel3_1" localSheetId="9" hidden="1">{"Summary",#N/A,FALSE,"MICMULT";"Income Statement",#N/A,FALSE,"MICMULT";"Cash Flows",#N/A,FALSE,"MICMULT"}</definedName>
    <definedName name="cancel3_1" localSheetId="10" hidden="1">{"Summary",#N/A,FALSE,"MICMULT";"Income Statement",#N/A,FALSE,"MICMULT";"Cash Flows",#N/A,FALSE,"MICMULT"}</definedName>
    <definedName name="cancel3_1" hidden="1">{"Summary",#N/A,FALSE,"MICMULT";"Income Statement",#N/A,FALSE,"MICMULT";"Cash Flows",#N/A,FALSE,"MICMULT"}</definedName>
    <definedName name="CBWorkbookPriority" hidden="1">-2082472701</definedName>
    <definedName name="ccc" localSheetId="2" hidden="1">{#N/A,#N/A,FALSE,"O&amp;M by processes";#N/A,#N/A,FALSE,"Elec Act vs Bud";#N/A,#N/A,FALSE,"G&amp;A";#N/A,#N/A,FALSE,"BGS";#N/A,#N/A,FALSE,"Res Cost"}</definedName>
    <definedName name="ccc" localSheetId="3" hidden="1">{#N/A,#N/A,FALSE,"O&amp;M by processes";#N/A,#N/A,FALSE,"Elec Act vs Bud";#N/A,#N/A,FALSE,"G&amp;A";#N/A,#N/A,FALSE,"BGS";#N/A,#N/A,FALSE,"Res Cost"}</definedName>
    <definedName name="ccc" localSheetId="4" hidden="1">{#N/A,#N/A,FALSE,"O&amp;M by processes";#N/A,#N/A,FALSE,"Elec Act vs Bud";#N/A,#N/A,FALSE,"G&amp;A";#N/A,#N/A,FALSE,"BGS";#N/A,#N/A,FALSE,"Res Cost"}</definedName>
    <definedName name="ccc" localSheetId="5" hidden="1">{#N/A,#N/A,FALSE,"O&amp;M by processes";#N/A,#N/A,FALSE,"Elec Act vs Bud";#N/A,#N/A,FALSE,"G&amp;A";#N/A,#N/A,FALSE,"BGS";#N/A,#N/A,FALSE,"Res Cost"}</definedName>
    <definedName name="ccc" localSheetId="1" hidden="1">{#N/A,#N/A,FALSE,"O&amp;M by processes";#N/A,#N/A,FALSE,"Elec Act vs Bud";#N/A,#N/A,FALSE,"G&amp;A";#N/A,#N/A,FALSE,"BGS";#N/A,#N/A,FALSE,"Res Cost"}</definedName>
    <definedName name="ccc" localSheetId="0" hidden="1">{#N/A,#N/A,FALSE,"O&amp;M by processes";#N/A,#N/A,FALSE,"Elec Act vs Bud";#N/A,#N/A,FALSE,"G&amp;A";#N/A,#N/A,FALSE,"BGS";#N/A,#N/A,FALSE,"Res Cost"}</definedName>
    <definedName name="ccc" localSheetId="6" hidden="1">{#N/A,#N/A,FALSE,"O&amp;M by processes";#N/A,#N/A,FALSE,"Elec Act vs Bud";#N/A,#N/A,FALSE,"G&amp;A";#N/A,#N/A,FALSE,"BGS";#N/A,#N/A,FALSE,"Res Cost"}</definedName>
    <definedName name="ccc" localSheetId="7" hidden="1">{#N/A,#N/A,FALSE,"O&amp;M by processes";#N/A,#N/A,FALSE,"Elec Act vs Bud";#N/A,#N/A,FALSE,"G&amp;A";#N/A,#N/A,FALSE,"BGS";#N/A,#N/A,FALSE,"Res Cost"}</definedName>
    <definedName name="ccc" localSheetId="8" hidden="1">{#N/A,#N/A,FALSE,"O&amp;M by processes";#N/A,#N/A,FALSE,"Elec Act vs Bud";#N/A,#N/A,FALSE,"G&amp;A";#N/A,#N/A,FALSE,"BGS";#N/A,#N/A,FALSE,"Res Cost"}</definedName>
    <definedName name="ccc" localSheetId="9" hidden="1">{#N/A,#N/A,FALSE,"O&amp;M by processes";#N/A,#N/A,FALSE,"Elec Act vs Bud";#N/A,#N/A,FALSE,"G&amp;A";#N/A,#N/A,FALSE,"BGS";#N/A,#N/A,FALSE,"Res Cost"}</definedName>
    <definedName name="ccc" localSheetId="10" hidden="1">{#N/A,#N/A,FALSE,"O&amp;M by processes";#N/A,#N/A,FALSE,"Elec Act vs Bud";#N/A,#N/A,FALSE,"G&amp;A";#N/A,#N/A,FALSE,"BGS";#N/A,#N/A,FALSE,"Res Cost"}</definedName>
    <definedName name="ccc" hidden="1">{#N/A,#N/A,FALSE,"O&amp;M by processes";#N/A,#N/A,FALSE,"Elec Act vs Bud";#N/A,#N/A,FALSE,"G&amp;A";#N/A,#N/A,FALSE,"BGS";#N/A,#N/A,FALSE,"Res Cost"}</definedName>
    <definedName name="cccc" localSheetId="2" hidden="1">{#N/A,#N/A,FALSE,"O&amp;M by processes";#N/A,#N/A,FALSE,"Elec Act vs Bud";#N/A,#N/A,FALSE,"G&amp;A";#N/A,#N/A,FALSE,"BGS";#N/A,#N/A,FALSE,"Res Cost"}</definedName>
    <definedName name="cccc" localSheetId="3" hidden="1">{#N/A,#N/A,FALSE,"O&amp;M by processes";#N/A,#N/A,FALSE,"Elec Act vs Bud";#N/A,#N/A,FALSE,"G&amp;A";#N/A,#N/A,FALSE,"BGS";#N/A,#N/A,FALSE,"Res Cost"}</definedName>
    <definedName name="cccc" localSheetId="4" hidden="1">{#N/A,#N/A,FALSE,"O&amp;M by processes";#N/A,#N/A,FALSE,"Elec Act vs Bud";#N/A,#N/A,FALSE,"G&amp;A";#N/A,#N/A,FALSE,"BGS";#N/A,#N/A,FALSE,"Res Cost"}</definedName>
    <definedName name="cccc" localSheetId="5" hidden="1">{#N/A,#N/A,FALSE,"O&amp;M by processes";#N/A,#N/A,FALSE,"Elec Act vs Bud";#N/A,#N/A,FALSE,"G&amp;A";#N/A,#N/A,FALSE,"BGS";#N/A,#N/A,FALSE,"Res Cost"}</definedName>
    <definedName name="cccc" localSheetId="1" hidden="1">{#N/A,#N/A,FALSE,"O&amp;M by processes";#N/A,#N/A,FALSE,"Elec Act vs Bud";#N/A,#N/A,FALSE,"G&amp;A";#N/A,#N/A,FALSE,"BGS";#N/A,#N/A,FALSE,"Res Cost"}</definedName>
    <definedName name="cccc" localSheetId="0" hidden="1">{#N/A,#N/A,FALSE,"O&amp;M by processes";#N/A,#N/A,FALSE,"Elec Act vs Bud";#N/A,#N/A,FALSE,"G&amp;A";#N/A,#N/A,FALSE,"BGS";#N/A,#N/A,FALSE,"Res Cost"}</definedName>
    <definedName name="cccc" localSheetId="6" hidden="1">{#N/A,#N/A,FALSE,"O&amp;M by processes";#N/A,#N/A,FALSE,"Elec Act vs Bud";#N/A,#N/A,FALSE,"G&amp;A";#N/A,#N/A,FALSE,"BGS";#N/A,#N/A,FALSE,"Res Cost"}</definedName>
    <definedName name="cccc" localSheetId="7" hidden="1">{#N/A,#N/A,FALSE,"O&amp;M by processes";#N/A,#N/A,FALSE,"Elec Act vs Bud";#N/A,#N/A,FALSE,"G&amp;A";#N/A,#N/A,FALSE,"BGS";#N/A,#N/A,FALSE,"Res Cost"}</definedName>
    <definedName name="cccc" localSheetId="8" hidden="1">{#N/A,#N/A,FALSE,"O&amp;M by processes";#N/A,#N/A,FALSE,"Elec Act vs Bud";#N/A,#N/A,FALSE,"G&amp;A";#N/A,#N/A,FALSE,"BGS";#N/A,#N/A,FALSE,"Res Cost"}</definedName>
    <definedName name="cccc" localSheetId="9" hidden="1">{#N/A,#N/A,FALSE,"O&amp;M by processes";#N/A,#N/A,FALSE,"Elec Act vs Bud";#N/A,#N/A,FALSE,"G&amp;A";#N/A,#N/A,FALSE,"BGS";#N/A,#N/A,FALSE,"Res Cost"}</definedName>
    <definedName name="cccc" localSheetId="10" hidden="1">{#N/A,#N/A,FALSE,"O&amp;M by processes";#N/A,#N/A,FALSE,"Elec Act vs Bud";#N/A,#N/A,FALSE,"G&amp;A";#N/A,#N/A,FALSE,"BGS";#N/A,#N/A,FALSE,"Res Cost"}</definedName>
    <definedName name="cccc" hidden="1">{#N/A,#N/A,FALSE,"O&amp;M by processes";#N/A,#N/A,FALSE,"Elec Act vs Bud";#N/A,#N/A,FALSE,"G&amp;A";#N/A,#N/A,FALSE,"BGS";#N/A,#N/A,FALSE,"Res Cost"}</definedName>
    <definedName name="Consolid" localSheetId="2" hidden="1">{#N/A,#N/A,FALSE,"O&amp;M by processes";#N/A,#N/A,FALSE,"Elec Act vs Bud";#N/A,#N/A,FALSE,"G&amp;A";#N/A,#N/A,FALSE,"BGS";#N/A,#N/A,FALSE,"Res Cost"}</definedName>
    <definedName name="Consolid" localSheetId="3" hidden="1">{#N/A,#N/A,FALSE,"O&amp;M by processes";#N/A,#N/A,FALSE,"Elec Act vs Bud";#N/A,#N/A,FALSE,"G&amp;A";#N/A,#N/A,FALSE,"BGS";#N/A,#N/A,FALSE,"Res Cost"}</definedName>
    <definedName name="Consolid" localSheetId="4" hidden="1">{#N/A,#N/A,FALSE,"O&amp;M by processes";#N/A,#N/A,FALSE,"Elec Act vs Bud";#N/A,#N/A,FALSE,"G&amp;A";#N/A,#N/A,FALSE,"BGS";#N/A,#N/A,FALSE,"Res Cost"}</definedName>
    <definedName name="Consolid" localSheetId="5" hidden="1">{#N/A,#N/A,FALSE,"O&amp;M by processes";#N/A,#N/A,FALSE,"Elec Act vs Bud";#N/A,#N/A,FALSE,"G&amp;A";#N/A,#N/A,FALSE,"BGS";#N/A,#N/A,FALSE,"Res Cost"}</definedName>
    <definedName name="Consolid" localSheetId="1" hidden="1">{#N/A,#N/A,FALSE,"O&amp;M by processes";#N/A,#N/A,FALSE,"Elec Act vs Bud";#N/A,#N/A,FALSE,"G&amp;A";#N/A,#N/A,FALSE,"BGS";#N/A,#N/A,FALSE,"Res Cost"}</definedName>
    <definedName name="Consolid" localSheetId="0" hidden="1">{#N/A,#N/A,FALSE,"O&amp;M by processes";#N/A,#N/A,FALSE,"Elec Act vs Bud";#N/A,#N/A,FALSE,"G&amp;A";#N/A,#N/A,FALSE,"BGS";#N/A,#N/A,FALSE,"Res Cost"}</definedName>
    <definedName name="Consolid" localSheetId="6" hidden="1">{#N/A,#N/A,FALSE,"O&amp;M by processes";#N/A,#N/A,FALSE,"Elec Act vs Bud";#N/A,#N/A,FALSE,"G&amp;A";#N/A,#N/A,FALSE,"BGS";#N/A,#N/A,FALSE,"Res Cost"}</definedName>
    <definedName name="Consolid" localSheetId="7" hidden="1">{#N/A,#N/A,FALSE,"O&amp;M by processes";#N/A,#N/A,FALSE,"Elec Act vs Bud";#N/A,#N/A,FALSE,"G&amp;A";#N/A,#N/A,FALSE,"BGS";#N/A,#N/A,FALSE,"Res Cost"}</definedName>
    <definedName name="Consolid" localSheetId="8" hidden="1">{#N/A,#N/A,FALSE,"O&amp;M by processes";#N/A,#N/A,FALSE,"Elec Act vs Bud";#N/A,#N/A,FALSE,"G&amp;A";#N/A,#N/A,FALSE,"BGS";#N/A,#N/A,FALSE,"Res Cost"}</definedName>
    <definedName name="Consolid" localSheetId="9" hidden="1">{#N/A,#N/A,FALSE,"O&amp;M by processes";#N/A,#N/A,FALSE,"Elec Act vs Bud";#N/A,#N/A,FALSE,"G&amp;A";#N/A,#N/A,FALSE,"BGS";#N/A,#N/A,FALSE,"Res Cost"}</definedName>
    <definedName name="Consolid" localSheetId="10" hidden="1">{#N/A,#N/A,FALSE,"O&amp;M by processes";#N/A,#N/A,FALSE,"Elec Act vs Bud";#N/A,#N/A,FALSE,"G&amp;A";#N/A,#N/A,FALSE,"BGS";#N/A,#N/A,FALSE,"Res Cost"}</definedName>
    <definedName name="Consolid" hidden="1">{#N/A,#N/A,FALSE,"O&amp;M by processes";#N/A,#N/A,FALSE,"Elec Act vs Bud";#N/A,#N/A,FALSE,"G&amp;A";#N/A,#N/A,FALSE,"BGS";#N/A,#N/A,FALSE,"Res Cost"}</definedName>
    <definedName name="Consolidated" localSheetId="2" hidden="1">{#N/A,#N/A,FALSE,"O&amp;M by processes";#N/A,#N/A,FALSE,"Elec Act vs Bud";#N/A,#N/A,FALSE,"G&amp;A";#N/A,#N/A,FALSE,"BGS";#N/A,#N/A,FALSE,"Res Cost"}</definedName>
    <definedName name="Consolidated" localSheetId="3" hidden="1">{#N/A,#N/A,FALSE,"O&amp;M by processes";#N/A,#N/A,FALSE,"Elec Act vs Bud";#N/A,#N/A,FALSE,"G&amp;A";#N/A,#N/A,FALSE,"BGS";#N/A,#N/A,FALSE,"Res Cost"}</definedName>
    <definedName name="Consolidated" localSheetId="4" hidden="1">{#N/A,#N/A,FALSE,"O&amp;M by processes";#N/A,#N/A,FALSE,"Elec Act vs Bud";#N/A,#N/A,FALSE,"G&amp;A";#N/A,#N/A,FALSE,"BGS";#N/A,#N/A,FALSE,"Res Cost"}</definedName>
    <definedName name="Consolidated" localSheetId="5" hidden="1">{#N/A,#N/A,FALSE,"O&amp;M by processes";#N/A,#N/A,FALSE,"Elec Act vs Bud";#N/A,#N/A,FALSE,"G&amp;A";#N/A,#N/A,FALSE,"BGS";#N/A,#N/A,FALSE,"Res Cost"}</definedName>
    <definedName name="Consolidated" localSheetId="1" hidden="1">{#N/A,#N/A,FALSE,"O&amp;M by processes";#N/A,#N/A,FALSE,"Elec Act vs Bud";#N/A,#N/A,FALSE,"G&amp;A";#N/A,#N/A,FALSE,"BGS";#N/A,#N/A,FALSE,"Res Cost"}</definedName>
    <definedName name="Consolidated" localSheetId="0" hidden="1">{#N/A,#N/A,FALSE,"O&amp;M by processes";#N/A,#N/A,FALSE,"Elec Act vs Bud";#N/A,#N/A,FALSE,"G&amp;A";#N/A,#N/A,FALSE,"BGS";#N/A,#N/A,FALSE,"Res Cost"}</definedName>
    <definedName name="Consolidated" localSheetId="6" hidden="1">{#N/A,#N/A,FALSE,"O&amp;M by processes";#N/A,#N/A,FALSE,"Elec Act vs Bud";#N/A,#N/A,FALSE,"G&amp;A";#N/A,#N/A,FALSE,"BGS";#N/A,#N/A,FALSE,"Res Cost"}</definedName>
    <definedName name="Consolidated" localSheetId="7" hidden="1">{#N/A,#N/A,FALSE,"O&amp;M by processes";#N/A,#N/A,FALSE,"Elec Act vs Bud";#N/A,#N/A,FALSE,"G&amp;A";#N/A,#N/A,FALSE,"BGS";#N/A,#N/A,FALSE,"Res Cost"}</definedName>
    <definedName name="Consolidated" localSheetId="8" hidden="1">{#N/A,#N/A,FALSE,"O&amp;M by processes";#N/A,#N/A,FALSE,"Elec Act vs Bud";#N/A,#N/A,FALSE,"G&amp;A";#N/A,#N/A,FALSE,"BGS";#N/A,#N/A,FALSE,"Res Cost"}</definedName>
    <definedName name="Consolidated" localSheetId="9" hidden="1">{#N/A,#N/A,FALSE,"O&amp;M by processes";#N/A,#N/A,FALSE,"Elec Act vs Bud";#N/A,#N/A,FALSE,"G&amp;A";#N/A,#N/A,FALSE,"BGS";#N/A,#N/A,FALSE,"Res Cost"}</definedName>
    <definedName name="Consolidated" localSheetId="10" hidden="1">{#N/A,#N/A,FALSE,"O&amp;M by processes";#N/A,#N/A,FALSE,"Elec Act vs Bud";#N/A,#N/A,FALSE,"G&amp;A";#N/A,#N/A,FALSE,"BGS";#N/A,#N/A,FALSE,"Res Cost"}</definedName>
    <definedName name="Consolidated" hidden="1">{#N/A,#N/A,FALSE,"O&amp;M by processes";#N/A,#N/A,FALSE,"Elec Act vs Bud";#N/A,#N/A,FALSE,"G&amp;A";#N/A,#N/A,FALSE,"BGS";#N/A,#N/A,FALSE,"Res Cost"}</definedName>
    <definedName name="Contr" localSheetId="2" hidden="1">{#N/A,#N/A,FALSE,"Aging Summary";#N/A,#N/A,FALSE,"Ratio Analysis";#N/A,#N/A,FALSE,"Test 120 Day Accts";#N/A,#N/A,FALSE,"Tickmarks"}</definedName>
    <definedName name="Contr" localSheetId="3" hidden="1">{#N/A,#N/A,FALSE,"Aging Summary";#N/A,#N/A,FALSE,"Ratio Analysis";#N/A,#N/A,FALSE,"Test 120 Day Accts";#N/A,#N/A,FALSE,"Tickmarks"}</definedName>
    <definedName name="Contr" localSheetId="4" hidden="1">{#N/A,#N/A,FALSE,"Aging Summary";#N/A,#N/A,FALSE,"Ratio Analysis";#N/A,#N/A,FALSE,"Test 120 Day Accts";#N/A,#N/A,FALSE,"Tickmarks"}</definedName>
    <definedName name="Contr" localSheetId="5" hidden="1">{#N/A,#N/A,FALSE,"Aging Summary";#N/A,#N/A,FALSE,"Ratio Analysis";#N/A,#N/A,FALSE,"Test 120 Day Accts";#N/A,#N/A,FALSE,"Tickmarks"}</definedName>
    <definedName name="Contr" localSheetId="7" hidden="1">{#N/A,#N/A,FALSE,"Aging Summary";#N/A,#N/A,FALSE,"Ratio Analysis";#N/A,#N/A,FALSE,"Test 120 Day Accts";#N/A,#N/A,FALSE,"Tickmarks"}</definedName>
    <definedName name="Contr" localSheetId="8" hidden="1">{#N/A,#N/A,FALSE,"Aging Summary";#N/A,#N/A,FALSE,"Ratio Analysis";#N/A,#N/A,FALSE,"Test 120 Day Accts";#N/A,#N/A,FALSE,"Tickmarks"}</definedName>
    <definedName name="Contr" localSheetId="9" hidden="1">{#N/A,#N/A,FALSE,"Aging Summary";#N/A,#N/A,FALSE,"Ratio Analysis";#N/A,#N/A,FALSE,"Test 120 Day Accts";#N/A,#N/A,FALSE,"Tickmarks"}</definedName>
    <definedName name="Contr" localSheetId="10" hidden="1">{#N/A,#N/A,FALSE,"Aging Summary";#N/A,#N/A,FALSE,"Ratio Analysis";#N/A,#N/A,FALSE,"Test 120 Day Accts";#N/A,#N/A,FALSE,"Tickmarks"}</definedName>
    <definedName name="Contr" hidden="1">{#N/A,#N/A,FALSE,"Aging Summary";#N/A,#N/A,FALSE,"Ratio Analysis";#N/A,#N/A,FALSE,"Test 120 Day Accts";#N/A,#N/A,FALSE,"Tickmarks"}</definedName>
    <definedName name="COO" localSheetId="2" hidden="1">{#N/A,#N/A,FALSE,"Matrix";#N/A,#N/A,FALSE,"Cash Flow";#N/A,#N/A,FALSE,"10 Year Cost Analysis"}</definedName>
    <definedName name="COO" localSheetId="3" hidden="1">{#N/A,#N/A,FALSE,"Matrix";#N/A,#N/A,FALSE,"Cash Flow";#N/A,#N/A,FALSE,"10 Year Cost Analysis"}</definedName>
    <definedName name="COO" localSheetId="4" hidden="1">{#N/A,#N/A,FALSE,"Matrix";#N/A,#N/A,FALSE,"Cash Flow";#N/A,#N/A,FALSE,"10 Year Cost Analysis"}</definedName>
    <definedName name="COO" localSheetId="5" hidden="1">{#N/A,#N/A,FALSE,"Matrix";#N/A,#N/A,FALSE,"Cash Flow";#N/A,#N/A,FALSE,"10 Year Cost Analysis"}</definedName>
    <definedName name="COO" localSheetId="7" hidden="1">{#N/A,#N/A,FALSE,"Matrix";#N/A,#N/A,FALSE,"Cash Flow";#N/A,#N/A,FALSE,"10 Year Cost Analysis"}</definedName>
    <definedName name="COO" localSheetId="8" hidden="1">{#N/A,#N/A,FALSE,"Matrix";#N/A,#N/A,FALSE,"Cash Flow";#N/A,#N/A,FALSE,"10 Year Cost Analysis"}</definedName>
    <definedName name="COO" localSheetId="9" hidden="1">{#N/A,#N/A,FALSE,"Matrix";#N/A,#N/A,FALSE,"Cash Flow";#N/A,#N/A,FALSE,"10 Year Cost Analysis"}</definedName>
    <definedName name="COO" localSheetId="10" hidden="1">{#N/A,#N/A,FALSE,"Matrix";#N/A,#N/A,FALSE,"Cash Flow";#N/A,#N/A,FALSE,"10 Year Cost Analysis"}</definedName>
    <definedName name="COO" hidden="1">{#N/A,#N/A,FALSE,"Matrix";#N/A,#N/A,FALSE,"Cash Flow";#N/A,#N/A,FALSE,"10 Year Cost Analysis"}</definedName>
    <definedName name="Cwvu.GREY_ALL." localSheetId="2" hidden="1">#REF!</definedName>
    <definedName name="Cwvu.GREY_ALL." localSheetId="3" hidden="1">#REF!</definedName>
    <definedName name="Cwvu.GREY_ALL." localSheetId="4" hidden="1">#REF!</definedName>
    <definedName name="Cwvu.GREY_ALL." localSheetId="5" hidden="1">#REF!</definedName>
    <definedName name="Cwvu.GREY_ALL." localSheetId="7" hidden="1">#REF!</definedName>
    <definedName name="Cwvu.GREY_ALL." localSheetId="9" hidden="1">#REF!</definedName>
    <definedName name="Cwvu.GREY_ALL." hidden="1">#REF!</definedName>
    <definedName name="d" localSheetId="2" hidden="1">{"summary1",#N/A,FALSE,"Summary of Values";"summary2",#N/A,FALSE,"Summary of Values";"weighted average returns",#N/A,FALSE,"WACC and WARA";"fixed asset detail",#N/A,FALSE,"Fixed Asset Detail"}</definedName>
    <definedName name="d" localSheetId="3" hidden="1">{"summary1",#N/A,FALSE,"Summary of Values";"summary2",#N/A,FALSE,"Summary of Values";"weighted average returns",#N/A,FALSE,"WACC and WARA";"fixed asset detail",#N/A,FALSE,"Fixed Asset Detail"}</definedName>
    <definedName name="d" localSheetId="4" hidden="1">{"summary1",#N/A,FALSE,"Summary of Values";"summary2",#N/A,FALSE,"Summary of Values";"weighted average returns",#N/A,FALSE,"WACC and WARA";"fixed asset detail",#N/A,FALSE,"Fixed Asset Detail"}</definedName>
    <definedName name="d" localSheetId="5" hidden="1">{"summary1",#N/A,FALSE,"Summary of Values";"summary2",#N/A,FALSE,"Summary of Values";"weighted average returns",#N/A,FALSE,"WACC and WARA";"fixed asset detail",#N/A,FALSE,"Fixed Asset Detail"}</definedName>
    <definedName name="d" localSheetId="1" hidden="1">{"summary1",#N/A,FALSE,"Summary of Values";"summary2",#N/A,FALSE,"Summary of Values";"weighted average returns",#N/A,FALSE,"WACC and WARA";"fixed asset detail",#N/A,FALSE,"Fixed Asset Detail"}</definedName>
    <definedName name="d" localSheetId="0" hidden="1">{"summary1",#N/A,FALSE,"Summary of Values";"summary2",#N/A,FALSE,"Summary of Values";"weighted average returns",#N/A,FALSE,"WACC and WARA";"fixed asset detail",#N/A,FALSE,"Fixed Asset Detail"}</definedName>
    <definedName name="d" localSheetId="6" hidden="1">{"summary1",#N/A,FALSE,"Summary of Values";"summary2",#N/A,FALSE,"Summary of Values";"weighted average returns",#N/A,FALSE,"WACC and WARA";"fixed asset detail",#N/A,FALSE,"Fixed Asset Detail"}</definedName>
    <definedName name="d" localSheetId="7" hidden="1">{"summary1",#N/A,FALSE,"Summary of Values";"summary2",#N/A,FALSE,"Summary of Values";"weighted average returns",#N/A,FALSE,"WACC and WARA";"fixed asset detail",#N/A,FALSE,"Fixed Asset Detail"}</definedName>
    <definedName name="d" localSheetId="8" hidden="1">{"summary1",#N/A,FALSE,"Summary of Values";"summary2",#N/A,FALSE,"Summary of Values";"weighted average returns",#N/A,FALSE,"WACC and WARA";"fixed asset detail",#N/A,FALSE,"Fixed Asset Detail"}</definedName>
    <definedName name="d" localSheetId="9" hidden="1">{"summary1",#N/A,FALSE,"Summary of Values";"summary2",#N/A,FALSE,"Summary of Values";"weighted average returns",#N/A,FALSE,"WACC and WARA";"fixed asset detail",#N/A,FALSE,"Fixed Asset Detail"}</definedName>
    <definedName name="d" localSheetId="10" hidden="1">{"summary1",#N/A,FALSE,"Summary of Values";"summary2",#N/A,FALSE,"Summary of Values";"weighted average returns",#N/A,FALSE,"WACC and WARA";"fixed asset detail",#N/A,FALSE,"Fixed Asset Detail"}</definedName>
    <definedName name="d" hidden="1">{"summary1",#N/A,FALSE,"Summary of Values";"summary2",#N/A,FALSE,"Summary of Values";"weighted average returns",#N/A,FALSE,"WACC and WARA";"fixed asset detail",#N/A,FALSE,"Fixed Asset Detail"}</definedName>
    <definedName name="d_1" localSheetId="2" hidden="1">{"summary1",#N/A,FALSE,"Summary of Values";"summary2",#N/A,FALSE,"Summary of Values";"weighted average returns",#N/A,FALSE,"WACC and WARA";"fixed asset detail",#N/A,FALSE,"Fixed Asset Detail"}</definedName>
    <definedName name="d_1" localSheetId="3" hidden="1">{"summary1",#N/A,FALSE,"Summary of Values";"summary2",#N/A,FALSE,"Summary of Values";"weighted average returns",#N/A,FALSE,"WACC and WARA";"fixed asset detail",#N/A,FALSE,"Fixed Asset Detail"}</definedName>
    <definedName name="d_1" localSheetId="4" hidden="1">{"summary1",#N/A,FALSE,"Summary of Values";"summary2",#N/A,FALSE,"Summary of Values";"weighted average returns",#N/A,FALSE,"WACC and WARA";"fixed asset detail",#N/A,FALSE,"Fixed Asset Detail"}</definedName>
    <definedName name="d_1" localSheetId="5" hidden="1">{"summary1",#N/A,FALSE,"Summary of Values";"summary2",#N/A,FALSE,"Summary of Values";"weighted average returns",#N/A,FALSE,"WACC and WARA";"fixed asset detail",#N/A,FALSE,"Fixed Asset Detail"}</definedName>
    <definedName name="d_1" localSheetId="1" hidden="1">{"summary1",#N/A,FALSE,"Summary of Values";"summary2",#N/A,FALSE,"Summary of Values";"weighted average returns",#N/A,FALSE,"WACC and WARA";"fixed asset detail",#N/A,FALSE,"Fixed Asset Detail"}</definedName>
    <definedName name="d_1" localSheetId="0" hidden="1">{"summary1",#N/A,FALSE,"Summary of Values";"summary2",#N/A,FALSE,"Summary of Values";"weighted average returns",#N/A,FALSE,"WACC and WARA";"fixed asset detail",#N/A,FALSE,"Fixed Asset Detail"}</definedName>
    <definedName name="d_1" localSheetId="6" hidden="1">{"summary1",#N/A,FALSE,"Summary of Values";"summary2",#N/A,FALSE,"Summary of Values";"weighted average returns",#N/A,FALSE,"WACC and WARA";"fixed asset detail",#N/A,FALSE,"Fixed Asset Detail"}</definedName>
    <definedName name="d_1" localSheetId="7" hidden="1">{"summary1",#N/A,FALSE,"Summary of Values";"summary2",#N/A,FALSE,"Summary of Values";"weighted average returns",#N/A,FALSE,"WACC and WARA";"fixed asset detail",#N/A,FALSE,"Fixed Asset Detail"}</definedName>
    <definedName name="d_1" localSheetId="8" hidden="1">{"summary1",#N/A,FALSE,"Summary of Values";"summary2",#N/A,FALSE,"Summary of Values";"weighted average returns",#N/A,FALSE,"WACC and WARA";"fixed asset detail",#N/A,FALSE,"Fixed Asset Detail"}</definedName>
    <definedName name="d_1" localSheetId="9" hidden="1">{"summary1",#N/A,FALSE,"Summary of Values";"summary2",#N/A,FALSE,"Summary of Values";"weighted average returns",#N/A,FALSE,"WACC and WARA";"fixed asset detail",#N/A,FALSE,"Fixed Asset Detail"}</definedName>
    <definedName name="d_1" localSheetId="10" hidden="1">{"summary1",#N/A,FALSE,"Summary of Values";"summary2",#N/A,FALSE,"Summary of Values";"weighted average returns",#N/A,FALSE,"WACC and WARA";"fixed asset detail",#N/A,FALSE,"Fixed Asset Detail"}</definedName>
    <definedName name="d_1" hidden="1">{"summary1",#N/A,FALSE,"Summary of Values";"summary2",#N/A,FALSE,"Summary of Values";"weighted average returns",#N/A,FALSE,"WACC and WARA";"fixed asset detail",#N/A,FALSE,"Fixed Asset Detail"}</definedName>
    <definedName name="dada" localSheetId="2" hidden="1">{#N/A,#N/A,FALSE,"O&amp;M by processes";#N/A,#N/A,FALSE,"Elec Act vs Bud";#N/A,#N/A,FALSE,"G&amp;A";#N/A,#N/A,FALSE,"BGS";#N/A,#N/A,FALSE,"Res Cost"}</definedName>
    <definedName name="dada" localSheetId="3" hidden="1">{#N/A,#N/A,FALSE,"O&amp;M by processes";#N/A,#N/A,FALSE,"Elec Act vs Bud";#N/A,#N/A,FALSE,"G&amp;A";#N/A,#N/A,FALSE,"BGS";#N/A,#N/A,FALSE,"Res Cost"}</definedName>
    <definedName name="dada" localSheetId="4" hidden="1">{#N/A,#N/A,FALSE,"O&amp;M by processes";#N/A,#N/A,FALSE,"Elec Act vs Bud";#N/A,#N/A,FALSE,"G&amp;A";#N/A,#N/A,FALSE,"BGS";#N/A,#N/A,FALSE,"Res Cost"}</definedName>
    <definedName name="dada" localSheetId="5" hidden="1">{#N/A,#N/A,FALSE,"O&amp;M by processes";#N/A,#N/A,FALSE,"Elec Act vs Bud";#N/A,#N/A,FALSE,"G&amp;A";#N/A,#N/A,FALSE,"BGS";#N/A,#N/A,FALSE,"Res Cost"}</definedName>
    <definedName name="dada" localSheetId="1" hidden="1">{#N/A,#N/A,FALSE,"O&amp;M by processes";#N/A,#N/A,FALSE,"Elec Act vs Bud";#N/A,#N/A,FALSE,"G&amp;A";#N/A,#N/A,FALSE,"BGS";#N/A,#N/A,FALSE,"Res Cost"}</definedName>
    <definedName name="dada" localSheetId="0" hidden="1">{#N/A,#N/A,FALSE,"O&amp;M by processes";#N/A,#N/A,FALSE,"Elec Act vs Bud";#N/A,#N/A,FALSE,"G&amp;A";#N/A,#N/A,FALSE,"BGS";#N/A,#N/A,FALSE,"Res Cost"}</definedName>
    <definedName name="dada" localSheetId="6" hidden="1">{#N/A,#N/A,FALSE,"O&amp;M by processes";#N/A,#N/A,FALSE,"Elec Act vs Bud";#N/A,#N/A,FALSE,"G&amp;A";#N/A,#N/A,FALSE,"BGS";#N/A,#N/A,FALSE,"Res Cost"}</definedName>
    <definedName name="dada" localSheetId="7" hidden="1">{#N/A,#N/A,FALSE,"O&amp;M by processes";#N/A,#N/A,FALSE,"Elec Act vs Bud";#N/A,#N/A,FALSE,"G&amp;A";#N/A,#N/A,FALSE,"BGS";#N/A,#N/A,FALSE,"Res Cost"}</definedName>
    <definedName name="dada" localSheetId="8" hidden="1">{#N/A,#N/A,FALSE,"O&amp;M by processes";#N/A,#N/A,FALSE,"Elec Act vs Bud";#N/A,#N/A,FALSE,"G&amp;A";#N/A,#N/A,FALSE,"BGS";#N/A,#N/A,FALSE,"Res Cost"}</definedName>
    <definedName name="dada" localSheetId="9" hidden="1">{#N/A,#N/A,FALSE,"O&amp;M by processes";#N/A,#N/A,FALSE,"Elec Act vs Bud";#N/A,#N/A,FALSE,"G&amp;A";#N/A,#N/A,FALSE,"BGS";#N/A,#N/A,FALSE,"Res Cost"}</definedName>
    <definedName name="dada" localSheetId="10" hidden="1">{#N/A,#N/A,FALSE,"O&amp;M by processes";#N/A,#N/A,FALSE,"Elec Act vs Bud";#N/A,#N/A,FALSE,"G&amp;A";#N/A,#N/A,FALSE,"BGS";#N/A,#N/A,FALSE,"Res Cost"}</definedName>
    <definedName name="dada" hidden="1">{#N/A,#N/A,FALSE,"O&amp;M by processes";#N/A,#N/A,FALSE,"Elec Act vs Bud";#N/A,#N/A,FALSE,"G&amp;A";#N/A,#N/A,FALSE,"BGS";#N/A,#N/A,FALSE,"Res Cost"}</definedName>
    <definedName name="delete" localSheetId="2" hidden="1">{#N/A,#N/A,FALSE,"CURRENT"}</definedName>
    <definedName name="delete" localSheetId="3" hidden="1">{#N/A,#N/A,FALSE,"CURRENT"}</definedName>
    <definedName name="delete" localSheetId="4" hidden="1">{#N/A,#N/A,FALSE,"CURRENT"}</definedName>
    <definedName name="delete" localSheetId="5" hidden="1">{#N/A,#N/A,FALSE,"CURRENT"}</definedName>
    <definedName name="delete" localSheetId="1" hidden="1">{#N/A,#N/A,FALSE,"CURRENT"}</definedName>
    <definedName name="delete" localSheetId="0" hidden="1">{#N/A,#N/A,FALSE,"CURRENT"}</definedName>
    <definedName name="delete" localSheetId="6" hidden="1">{#N/A,#N/A,FALSE,"CURRENT"}</definedName>
    <definedName name="delete" localSheetId="7" hidden="1">{#N/A,#N/A,FALSE,"CURRENT"}</definedName>
    <definedName name="delete" localSheetId="8" hidden="1">{#N/A,#N/A,FALSE,"CURRENT"}</definedName>
    <definedName name="delete" localSheetId="9" hidden="1">{#N/A,#N/A,FALSE,"CURRENT"}</definedName>
    <definedName name="delete" localSheetId="10" hidden="1">{#N/A,#N/A,FALSE,"CURRENT"}</definedName>
    <definedName name="delete" hidden="1">{#N/A,#N/A,FALSE,"CURRENT"}</definedName>
    <definedName name="delete_1" localSheetId="2" hidden="1">{"STMT OF CASH FLOWS",#N/A,FALSE,"Cash Flows Indirect"}</definedName>
    <definedName name="delete_1" localSheetId="3" hidden="1">{"STMT OF CASH FLOWS",#N/A,FALSE,"Cash Flows Indirect"}</definedName>
    <definedName name="delete_1" localSheetId="4" hidden="1">{"STMT OF CASH FLOWS",#N/A,FALSE,"Cash Flows Indirect"}</definedName>
    <definedName name="delete_1" localSheetId="5" hidden="1">{"STMT OF CASH FLOWS",#N/A,FALSE,"Cash Flows Indirect"}</definedName>
    <definedName name="delete_1" localSheetId="1" hidden="1">{"STMT OF CASH FLOWS",#N/A,FALSE,"Cash Flows Indirect"}</definedName>
    <definedName name="delete_1" localSheetId="0" hidden="1">{"STMT OF CASH FLOWS",#N/A,FALSE,"Cash Flows Indirect"}</definedName>
    <definedName name="delete_1" localSheetId="6" hidden="1">{"STMT OF CASH FLOWS",#N/A,FALSE,"Cash Flows Indirect"}</definedName>
    <definedName name="delete_1" localSheetId="7" hidden="1">{"STMT OF CASH FLOWS",#N/A,FALSE,"Cash Flows Indirect"}</definedName>
    <definedName name="delete_1" localSheetId="8" hidden="1">{"STMT OF CASH FLOWS",#N/A,FALSE,"Cash Flows Indirect"}</definedName>
    <definedName name="delete_1" localSheetId="9" hidden="1">{"STMT OF CASH FLOWS",#N/A,FALSE,"Cash Flows Indirect"}</definedName>
    <definedName name="delete_1" localSheetId="10" hidden="1">{"STMT OF CASH FLOWS",#N/A,FALSE,"Cash Flows Indirect"}</definedName>
    <definedName name="delete_1" hidden="1">{"STMT OF CASH FLOWS",#N/A,FALSE,"Cash Flows Indirect"}</definedName>
    <definedName name="delete2" localSheetId="2" hidden="1">{"BALANCE SHEET ACCTS",#N/A,TRUE,"Working Trial Balance";"INCOME STMT ACCTS",#N/A,TRUE,"Working Trial Balance"}</definedName>
    <definedName name="delete2" localSheetId="3" hidden="1">{"BALANCE SHEET ACCTS",#N/A,TRUE,"Working Trial Balance";"INCOME STMT ACCTS",#N/A,TRUE,"Working Trial Balance"}</definedName>
    <definedName name="delete2" localSheetId="4" hidden="1">{"BALANCE SHEET ACCTS",#N/A,TRUE,"Working Trial Balance";"INCOME STMT ACCTS",#N/A,TRUE,"Working Trial Balance"}</definedName>
    <definedName name="delete2" localSheetId="5" hidden="1">{"BALANCE SHEET ACCTS",#N/A,TRUE,"Working Trial Balance";"INCOME STMT ACCTS",#N/A,TRUE,"Working Trial Balance"}</definedName>
    <definedName name="delete2" localSheetId="1" hidden="1">{"BALANCE SHEET ACCTS",#N/A,TRUE,"Working Trial Balance";"INCOME STMT ACCTS",#N/A,TRUE,"Working Trial Balance"}</definedName>
    <definedName name="delete2" localSheetId="0" hidden="1">{"BALANCE SHEET ACCTS",#N/A,TRUE,"Working Trial Balance";"INCOME STMT ACCTS",#N/A,TRUE,"Working Trial Balance"}</definedName>
    <definedName name="delete2" localSheetId="6" hidden="1">{"BALANCE SHEET ACCTS",#N/A,TRUE,"Working Trial Balance";"INCOME STMT ACCTS",#N/A,TRUE,"Working Trial Balance"}</definedName>
    <definedName name="delete2" localSheetId="7" hidden="1">{"BALANCE SHEET ACCTS",#N/A,TRUE,"Working Trial Balance";"INCOME STMT ACCTS",#N/A,TRUE,"Working Trial Balance"}</definedName>
    <definedName name="delete2" localSheetId="8" hidden="1">{"BALANCE SHEET ACCTS",#N/A,TRUE,"Working Trial Balance";"INCOME STMT ACCTS",#N/A,TRUE,"Working Trial Balance"}</definedName>
    <definedName name="delete2" localSheetId="9" hidden="1">{"BALANCE SHEET ACCTS",#N/A,TRUE,"Working Trial Balance";"INCOME STMT ACCTS",#N/A,TRUE,"Working Trial Balance"}</definedName>
    <definedName name="delete2" localSheetId="10" hidden="1">{"BALANCE SHEET ACCTS",#N/A,TRUE,"Working Trial Balance";"INCOME STMT ACCTS",#N/A,TRUE,"Working Trial Balance"}</definedName>
    <definedName name="delete2" hidden="1">{"BALANCE SHEET ACCTS",#N/A,TRUE,"Working Trial Balance";"INCOME STMT ACCTS",#N/A,TRUE,"Working Trial Balance"}</definedName>
    <definedName name="delete2_1" localSheetId="2" hidden="1">{"BALANCE SHEET ACCTS",#N/A,TRUE,"Working Trial Balance";"INCOME STMT ACCTS",#N/A,TRUE,"Working Trial Balance"}</definedName>
    <definedName name="delete2_1" localSheetId="3" hidden="1">{"BALANCE SHEET ACCTS",#N/A,TRUE,"Working Trial Balance";"INCOME STMT ACCTS",#N/A,TRUE,"Working Trial Balance"}</definedName>
    <definedName name="delete2_1" localSheetId="4" hidden="1">{"BALANCE SHEET ACCTS",#N/A,TRUE,"Working Trial Balance";"INCOME STMT ACCTS",#N/A,TRUE,"Working Trial Balance"}</definedName>
    <definedName name="delete2_1" localSheetId="5" hidden="1">{"BALANCE SHEET ACCTS",#N/A,TRUE,"Working Trial Balance";"INCOME STMT ACCTS",#N/A,TRUE,"Working Trial Balance"}</definedName>
    <definedName name="delete2_1" localSheetId="1" hidden="1">{"BALANCE SHEET ACCTS",#N/A,TRUE,"Working Trial Balance";"INCOME STMT ACCTS",#N/A,TRUE,"Working Trial Balance"}</definedName>
    <definedName name="delete2_1" localSheetId="0" hidden="1">{"BALANCE SHEET ACCTS",#N/A,TRUE,"Working Trial Balance";"INCOME STMT ACCTS",#N/A,TRUE,"Working Trial Balance"}</definedName>
    <definedName name="delete2_1" localSheetId="6" hidden="1">{"BALANCE SHEET ACCTS",#N/A,TRUE,"Working Trial Balance";"INCOME STMT ACCTS",#N/A,TRUE,"Working Trial Balance"}</definedName>
    <definedName name="delete2_1" localSheetId="7" hidden="1">{"BALANCE SHEET ACCTS",#N/A,TRUE,"Working Trial Balance";"INCOME STMT ACCTS",#N/A,TRUE,"Working Trial Balance"}</definedName>
    <definedName name="delete2_1" localSheetId="8" hidden="1">{"BALANCE SHEET ACCTS",#N/A,TRUE,"Working Trial Balance";"INCOME STMT ACCTS",#N/A,TRUE,"Working Trial Balance"}</definedName>
    <definedName name="delete2_1" localSheetId="9" hidden="1">{"BALANCE SHEET ACCTS",#N/A,TRUE,"Working Trial Balance";"INCOME STMT ACCTS",#N/A,TRUE,"Working Trial Balance"}</definedName>
    <definedName name="delete2_1" localSheetId="10" hidden="1">{"BALANCE SHEET ACCTS",#N/A,TRUE,"Working Trial Balance";"INCOME STMT ACCTS",#N/A,TRUE,"Working Trial Balance"}</definedName>
    <definedName name="delete2_1" hidden="1">{"BALANCE SHEET ACCTS",#N/A,TRUE,"Working Trial Balance";"INCOME STMT ACCTS",#N/A,TRUE,"Working Trial Balance"}</definedName>
    <definedName name="DFG" localSheetId="2" hidden="1">{#N/A,#N/A,FALSE,"Assumptions",#N/A;#N/A,FALSE,"N-IS-Sum",#N/A,#N/A;FALSE,"N-St-Sum",#N/A,#N/A,FALSE;"Inc Stmt",#N/A,#N/A,FALSE,"Stats"}</definedName>
    <definedName name="DFG" localSheetId="3" hidden="1">{#N/A,#N/A,FALSE,"Assumptions",#N/A;#N/A,FALSE,"N-IS-Sum",#N/A,#N/A;FALSE,"N-St-Sum",#N/A,#N/A,FALSE;"Inc Stmt",#N/A,#N/A,FALSE,"Stats"}</definedName>
    <definedName name="DFG" localSheetId="4" hidden="1">{#N/A,#N/A,FALSE,"Assumptions",#N/A;#N/A,FALSE,"N-IS-Sum",#N/A,#N/A;FALSE,"N-St-Sum",#N/A,#N/A,FALSE;"Inc Stmt",#N/A,#N/A,FALSE,"Stats"}</definedName>
    <definedName name="DFG" localSheetId="5" hidden="1">{#N/A,#N/A,FALSE,"Assumptions",#N/A;#N/A,FALSE,"N-IS-Sum",#N/A,#N/A;FALSE,"N-St-Sum",#N/A,#N/A,FALSE;"Inc Stmt",#N/A,#N/A,FALSE,"Stats"}</definedName>
    <definedName name="DFG" localSheetId="7" hidden="1">{#N/A,#N/A,FALSE,"Assumptions",#N/A;#N/A,FALSE,"N-IS-Sum",#N/A,#N/A;FALSE,"N-St-Sum",#N/A,#N/A,FALSE;"Inc Stmt",#N/A,#N/A,FALSE,"Stats"}</definedName>
    <definedName name="DFG" localSheetId="8" hidden="1">{#N/A,#N/A,FALSE,"Assumptions",#N/A;#N/A,FALSE,"N-IS-Sum",#N/A,#N/A;FALSE,"N-St-Sum",#N/A,#N/A,FALSE;"Inc Stmt",#N/A,#N/A,FALSE,"Stats"}</definedName>
    <definedName name="DFG" localSheetId="9" hidden="1">{#N/A,#N/A,FALSE,"Assumptions",#N/A;#N/A,FALSE,"N-IS-Sum",#N/A,#N/A;FALSE,"N-St-Sum",#N/A,#N/A,FALSE;"Inc Stmt",#N/A,#N/A,FALSE,"Stats"}</definedName>
    <definedName name="DFG" localSheetId="10" hidden="1">{#N/A,#N/A,FALSE,"Assumptions",#N/A;#N/A,FALSE,"N-IS-Sum",#N/A,#N/A;FALSE,"N-St-Sum",#N/A,#N/A,FALSE;"Inc Stmt",#N/A,#N/A,FALSE,"Stats"}</definedName>
    <definedName name="DFG" hidden="1">{#N/A,#N/A,FALSE,"Assumptions",#N/A;#N/A,FALSE,"N-IS-Sum",#N/A,#N/A;FALSE,"N-St-Sum",#N/A,#N/A,FALSE;"Inc Stmt",#N/A,#N/A,FALSE,"Stats"}</definedName>
    <definedName name="dh" localSheetId="2" hidden="1">{"historical acquirer",#N/A,FALSE,"Historical Performance";"historical target",#N/A,FALSE,"Historical Performance"}</definedName>
    <definedName name="dh" localSheetId="3" hidden="1">{"historical acquirer",#N/A,FALSE,"Historical Performance";"historical target",#N/A,FALSE,"Historical Performance"}</definedName>
    <definedName name="dh" localSheetId="4" hidden="1">{"historical acquirer",#N/A,FALSE,"Historical Performance";"historical target",#N/A,FALSE,"Historical Performance"}</definedName>
    <definedName name="dh" localSheetId="5" hidden="1">{"historical acquirer",#N/A,FALSE,"Historical Performance";"historical target",#N/A,FALSE,"Historical Performance"}</definedName>
    <definedName name="dh" localSheetId="1" hidden="1">{"historical acquirer",#N/A,FALSE,"Historical Performance";"historical target",#N/A,FALSE,"Historical Performance"}</definedName>
    <definedName name="dh" localSheetId="0" hidden="1">{"historical acquirer",#N/A,FALSE,"Historical Performance";"historical target",#N/A,FALSE,"Historical Performance"}</definedName>
    <definedName name="dh" localSheetId="6" hidden="1">{"historical acquirer",#N/A,FALSE,"Historical Performance";"historical target",#N/A,FALSE,"Historical Performance"}</definedName>
    <definedName name="dh" localSheetId="7" hidden="1">{"historical acquirer",#N/A,FALSE,"Historical Performance";"historical target",#N/A,FALSE,"Historical Performance"}</definedName>
    <definedName name="dh" localSheetId="8" hidden="1">{"historical acquirer",#N/A,FALSE,"Historical Performance";"historical target",#N/A,FALSE,"Historical Performance"}</definedName>
    <definedName name="dh" localSheetId="9" hidden="1">{"historical acquirer",#N/A,FALSE,"Historical Performance";"historical target",#N/A,FALSE,"Historical Performance"}</definedName>
    <definedName name="dh" localSheetId="10" hidden="1">{"historical acquirer",#N/A,FALSE,"Historical Performance";"historical target",#N/A,FALSE,"Historical Performance"}</definedName>
    <definedName name="dh" hidden="1">{"historical acquirer",#N/A,FALSE,"Historical Performance";"historical target",#N/A,FALSE,"Historical Performance"}</definedName>
    <definedName name="dh_1" localSheetId="2" hidden="1">{"historical acquirer",#N/A,FALSE,"Historical Performance";"historical target",#N/A,FALSE,"Historical Performance"}</definedName>
    <definedName name="dh_1" localSheetId="3" hidden="1">{"historical acquirer",#N/A,FALSE,"Historical Performance";"historical target",#N/A,FALSE,"Historical Performance"}</definedName>
    <definedName name="dh_1" localSheetId="4" hidden="1">{"historical acquirer",#N/A,FALSE,"Historical Performance";"historical target",#N/A,FALSE,"Historical Performance"}</definedName>
    <definedName name="dh_1" localSheetId="5" hidden="1">{"historical acquirer",#N/A,FALSE,"Historical Performance";"historical target",#N/A,FALSE,"Historical Performance"}</definedName>
    <definedName name="dh_1" localSheetId="1" hidden="1">{"historical acquirer",#N/A,FALSE,"Historical Performance";"historical target",#N/A,FALSE,"Historical Performance"}</definedName>
    <definedName name="dh_1" localSheetId="0" hidden="1">{"historical acquirer",#N/A,FALSE,"Historical Performance";"historical target",#N/A,FALSE,"Historical Performance"}</definedName>
    <definedName name="dh_1" localSheetId="6" hidden="1">{"historical acquirer",#N/A,FALSE,"Historical Performance";"historical target",#N/A,FALSE,"Historical Performance"}</definedName>
    <definedName name="dh_1" localSheetId="7" hidden="1">{"historical acquirer",#N/A,FALSE,"Historical Performance";"historical target",#N/A,FALSE,"Historical Performance"}</definedName>
    <definedName name="dh_1" localSheetId="8" hidden="1">{"historical acquirer",#N/A,FALSE,"Historical Performance";"historical target",#N/A,FALSE,"Historical Performance"}</definedName>
    <definedName name="dh_1" localSheetId="9" hidden="1">{"historical acquirer",#N/A,FALSE,"Historical Performance";"historical target",#N/A,FALSE,"Historical Performance"}</definedName>
    <definedName name="dh_1" localSheetId="10" hidden="1">{"historical acquirer",#N/A,FALSE,"Historical Performance";"historical target",#N/A,FALSE,"Historical Performance"}</definedName>
    <definedName name="dh_1" hidden="1">{"historical acquirer",#N/A,FALSE,"Historical Performance";"historical target",#N/A,FALSE,"Historical Performance"}</definedName>
    <definedName name="dkdkdk" localSheetId="2" hidden="1">{#N/A,#N/A,TRUE,"CIN-11";#N/A,#N/A,TRUE,"CIN-13";#N/A,#N/A,TRUE,"CIN-14";#N/A,#N/A,TRUE,"CIN-16";#N/A,#N/A,TRUE,"CIN-17";#N/A,#N/A,TRUE,"CIN-18";#N/A,#N/A,TRUE,"CIN Earnings To Fixed Charges";#N/A,#N/A,TRUE,"CIN Financial Ratios";#N/A,#N/A,TRUE,"CIN-IS";#N/A,#N/A,TRUE,"CIN-BS";#N/A,#N/A,TRUE,"CIN-CS";#N/A,#N/A,TRUE,"Invest In Unconsol Subs"}</definedName>
    <definedName name="dkdkdk" localSheetId="3" hidden="1">{#N/A,#N/A,TRUE,"CIN-11";#N/A,#N/A,TRUE,"CIN-13";#N/A,#N/A,TRUE,"CIN-14";#N/A,#N/A,TRUE,"CIN-16";#N/A,#N/A,TRUE,"CIN-17";#N/A,#N/A,TRUE,"CIN-18";#N/A,#N/A,TRUE,"CIN Earnings To Fixed Charges";#N/A,#N/A,TRUE,"CIN Financial Ratios";#N/A,#N/A,TRUE,"CIN-IS";#N/A,#N/A,TRUE,"CIN-BS";#N/A,#N/A,TRUE,"CIN-CS";#N/A,#N/A,TRUE,"Invest In Unconsol Subs"}</definedName>
    <definedName name="dkdkdk" localSheetId="4" hidden="1">{#N/A,#N/A,TRUE,"CIN-11";#N/A,#N/A,TRUE,"CIN-13";#N/A,#N/A,TRUE,"CIN-14";#N/A,#N/A,TRUE,"CIN-16";#N/A,#N/A,TRUE,"CIN-17";#N/A,#N/A,TRUE,"CIN-18";#N/A,#N/A,TRUE,"CIN Earnings To Fixed Charges";#N/A,#N/A,TRUE,"CIN Financial Ratios";#N/A,#N/A,TRUE,"CIN-IS";#N/A,#N/A,TRUE,"CIN-BS";#N/A,#N/A,TRUE,"CIN-CS";#N/A,#N/A,TRUE,"Invest In Unconsol Subs"}</definedName>
    <definedName name="dkdkdk" localSheetId="5" hidden="1">{#N/A,#N/A,TRUE,"CIN-11";#N/A,#N/A,TRUE,"CIN-13";#N/A,#N/A,TRUE,"CIN-14";#N/A,#N/A,TRUE,"CIN-16";#N/A,#N/A,TRUE,"CIN-17";#N/A,#N/A,TRUE,"CIN-18";#N/A,#N/A,TRUE,"CIN Earnings To Fixed Charges";#N/A,#N/A,TRUE,"CIN Financial Ratios";#N/A,#N/A,TRUE,"CIN-IS";#N/A,#N/A,TRUE,"CIN-BS";#N/A,#N/A,TRUE,"CIN-CS";#N/A,#N/A,TRUE,"Invest In Unconsol Subs"}</definedName>
    <definedName name="dkdkdk" localSheetId="1" hidden="1">{#N/A,#N/A,TRUE,"CIN-11";#N/A,#N/A,TRUE,"CIN-13";#N/A,#N/A,TRUE,"CIN-14";#N/A,#N/A,TRUE,"CIN-16";#N/A,#N/A,TRUE,"CIN-17";#N/A,#N/A,TRUE,"CIN-18";#N/A,#N/A,TRUE,"CIN Earnings To Fixed Charges";#N/A,#N/A,TRUE,"CIN Financial Ratios";#N/A,#N/A,TRUE,"CIN-IS";#N/A,#N/A,TRUE,"CIN-BS";#N/A,#N/A,TRUE,"CIN-CS";#N/A,#N/A,TRUE,"Invest In Unconsol Subs"}</definedName>
    <definedName name="dkdkdk" localSheetId="0" hidden="1">{#N/A,#N/A,TRUE,"CIN-11";#N/A,#N/A,TRUE,"CIN-13";#N/A,#N/A,TRUE,"CIN-14";#N/A,#N/A,TRUE,"CIN-16";#N/A,#N/A,TRUE,"CIN-17";#N/A,#N/A,TRUE,"CIN-18";#N/A,#N/A,TRUE,"CIN Earnings To Fixed Charges";#N/A,#N/A,TRUE,"CIN Financial Ratios";#N/A,#N/A,TRUE,"CIN-IS";#N/A,#N/A,TRUE,"CIN-BS";#N/A,#N/A,TRUE,"CIN-CS";#N/A,#N/A,TRUE,"Invest In Unconsol Subs"}</definedName>
    <definedName name="dkdkdk" localSheetId="6" hidden="1">{#N/A,#N/A,TRUE,"CIN-11";#N/A,#N/A,TRUE,"CIN-13";#N/A,#N/A,TRUE,"CIN-14";#N/A,#N/A,TRUE,"CIN-16";#N/A,#N/A,TRUE,"CIN-17";#N/A,#N/A,TRUE,"CIN-18";#N/A,#N/A,TRUE,"CIN Earnings To Fixed Charges";#N/A,#N/A,TRUE,"CIN Financial Ratios";#N/A,#N/A,TRUE,"CIN-IS";#N/A,#N/A,TRUE,"CIN-BS";#N/A,#N/A,TRUE,"CIN-CS";#N/A,#N/A,TRUE,"Invest In Unconsol Subs"}</definedName>
    <definedName name="dkdkdk" localSheetId="7" hidden="1">{#N/A,#N/A,TRUE,"CIN-11";#N/A,#N/A,TRUE,"CIN-13";#N/A,#N/A,TRUE,"CIN-14";#N/A,#N/A,TRUE,"CIN-16";#N/A,#N/A,TRUE,"CIN-17";#N/A,#N/A,TRUE,"CIN-18";#N/A,#N/A,TRUE,"CIN Earnings To Fixed Charges";#N/A,#N/A,TRUE,"CIN Financial Ratios";#N/A,#N/A,TRUE,"CIN-IS";#N/A,#N/A,TRUE,"CIN-BS";#N/A,#N/A,TRUE,"CIN-CS";#N/A,#N/A,TRUE,"Invest In Unconsol Subs"}</definedName>
    <definedName name="dkdkdk" localSheetId="8" hidden="1">{#N/A,#N/A,TRUE,"CIN-11";#N/A,#N/A,TRUE,"CIN-13";#N/A,#N/A,TRUE,"CIN-14";#N/A,#N/A,TRUE,"CIN-16";#N/A,#N/A,TRUE,"CIN-17";#N/A,#N/A,TRUE,"CIN-18";#N/A,#N/A,TRUE,"CIN Earnings To Fixed Charges";#N/A,#N/A,TRUE,"CIN Financial Ratios";#N/A,#N/A,TRUE,"CIN-IS";#N/A,#N/A,TRUE,"CIN-BS";#N/A,#N/A,TRUE,"CIN-CS";#N/A,#N/A,TRUE,"Invest In Unconsol Subs"}</definedName>
    <definedName name="dkdkdk" localSheetId="9" hidden="1">{#N/A,#N/A,TRUE,"CIN-11";#N/A,#N/A,TRUE,"CIN-13";#N/A,#N/A,TRUE,"CIN-14";#N/A,#N/A,TRUE,"CIN-16";#N/A,#N/A,TRUE,"CIN-17";#N/A,#N/A,TRUE,"CIN-18";#N/A,#N/A,TRUE,"CIN Earnings To Fixed Charges";#N/A,#N/A,TRUE,"CIN Financial Ratios";#N/A,#N/A,TRUE,"CIN-IS";#N/A,#N/A,TRUE,"CIN-BS";#N/A,#N/A,TRUE,"CIN-CS";#N/A,#N/A,TRUE,"Invest In Unconsol Subs"}</definedName>
    <definedName name="dkdkdk" localSheetId="10" hidden="1">{#N/A,#N/A,TRUE,"CIN-11";#N/A,#N/A,TRUE,"CIN-13";#N/A,#N/A,TRUE,"CIN-14";#N/A,#N/A,TRUE,"CIN-16";#N/A,#N/A,TRUE,"CIN-17";#N/A,#N/A,TRUE,"CIN-18";#N/A,#N/A,TRUE,"CIN Earnings To Fixed Charges";#N/A,#N/A,TRUE,"CIN Financial Ratios";#N/A,#N/A,TRUE,"CIN-IS";#N/A,#N/A,TRUE,"CIN-BS";#N/A,#N/A,TRUE,"CIN-CS";#N/A,#N/A,TRUE,"Invest In Unconsol Subs"}</definedName>
    <definedName name="dkdkdk" hidden="1">{#N/A,#N/A,TRUE,"CIN-11";#N/A,#N/A,TRUE,"CIN-13";#N/A,#N/A,TRUE,"CIN-14";#N/A,#N/A,TRUE,"CIN-16";#N/A,#N/A,TRUE,"CIN-17";#N/A,#N/A,TRUE,"CIN-18";#N/A,#N/A,TRUE,"CIN Earnings To Fixed Charges";#N/A,#N/A,TRUE,"CIN Financial Ratios";#N/A,#N/A,TRUE,"CIN-IS";#N/A,#N/A,TRUE,"CIN-BS";#N/A,#N/A,TRUE,"CIN-CS";#N/A,#N/A,TRUE,"Invest In Unconsol Subs"}</definedName>
    <definedName name="dkdkdk_1" localSheetId="2" hidden="1">{#N/A,#N/A,TRUE,"CIN-11";#N/A,#N/A,TRUE,"CIN-13";#N/A,#N/A,TRUE,"CIN-14";#N/A,#N/A,TRUE,"CIN-16";#N/A,#N/A,TRUE,"CIN-17";#N/A,#N/A,TRUE,"CIN-18";#N/A,#N/A,TRUE,"CIN Earnings To Fixed Charges";#N/A,#N/A,TRUE,"CIN Financial Ratios";#N/A,#N/A,TRUE,"CIN-IS";#N/A,#N/A,TRUE,"CIN-BS";#N/A,#N/A,TRUE,"CIN-CS";#N/A,#N/A,TRUE,"Invest In Unconsol Subs"}</definedName>
    <definedName name="dkdkdk_1" localSheetId="3" hidden="1">{#N/A,#N/A,TRUE,"CIN-11";#N/A,#N/A,TRUE,"CIN-13";#N/A,#N/A,TRUE,"CIN-14";#N/A,#N/A,TRUE,"CIN-16";#N/A,#N/A,TRUE,"CIN-17";#N/A,#N/A,TRUE,"CIN-18";#N/A,#N/A,TRUE,"CIN Earnings To Fixed Charges";#N/A,#N/A,TRUE,"CIN Financial Ratios";#N/A,#N/A,TRUE,"CIN-IS";#N/A,#N/A,TRUE,"CIN-BS";#N/A,#N/A,TRUE,"CIN-CS";#N/A,#N/A,TRUE,"Invest In Unconsol Subs"}</definedName>
    <definedName name="dkdkdk_1" localSheetId="4" hidden="1">{#N/A,#N/A,TRUE,"CIN-11";#N/A,#N/A,TRUE,"CIN-13";#N/A,#N/A,TRUE,"CIN-14";#N/A,#N/A,TRUE,"CIN-16";#N/A,#N/A,TRUE,"CIN-17";#N/A,#N/A,TRUE,"CIN-18";#N/A,#N/A,TRUE,"CIN Earnings To Fixed Charges";#N/A,#N/A,TRUE,"CIN Financial Ratios";#N/A,#N/A,TRUE,"CIN-IS";#N/A,#N/A,TRUE,"CIN-BS";#N/A,#N/A,TRUE,"CIN-CS";#N/A,#N/A,TRUE,"Invest In Unconsol Subs"}</definedName>
    <definedName name="dkdkdk_1" localSheetId="5" hidden="1">{#N/A,#N/A,TRUE,"CIN-11";#N/A,#N/A,TRUE,"CIN-13";#N/A,#N/A,TRUE,"CIN-14";#N/A,#N/A,TRUE,"CIN-16";#N/A,#N/A,TRUE,"CIN-17";#N/A,#N/A,TRUE,"CIN-18";#N/A,#N/A,TRUE,"CIN Earnings To Fixed Charges";#N/A,#N/A,TRUE,"CIN Financial Ratios";#N/A,#N/A,TRUE,"CIN-IS";#N/A,#N/A,TRUE,"CIN-BS";#N/A,#N/A,TRUE,"CIN-CS";#N/A,#N/A,TRUE,"Invest In Unconsol Subs"}</definedName>
    <definedName name="dkdkdk_1" localSheetId="1" hidden="1">{#N/A,#N/A,TRUE,"CIN-11";#N/A,#N/A,TRUE,"CIN-13";#N/A,#N/A,TRUE,"CIN-14";#N/A,#N/A,TRUE,"CIN-16";#N/A,#N/A,TRUE,"CIN-17";#N/A,#N/A,TRUE,"CIN-18";#N/A,#N/A,TRUE,"CIN Earnings To Fixed Charges";#N/A,#N/A,TRUE,"CIN Financial Ratios";#N/A,#N/A,TRUE,"CIN-IS";#N/A,#N/A,TRUE,"CIN-BS";#N/A,#N/A,TRUE,"CIN-CS";#N/A,#N/A,TRUE,"Invest In Unconsol Subs"}</definedName>
    <definedName name="dkdkdk_1" localSheetId="0" hidden="1">{#N/A,#N/A,TRUE,"CIN-11";#N/A,#N/A,TRUE,"CIN-13";#N/A,#N/A,TRUE,"CIN-14";#N/A,#N/A,TRUE,"CIN-16";#N/A,#N/A,TRUE,"CIN-17";#N/A,#N/A,TRUE,"CIN-18";#N/A,#N/A,TRUE,"CIN Earnings To Fixed Charges";#N/A,#N/A,TRUE,"CIN Financial Ratios";#N/A,#N/A,TRUE,"CIN-IS";#N/A,#N/A,TRUE,"CIN-BS";#N/A,#N/A,TRUE,"CIN-CS";#N/A,#N/A,TRUE,"Invest In Unconsol Subs"}</definedName>
    <definedName name="dkdkdk_1" localSheetId="6" hidden="1">{#N/A,#N/A,TRUE,"CIN-11";#N/A,#N/A,TRUE,"CIN-13";#N/A,#N/A,TRUE,"CIN-14";#N/A,#N/A,TRUE,"CIN-16";#N/A,#N/A,TRUE,"CIN-17";#N/A,#N/A,TRUE,"CIN-18";#N/A,#N/A,TRUE,"CIN Earnings To Fixed Charges";#N/A,#N/A,TRUE,"CIN Financial Ratios";#N/A,#N/A,TRUE,"CIN-IS";#N/A,#N/A,TRUE,"CIN-BS";#N/A,#N/A,TRUE,"CIN-CS";#N/A,#N/A,TRUE,"Invest In Unconsol Subs"}</definedName>
    <definedName name="dkdkdk_1" localSheetId="7" hidden="1">{#N/A,#N/A,TRUE,"CIN-11";#N/A,#N/A,TRUE,"CIN-13";#N/A,#N/A,TRUE,"CIN-14";#N/A,#N/A,TRUE,"CIN-16";#N/A,#N/A,TRUE,"CIN-17";#N/A,#N/A,TRUE,"CIN-18";#N/A,#N/A,TRUE,"CIN Earnings To Fixed Charges";#N/A,#N/A,TRUE,"CIN Financial Ratios";#N/A,#N/A,TRUE,"CIN-IS";#N/A,#N/A,TRUE,"CIN-BS";#N/A,#N/A,TRUE,"CIN-CS";#N/A,#N/A,TRUE,"Invest In Unconsol Subs"}</definedName>
    <definedName name="dkdkdk_1" localSheetId="8" hidden="1">{#N/A,#N/A,TRUE,"CIN-11";#N/A,#N/A,TRUE,"CIN-13";#N/A,#N/A,TRUE,"CIN-14";#N/A,#N/A,TRUE,"CIN-16";#N/A,#N/A,TRUE,"CIN-17";#N/A,#N/A,TRUE,"CIN-18";#N/A,#N/A,TRUE,"CIN Earnings To Fixed Charges";#N/A,#N/A,TRUE,"CIN Financial Ratios";#N/A,#N/A,TRUE,"CIN-IS";#N/A,#N/A,TRUE,"CIN-BS";#N/A,#N/A,TRUE,"CIN-CS";#N/A,#N/A,TRUE,"Invest In Unconsol Subs"}</definedName>
    <definedName name="dkdkdk_1" localSheetId="9" hidden="1">{#N/A,#N/A,TRUE,"CIN-11";#N/A,#N/A,TRUE,"CIN-13";#N/A,#N/A,TRUE,"CIN-14";#N/A,#N/A,TRUE,"CIN-16";#N/A,#N/A,TRUE,"CIN-17";#N/A,#N/A,TRUE,"CIN-18";#N/A,#N/A,TRUE,"CIN Earnings To Fixed Charges";#N/A,#N/A,TRUE,"CIN Financial Ratios";#N/A,#N/A,TRUE,"CIN-IS";#N/A,#N/A,TRUE,"CIN-BS";#N/A,#N/A,TRUE,"CIN-CS";#N/A,#N/A,TRUE,"Invest In Unconsol Subs"}</definedName>
    <definedName name="dkdkdk_1" localSheetId="10" hidden="1">{#N/A,#N/A,TRUE,"CIN-11";#N/A,#N/A,TRUE,"CIN-13";#N/A,#N/A,TRUE,"CIN-14";#N/A,#N/A,TRUE,"CIN-16";#N/A,#N/A,TRUE,"CIN-17";#N/A,#N/A,TRUE,"CIN-18";#N/A,#N/A,TRUE,"CIN Earnings To Fixed Charges";#N/A,#N/A,TRUE,"CIN Financial Ratios";#N/A,#N/A,TRUE,"CIN-IS";#N/A,#N/A,TRUE,"CIN-BS";#N/A,#N/A,TRUE,"CIN-CS";#N/A,#N/A,TRUE,"Invest In Unconsol Subs"}</definedName>
    <definedName name="dkdkdk_1" hidden="1">{#N/A,#N/A,TRUE,"CIN-11";#N/A,#N/A,TRUE,"CIN-13";#N/A,#N/A,TRUE,"CIN-14";#N/A,#N/A,TRUE,"CIN-16";#N/A,#N/A,TRUE,"CIN-17";#N/A,#N/A,TRUE,"CIN-18";#N/A,#N/A,TRUE,"CIN Earnings To Fixed Charges";#N/A,#N/A,TRUE,"CIN Financial Ratios";#N/A,#N/A,TRUE,"CIN-IS";#N/A,#N/A,TRUE,"CIN-BS";#N/A,#N/A,TRUE,"CIN-CS";#N/A,#N/A,TRUE,"Invest In Unconsol Subs"}</definedName>
    <definedName name="Don_10" localSheetId="2" hidden="1">#REF!</definedName>
    <definedName name="Don_10" localSheetId="3" hidden="1">#REF!</definedName>
    <definedName name="Don_10" localSheetId="4" hidden="1">#REF!</definedName>
    <definedName name="Don_10" localSheetId="5" hidden="1">#REF!</definedName>
    <definedName name="Don_10" localSheetId="7" hidden="1">#REF!</definedName>
    <definedName name="Don_10" localSheetId="8" hidden="1">#REF!</definedName>
    <definedName name="Don_10" localSheetId="9" hidden="1">#REF!</definedName>
    <definedName name="Don_10" hidden="1">#REF!</definedName>
    <definedName name="Don_11" hidden="1">255</definedName>
    <definedName name="Don_12" localSheetId="2" hidden="1">#REF!</definedName>
    <definedName name="Don_12" localSheetId="3" hidden="1">#REF!</definedName>
    <definedName name="Don_12" localSheetId="4" hidden="1">#REF!</definedName>
    <definedName name="Don_12" localSheetId="5" hidden="1">#REF!</definedName>
    <definedName name="Don_12" localSheetId="7" hidden="1">#REF!</definedName>
    <definedName name="Don_12" localSheetId="8" hidden="1">#REF!</definedName>
    <definedName name="Don_12" localSheetId="9" hidden="1">#REF!</definedName>
    <definedName name="Don_12" hidden="1">#REF!</definedName>
    <definedName name="Don_13" localSheetId="2" hidden="1">#REF!</definedName>
    <definedName name="Don_13" localSheetId="3" hidden="1">#REF!</definedName>
    <definedName name="Don_13" localSheetId="4" hidden="1">#REF!</definedName>
    <definedName name="Don_13" localSheetId="5" hidden="1">#REF!</definedName>
    <definedName name="Don_13" localSheetId="7" hidden="1">#REF!</definedName>
    <definedName name="Don_13" localSheetId="9" hidden="1">#REF!</definedName>
    <definedName name="Don_13" hidden="1">#REF!</definedName>
    <definedName name="Don_14" localSheetId="2" hidden="1">#REF!</definedName>
    <definedName name="Don_14" localSheetId="3" hidden="1">#REF!</definedName>
    <definedName name="Don_14" localSheetId="4" hidden="1">#REF!</definedName>
    <definedName name="Don_14" localSheetId="5" hidden="1">#REF!</definedName>
    <definedName name="Don_14" localSheetId="7" hidden="1">#REF!</definedName>
    <definedName name="Don_14" localSheetId="9" hidden="1">#REF!</definedName>
    <definedName name="Don_14" hidden="1">#REF!</definedName>
    <definedName name="don_2" localSheetId="2" hidden="1">#REF!</definedName>
    <definedName name="don_2" localSheetId="3" hidden="1">#REF!</definedName>
    <definedName name="don_2" localSheetId="4" hidden="1">#REF!</definedName>
    <definedName name="don_2" localSheetId="5" hidden="1">#REF!</definedName>
    <definedName name="don_2" localSheetId="9" hidden="1">#REF!</definedName>
    <definedName name="don_2" hidden="1">#REF!</definedName>
    <definedName name="Don_3" localSheetId="2" hidden="1">#REF!</definedName>
    <definedName name="Don_3" localSheetId="3" hidden="1">#REF!</definedName>
    <definedName name="Don_3" localSheetId="4" hidden="1">#REF!</definedName>
    <definedName name="Don_3" localSheetId="5" hidden="1">#REF!</definedName>
    <definedName name="Don_3" localSheetId="9" hidden="1">#REF!</definedName>
    <definedName name="Don_3" hidden="1">#REF!</definedName>
    <definedName name="Don_4" localSheetId="2" hidden="1">#REF!</definedName>
    <definedName name="Don_4" localSheetId="3" hidden="1">#REF!</definedName>
    <definedName name="Don_4" localSheetId="4" hidden="1">#REF!</definedName>
    <definedName name="Don_4" localSheetId="5" hidden="1">#REF!</definedName>
    <definedName name="Don_4" localSheetId="9" hidden="1">#REF!</definedName>
    <definedName name="Don_4" hidden="1">#REF!</definedName>
    <definedName name="Don_5" localSheetId="2" hidden="1">#REF!</definedName>
    <definedName name="Don_5" localSheetId="3" hidden="1">#REF!</definedName>
    <definedName name="Don_5" localSheetId="4" hidden="1">#REF!</definedName>
    <definedName name="Don_5" localSheetId="5" hidden="1">#REF!</definedName>
    <definedName name="Don_5" localSheetId="9" hidden="1">#REF!</definedName>
    <definedName name="Don_5" hidden="1">#REF!</definedName>
    <definedName name="Don_6" localSheetId="2" hidden="1">#REF!</definedName>
    <definedName name="Don_6" localSheetId="3" hidden="1">#REF!</definedName>
    <definedName name="Don_6" localSheetId="4" hidden="1">#REF!</definedName>
    <definedName name="Don_6" localSheetId="5" hidden="1">#REF!</definedName>
    <definedName name="Don_6" localSheetId="9" hidden="1">#REF!</definedName>
    <definedName name="Don_6" hidden="1">#REF!</definedName>
    <definedName name="Don_7" localSheetId="2" hidden="1">#REF!</definedName>
    <definedName name="Don_7" localSheetId="3" hidden="1">#REF!</definedName>
    <definedName name="Don_7" localSheetId="4" hidden="1">#REF!</definedName>
    <definedName name="Don_7" localSheetId="5" hidden="1">#REF!</definedName>
    <definedName name="Don_7" localSheetId="9" hidden="1">#REF!</definedName>
    <definedName name="Don_7" hidden="1">#REF!</definedName>
    <definedName name="Don_8" localSheetId="2" hidden="1">#REF!</definedName>
    <definedName name="Don_8" localSheetId="3" hidden="1">#REF!</definedName>
    <definedName name="Don_8" localSheetId="4" hidden="1">#REF!</definedName>
    <definedName name="Don_8" localSheetId="5" hidden="1">#REF!</definedName>
    <definedName name="Don_8" localSheetId="9" hidden="1">#REF!</definedName>
    <definedName name="Don_8" hidden="1">#REF!</definedName>
    <definedName name="Don_9" localSheetId="2" hidden="1">#REF!</definedName>
    <definedName name="Don_9" localSheetId="3" hidden="1">#REF!</definedName>
    <definedName name="Don_9" localSheetId="4" hidden="1">#REF!</definedName>
    <definedName name="Don_9" localSheetId="5" hidden="1">#REF!</definedName>
    <definedName name="Don_9" localSheetId="9" hidden="1">#REF!</definedName>
    <definedName name="Don_9" hidden="1">#REF!</definedName>
    <definedName name="ds" localSheetId="2" hidden="1">{"balsheet",#N/A,FALSE,"INCOME"}</definedName>
    <definedName name="ds" localSheetId="3" hidden="1">{"balsheet",#N/A,FALSE,"INCOME"}</definedName>
    <definedName name="ds" localSheetId="4" hidden="1">{"balsheet",#N/A,FALSE,"INCOME"}</definedName>
    <definedName name="ds" localSheetId="5" hidden="1">{"balsheet",#N/A,FALSE,"INCOME"}</definedName>
    <definedName name="ds" localSheetId="7" hidden="1">{"balsheet",#N/A,FALSE,"INCOME"}</definedName>
    <definedName name="ds" localSheetId="8" hidden="1">{"balsheet",#N/A,FALSE,"INCOME"}</definedName>
    <definedName name="ds" localSheetId="9" hidden="1">{"balsheet",#N/A,FALSE,"INCOME"}</definedName>
    <definedName name="ds" localSheetId="10" hidden="1">{"balsheet",#N/A,FALSE,"INCOME"}</definedName>
    <definedName name="ds" hidden="1">{"balsheet",#N/A,FALSE,"INCOME"}</definedName>
    <definedName name="dsag" localSheetId="2" hidden="1">{#N/A,#N/A,FALSE,"Budget";#N/A,#N/A,FALSE,"Balance Sheet";#N/A,#N/A,FALSE,"Cash Flow"}</definedName>
    <definedName name="dsag" localSheetId="3" hidden="1">{#N/A,#N/A,FALSE,"Budget";#N/A,#N/A,FALSE,"Balance Sheet";#N/A,#N/A,FALSE,"Cash Flow"}</definedName>
    <definedName name="dsag" localSheetId="4" hidden="1">{#N/A,#N/A,FALSE,"Budget";#N/A,#N/A,FALSE,"Balance Sheet";#N/A,#N/A,FALSE,"Cash Flow"}</definedName>
    <definedName name="dsag" localSheetId="5" hidden="1">{#N/A,#N/A,FALSE,"Budget";#N/A,#N/A,FALSE,"Balance Sheet";#N/A,#N/A,FALSE,"Cash Flow"}</definedName>
    <definedName name="dsag" localSheetId="1" hidden="1">{#N/A,#N/A,FALSE,"Budget";#N/A,#N/A,FALSE,"Balance Sheet";#N/A,#N/A,FALSE,"Cash Flow"}</definedName>
    <definedName name="dsag" localSheetId="0" hidden="1">{#N/A,#N/A,FALSE,"Budget";#N/A,#N/A,FALSE,"Balance Sheet";#N/A,#N/A,FALSE,"Cash Flow"}</definedName>
    <definedName name="dsag" localSheetId="6" hidden="1">{#N/A,#N/A,FALSE,"Budget";#N/A,#N/A,FALSE,"Balance Sheet";#N/A,#N/A,FALSE,"Cash Flow"}</definedName>
    <definedName name="dsag" localSheetId="7" hidden="1">{#N/A,#N/A,FALSE,"Budget";#N/A,#N/A,FALSE,"Balance Sheet";#N/A,#N/A,FALSE,"Cash Flow"}</definedName>
    <definedName name="dsag" localSheetId="8" hidden="1">{#N/A,#N/A,FALSE,"Budget";#N/A,#N/A,FALSE,"Balance Sheet";#N/A,#N/A,FALSE,"Cash Flow"}</definedName>
    <definedName name="dsag" localSheetId="9" hidden="1">{#N/A,#N/A,FALSE,"Budget";#N/A,#N/A,FALSE,"Balance Sheet";#N/A,#N/A,FALSE,"Cash Flow"}</definedName>
    <definedName name="dsag" localSheetId="10" hidden="1">{#N/A,#N/A,FALSE,"Budget";#N/A,#N/A,FALSE,"Balance Sheet";#N/A,#N/A,FALSE,"Cash Flow"}</definedName>
    <definedName name="dsag" hidden="1">{#N/A,#N/A,FALSE,"Budget";#N/A,#N/A,FALSE,"Balance Sheet";#N/A,#N/A,FALSE,"Cash Flow"}</definedName>
    <definedName name="dsag_1" localSheetId="2" hidden="1">{#N/A,#N/A,FALSE,"Budget";#N/A,#N/A,FALSE,"Balance Sheet";#N/A,#N/A,FALSE,"Cash Flow"}</definedName>
    <definedName name="dsag_1" localSheetId="3" hidden="1">{#N/A,#N/A,FALSE,"Budget";#N/A,#N/A,FALSE,"Balance Sheet";#N/A,#N/A,FALSE,"Cash Flow"}</definedName>
    <definedName name="dsag_1" localSheetId="4" hidden="1">{#N/A,#N/A,FALSE,"Budget";#N/A,#N/A,FALSE,"Balance Sheet";#N/A,#N/A,FALSE,"Cash Flow"}</definedName>
    <definedName name="dsag_1" localSheetId="5" hidden="1">{#N/A,#N/A,FALSE,"Budget";#N/A,#N/A,FALSE,"Balance Sheet";#N/A,#N/A,FALSE,"Cash Flow"}</definedName>
    <definedName name="dsag_1" localSheetId="1" hidden="1">{#N/A,#N/A,FALSE,"Budget";#N/A,#N/A,FALSE,"Balance Sheet";#N/A,#N/A,FALSE,"Cash Flow"}</definedName>
    <definedName name="dsag_1" localSheetId="0" hidden="1">{#N/A,#N/A,FALSE,"Budget";#N/A,#N/A,FALSE,"Balance Sheet";#N/A,#N/A,FALSE,"Cash Flow"}</definedName>
    <definedName name="dsag_1" localSheetId="6" hidden="1">{#N/A,#N/A,FALSE,"Budget";#N/A,#N/A,FALSE,"Balance Sheet";#N/A,#N/A,FALSE,"Cash Flow"}</definedName>
    <definedName name="dsag_1" localSheetId="7" hidden="1">{#N/A,#N/A,FALSE,"Budget";#N/A,#N/A,FALSE,"Balance Sheet";#N/A,#N/A,FALSE,"Cash Flow"}</definedName>
    <definedName name="dsag_1" localSheetId="8" hidden="1">{#N/A,#N/A,FALSE,"Budget";#N/A,#N/A,FALSE,"Balance Sheet";#N/A,#N/A,FALSE,"Cash Flow"}</definedName>
    <definedName name="dsag_1" localSheetId="9" hidden="1">{#N/A,#N/A,FALSE,"Budget";#N/A,#N/A,FALSE,"Balance Sheet";#N/A,#N/A,FALSE,"Cash Flow"}</definedName>
    <definedName name="dsag_1" localSheetId="10" hidden="1">{#N/A,#N/A,FALSE,"Budget";#N/A,#N/A,FALSE,"Balance Sheet";#N/A,#N/A,FALSE,"Cash Flow"}</definedName>
    <definedName name="dsag_1" hidden="1">{#N/A,#N/A,FALSE,"Budget";#N/A,#N/A,FALSE,"Balance Sheet";#N/A,#N/A,FALSE,"Cash Flow"}</definedName>
    <definedName name="duplicate123A" localSheetId="2" hidden="1">#REF!</definedName>
    <definedName name="duplicate123A" localSheetId="3" hidden="1">#REF!</definedName>
    <definedName name="duplicate123A" localSheetId="4" hidden="1">#REF!</definedName>
    <definedName name="duplicate123A" localSheetId="5" hidden="1">#REF!</definedName>
    <definedName name="duplicate123A" localSheetId="7" hidden="1">#REF!</definedName>
    <definedName name="duplicate123A" localSheetId="8" hidden="1">#REF!</definedName>
    <definedName name="duplicate123A" localSheetId="9" hidden="1">#REF!</definedName>
    <definedName name="duplicate123A" hidden="1">#REF!</definedName>
    <definedName name="ED" localSheetId="2" hidden="1">{"RECON",#N/A,FALSE,"Allocations"}</definedName>
    <definedName name="ED" localSheetId="3" hidden="1">{"RECON",#N/A,FALSE,"Allocations"}</definedName>
    <definedName name="ED" localSheetId="4" hidden="1">{"RECON",#N/A,FALSE,"Allocations"}</definedName>
    <definedName name="ED" localSheetId="5" hidden="1">{"RECON",#N/A,FALSE,"Allocations"}</definedName>
    <definedName name="ED" localSheetId="7" hidden="1">{"RECON",#N/A,FALSE,"Allocations"}</definedName>
    <definedName name="ED" localSheetId="8" hidden="1">{"RECON",#N/A,FALSE,"Allocations"}</definedName>
    <definedName name="ED" localSheetId="9" hidden="1">{"RECON",#N/A,FALSE,"Allocations"}</definedName>
    <definedName name="ED" localSheetId="10" hidden="1">{"RECON",#N/A,FALSE,"Allocations"}</definedName>
    <definedName name="ED" hidden="1">{"RECON",#N/A,FALSE,"Allocations"}</definedName>
    <definedName name="eeee" localSheetId="2" hidden="1">{#N/A,#N/A,FALSE,"O&amp;M by processes";#N/A,#N/A,FALSE,"Elec Act vs Bud";#N/A,#N/A,FALSE,"G&amp;A";#N/A,#N/A,FALSE,"BGS";#N/A,#N/A,FALSE,"Res Cost"}</definedName>
    <definedName name="eeee" localSheetId="3" hidden="1">{#N/A,#N/A,FALSE,"O&amp;M by processes";#N/A,#N/A,FALSE,"Elec Act vs Bud";#N/A,#N/A,FALSE,"G&amp;A";#N/A,#N/A,FALSE,"BGS";#N/A,#N/A,FALSE,"Res Cost"}</definedName>
    <definedName name="eeee" localSheetId="4" hidden="1">{#N/A,#N/A,FALSE,"O&amp;M by processes";#N/A,#N/A,FALSE,"Elec Act vs Bud";#N/A,#N/A,FALSE,"G&amp;A";#N/A,#N/A,FALSE,"BGS";#N/A,#N/A,FALSE,"Res Cost"}</definedName>
    <definedName name="eeee" localSheetId="5" hidden="1">{#N/A,#N/A,FALSE,"O&amp;M by processes";#N/A,#N/A,FALSE,"Elec Act vs Bud";#N/A,#N/A,FALSE,"G&amp;A";#N/A,#N/A,FALSE,"BGS";#N/A,#N/A,FALSE,"Res Cost"}</definedName>
    <definedName name="eeee" localSheetId="1" hidden="1">{#N/A,#N/A,FALSE,"O&amp;M by processes";#N/A,#N/A,FALSE,"Elec Act vs Bud";#N/A,#N/A,FALSE,"G&amp;A";#N/A,#N/A,FALSE,"BGS";#N/A,#N/A,FALSE,"Res Cost"}</definedName>
    <definedName name="eeee" localSheetId="0" hidden="1">{#N/A,#N/A,FALSE,"O&amp;M by processes";#N/A,#N/A,FALSE,"Elec Act vs Bud";#N/A,#N/A,FALSE,"G&amp;A";#N/A,#N/A,FALSE,"BGS";#N/A,#N/A,FALSE,"Res Cost"}</definedName>
    <definedName name="eeee" localSheetId="6" hidden="1">{#N/A,#N/A,FALSE,"O&amp;M by processes";#N/A,#N/A,FALSE,"Elec Act vs Bud";#N/A,#N/A,FALSE,"G&amp;A";#N/A,#N/A,FALSE,"BGS";#N/A,#N/A,FALSE,"Res Cost"}</definedName>
    <definedName name="eeee" localSheetId="7" hidden="1">{#N/A,#N/A,FALSE,"O&amp;M by processes";#N/A,#N/A,FALSE,"Elec Act vs Bud";#N/A,#N/A,FALSE,"G&amp;A";#N/A,#N/A,FALSE,"BGS";#N/A,#N/A,FALSE,"Res Cost"}</definedName>
    <definedName name="eeee" localSheetId="8" hidden="1">{#N/A,#N/A,FALSE,"O&amp;M by processes";#N/A,#N/A,FALSE,"Elec Act vs Bud";#N/A,#N/A,FALSE,"G&amp;A";#N/A,#N/A,FALSE,"BGS";#N/A,#N/A,FALSE,"Res Cost"}</definedName>
    <definedName name="eeee" localSheetId="9" hidden="1">{#N/A,#N/A,FALSE,"O&amp;M by processes";#N/A,#N/A,FALSE,"Elec Act vs Bud";#N/A,#N/A,FALSE,"G&amp;A";#N/A,#N/A,FALSE,"BGS";#N/A,#N/A,FALSE,"Res Cost"}</definedName>
    <definedName name="eeee" localSheetId="10" hidden="1">{#N/A,#N/A,FALSE,"O&amp;M by processes";#N/A,#N/A,FALSE,"Elec Act vs Bud";#N/A,#N/A,FALSE,"G&amp;A";#N/A,#N/A,FALSE,"BGS";#N/A,#N/A,FALSE,"Res Cost"}</definedName>
    <definedName name="eeee" hidden="1">{#N/A,#N/A,FALSE,"O&amp;M by processes";#N/A,#N/A,FALSE,"Elec Act vs Bud";#N/A,#N/A,FALSE,"G&amp;A";#N/A,#N/A,FALSE,"BGS";#N/A,#N/A,FALSE,"Res Cost"}</definedName>
    <definedName name="End_Bal" localSheetId="2" hidden="1">#REF!</definedName>
    <definedName name="End_Bal" localSheetId="3" hidden="1">#REF!</definedName>
    <definedName name="End_Bal" localSheetId="4" hidden="1">#REF!</definedName>
    <definedName name="End_Bal" localSheetId="5" hidden="1">#REF!</definedName>
    <definedName name="End_Bal" localSheetId="0" hidden="1">#REF!</definedName>
    <definedName name="End_Bal" localSheetId="7" hidden="1">#REF!</definedName>
    <definedName name="End_Bal" localSheetId="9" hidden="1">#REF!</definedName>
    <definedName name="End_Bal" hidden="1">#REF!</definedName>
    <definedName name="ER" localSheetId="2" hidden="1">{#N/A,#N/A,FALSE,"Aging Summary";#N/A,#N/A,FALSE,"Ratio Analysis";#N/A,#N/A,FALSE,"Test 120 Day Accts";#N/A,#N/A,FALSE,"Tickmarks"}</definedName>
    <definedName name="ER" localSheetId="3" hidden="1">{#N/A,#N/A,FALSE,"Aging Summary";#N/A,#N/A,FALSE,"Ratio Analysis";#N/A,#N/A,FALSE,"Test 120 Day Accts";#N/A,#N/A,FALSE,"Tickmarks"}</definedName>
    <definedName name="ER" localSheetId="4" hidden="1">{#N/A,#N/A,FALSE,"Aging Summary";#N/A,#N/A,FALSE,"Ratio Analysis";#N/A,#N/A,FALSE,"Test 120 Day Accts";#N/A,#N/A,FALSE,"Tickmarks"}</definedName>
    <definedName name="ER" localSheetId="5" hidden="1">{#N/A,#N/A,FALSE,"Aging Summary";#N/A,#N/A,FALSE,"Ratio Analysis";#N/A,#N/A,FALSE,"Test 120 Day Accts";#N/A,#N/A,FALSE,"Tickmarks"}</definedName>
    <definedName name="ER" localSheetId="7" hidden="1">{#N/A,#N/A,FALSE,"Aging Summary";#N/A,#N/A,FALSE,"Ratio Analysis";#N/A,#N/A,FALSE,"Test 120 Day Accts";#N/A,#N/A,FALSE,"Tickmarks"}</definedName>
    <definedName name="ER" localSheetId="8" hidden="1">{#N/A,#N/A,FALSE,"Aging Summary";#N/A,#N/A,FALSE,"Ratio Analysis";#N/A,#N/A,FALSE,"Test 120 Day Accts";#N/A,#N/A,FALSE,"Tickmarks"}</definedName>
    <definedName name="ER" localSheetId="9" hidden="1">{#N/A,#N/A,FALSE,"Aging Summary";#N/A,#N/A,FALSE,"Ratio Analysis";#N/A,#N/A,FALSE,"Test 120 Day Accts";#N/A,#N/A,FALSE,"Tickmarks"}</definedName>
    <definedName name="ER" localSheetId="10" hidden="1">{#N/A,#N/A,FALSE,"Aging Summary";#N/A,#N/A,FALSE,"Ratio Analysis";#N/A,#N/A,FALSE,"Test 120 Day Accts";#N/A,#N/A,FALSE,"Tickmarks"}</definedName>
    <definedName name="ER" hidden="1">{#N/A,#N/A,FALSE,"Aging Summary";#N/A,#N/A,FALSE,"Ratio Analysis";#N/A,#N/A,FALSE,"Test 120 Day Accts";#N/A,#N/A,FALSE,"Tickmarks"}</definedName>
    <definedName name="errtr" localSheetId="2" hidden="1">{#N/A,#N/A,FALSE,"Summary",#N/A;#N/A,FALSE,"10off&amp;co1,6,tstiplan",#N/A,#N/A;FALSE,"Systems",#N/A,#N/A,FALSE;"7offAct",#N/A,#N/A,FALSE,"3addAct"}</definedName>
    <definedName name="errtr" localSheetId="3" hidden="1">{#N/A,#N/A,FALSE,"Summary",#N/A;#N/A,FALSE,"10off&amp;co1,6,tstiplan",#N/A,#N/A;FALSE,"Systems",#N/A,#N/A,FALSE;"7offAct",#N/A,#N/A,FALSE,"3addAct"}</definedName>
    <definedName name="errtr" localSheetId="4" hidden="1">{#N/A,#N/A,FALSE,"Summary",#N/A;#N/A,FALSE,"10off&amp;co1,6,tstiplan",#N/A,#N/A;FALSE,"Systems",#N/A,#N/A,FALSE;"7offAct",#N/A,#N/A,FALSE,"3addAct"}</definedName>
    <definedName name="errtr" localSheetId="5" hidden="1">{#N/A,#N/A,FALSE,"Summary",#N/A;#N/A,FALSE,"10off&amp;co1,6,tstiplan",#N/A,#N/A;FALSE,"Systems",#N/A,#N/A,FALSE;"7offAct",#N/A,#N/A,FALSE,"3addAct"}</definedName>
    <definedName name="errtr" localSheetId="7" hidden="1">{#N/A,#N/A,FALSE,"Summary",#N/A;#N/A,FALSE,"10off&amp;co1,6,tstiplan",#N/A,#N/A;FALSE,"Systems",#N/A,#N/A,FALSE;"7offAct",#N/A,#N/A,FALSE,"3addAct"}</definedName>
    <definedName name="errtr" localSheetId="8" hidden="1">{#N/A,#N/A,FALSE,"Summary",#N/A;#N/A,FALSE,"10off&amp;co1,6,tstiplan",#N/A,#N/A;FALSE,"Systems",#N/A,#N/A,FALSE;"7offAct",#N/A,#N/A,FALSE,"3addAct"}</definedName>
    <definedName name="errtr" localSheetId="9" hidden="1">{#N/A,#N/A,FALSE,"Summary",#N/A;#N/A,FALSE,"10off&amp;co1,6,tstiplan",#N/A,#N/A;FALSE,"Systems",#N/A,#N/A,FALSE;"7offAct",#N/A,#N/A,FALSE,"3addAct"}</definedName>
    <definedName name="errtr" localSheetId="10" hidden="1">{#N/A,#N/A,FALSE,"Summary",#N/A;#N/A,FALSE,"10off&amp;co1,6,tstiplan",#N/A,#N/A;FALSE,"Systems",#N/A,#N/A,FALSE;"7offAct",#N/A,#N/A,FALSE,"3addAct"}</definedName>
    <definedName name="errtr" hidden="1">{#N/A,#N/A,FALSE,"Summary",#N/A;#N/A,FALSE,"10off&amp;co1,6,tstiplan",#N/A,#N/A;FALSE,"Systems",#N/A,#N/A,FALSE;"7offAct",#N/A,#N/A,FALSE,"3addAct"}</definedName>
    <definedName name="esd" localSheetId="2" hidden="1">{#N/A,#N/A,FALSE;"RF Inc Stmt",#N/A,#N/A;FALSE,"RF-IS-1",#N/A;#N/A,FALSE,"RF-IS-2"}</definedName>
    <definedName name="esd" localSheetId="3" hidden="1">{#N/A,#N/A,FALSE;"RF Inc Stmt",#N/A,#N/A;FALSE,"RF-IS-1",#N/A;#N/A,FALSE,"RF-IS-2"}</definedName>
    <definedName name="esd" localSheetId="4" hidden="1">{#N/A,#N/A,FALSE;"RF Inc Stmt",#N/A,#N/A;FALSE,"RF-IS-1",#N/A;#N/A,FALSE,"RF-IS-2"}</definedName>
    <definedName name="esd" localSheetId="5" hidden="1">{#N/A,#N/A,FALSE;"RF Inc Stmt",#N/A,#N/A;FALSE,"RF-IS-1",#N/A;#N/A,FALSE,"RF-IS-2"}</definedName>
    <definedName name="esd" localSheetId="7" hidden="1">{#N/A,#N/A,FALSE;"RF Inc Stmt",#N/A,#N/A;FALSE,"RF-IS-1",#N/A;#N/A,FALSE,"RF-IS-2"}</definedName>
    <definedName name="esd" localSheetId="8" hidden="1">{#N/A,#N/A,FALSE;"RF Inc Stmt",#N/A,#N/A;FALSE,"RF-IS-1",#N/A;#N/A,FALSE,"RF-IS-2"}</definedName>
    <definedName name="esd" localSheetId="9" hidden="1">{#N/A,#N/A,FALSE;"RF Inc Stmt",#N/A,#N/A;FALSE,"RF-IS-1",#N/A;#N/A,FALSE,"RF-IS-2"}</definedName>
    <definedName name="esd" localSheetId="10" hidden="1">{#N/A,#N/A,FALSE;"RF Inc Stmt",#N/A,#N/A;FALSE,"RF-IS-1",#N/A;#N/A,FALSE,"RF-IS-2"}</definedName>
    <definedName name="esd" hidden="1">{#N/A,#N/A,FALSE;"RF Inc Stmt",#N/A,#N/A;FALSE,"RF-IS-1",#N/A;#N/A,FALSE,"RF-IS-2"}</definedName>
    <definedName name="ev.Calculation" hidden="1">-4135</definedName>
    <definedName name="ev.Initialized" hidden="1">FALSE</definedName>
    <definedName name="EV__LASTREFTIME__" hidden="1">39826.8319444444</definedName>
    <definedName name="f" localSheetId="2" hidden="1">{#N/A,#N/A,FALSE,"changes";#N/A,#N/A,FALSE,"Assumptions";"view1",#N/A,FALSE,"BE Analysis";"view2",#N/A,FALSE,"BE Analysis";#N/A,#N/A,FALSE,"DCF Calculation - Scenario 1";"Dollar",#N/A,FALSE,"Consolidated - Scenario 1";"CS",#N/A,FALSE,"Consolidated - Scenario 1"}</definedName>
    <definedName name="f" localSheetId="3" hidden="1">{#N/A,#N/A,FALSE,"changes";#N/A,#N/A,FALSE,"Assumptions";"view1",#N/A,FALSE,"BE Analysis";"view2",#N/A,FALSE,"BE Analysis";#N/A,#N/A,FALSE,"DCF Calculation - Scenario 1";"Dollar",#N/A,FALSE,"Consolidated - Scenario 1";"CS",#N/A,FALSE,"Consolidated - Scenario 1"}</definedName>
    <definedName name="f" localSheetId="4" hidden="1">{#N/A,#N/A,FALSE,"changes";#N/A,#N/A,FALSE,"Assumptions";"view1",#N/A,FALSE,"BE Analysis";"view2",#N/A,FALSE,"BE Analysis";#N/A,#N/A,FALSE,"DCF Calculation - Scenario 1";"Dollar",#N/A,FALSE,"Consolidated - Scenario 1";"CS",#N/A,FALSE,"Consolidated - Scenario 1"}</definedName>
    <definedName name="f" localSheetId="5" hidden="1">{#N/A,#N/A,FALSE,"changes";#N/A,#N/A,FALSE,"Assumptions";"view1",#N/A,FALSE,"BE Analysis";"view2",#N/A,FALSE,"BE Analysis";#N/A,#N/A,FALSE,"DCF Calculation - Scenario 1";"Dollar",#N/A,FALSE,"Consolidated - Scenario 1";"CS",#N/A,FALSE,"Consolidated - Scenario 1"}</definedName>
    <definedName name="f" localSheetId="1" hidden="1">{#N/A,#N/A,FALSE,"changes";#N/A,#N/A,FALSE,"Assumptions";"view1",#N/A,FALSE,"BE Analysis";"view2",#N/A,FALSE,"BE Analysis";#N/A,#N/A,FALSE,"DCF Calculation - Scenario 1";"Dollar",#N/A,FALSE,"Consolidated - Scenario 1";"CS",#N/A,FALSE,"Consolidated - Scenario 1"}</definedName>
    <definedName name="f" localSheetId="0" hidden="1">{#N/A,#N/A,FALSE,"changes";#N/A,#N/A,FALSE,"Assumptions";"view1",#N/A,FALSE,"BE Analysis";"view2",#N/A,FALSE,"BE Analysis";#N/A,#N/A,FALSE,"DCF Calculation - Scenario 1";"Dollar",#N/A,FALSE,"Consolidated - Scenario 1";"CS",#N/A,FALSE,"Consolidated - Scenario 1"}</definedName>
    <definedName name="f" localSheetId="6" hidden="1">{#N/A,#N/A,FALSE,"changes";#N/A,#N/A,FALSE,"Assumptions";"view1",#N/A,FALSE,"BE Analysis";"view2",#N/A,FALSE,"BE Analysis";#N/A,#N/A,FALSE,"DCF Calculation - Scenario 1";"Dollar",#N/A,FALSE,"Consolidated - Scenario 1";"CS",#N/A,FALSE,"Consolidated - Scenario 1"}</definedName>
    <definedName name="f" localSheetId="7" hidden="1">{#N/A,#N/A,FALSE,"changes";#N/A,#N/A,FALSE,"Assumptions";"view1",#N/A,FALSE,"BE Analysis";"view2",#N/A,FALSE,"BE Analysis";#N/A,#N/A,FALSE,"DCF Calculation - Scenario 1";"Dollar",#N/A,FALSE,"Consolidated - Scenario 1";"CS",#N/A,FALSE,"Consolidated - Scenario 1"}</definedName>
    <definedName name="f" localSheetId="8" hidden="1">{#N/A,#N/A,FALSE,"changes";#N/A,#N/A,FALSE,"Assumptions";"view1",#N/A,FALSE,"BE Analysis";"view2",#N/A,FALSE,"BE Analysis";#N/A,#N/A,FALSE,"DCF Calculation - Scenario 1";"Dollar",#N/A,FALSE,"Consolidated - Scenario 1";"CS",#N/A,FALSE,"Consolidated - Scenario 1"}</definedName>
    <definedName name="f" localSheetId="9" hidden="1">{#N/A,#N/A,FALSE,"changes";#N/A,#N/A,FALSE,"Assumptions";"view1",#N/A,FALSE,"BE Analysis";"view2",#N/A,FALSE,"BE Analysis";#N/A,#N/A,FALSE,"DCF Calculation - Scenario 1";"Dollar",#N/A,FALSE,"Consolidated - Scenario 1";"CS",#N/A,FALSE,"Consolidated - Scenario 1"}</definedName>
    <definedName name="f" localSheetId="10" hidden="1">{#N/A,#N/A,FALSE,"changes";#N/A,#N/A,FALSE,"Assumptions";"view1",#N/A,FALSE,"BE Analysis";"view2",#N/A,FALSE,"BE Analysis";#N/A,#N/A,FALSE,"DCF Calculation - Scenario 1";"Dollar",#N/A,FALSE,"Consolidated - Scenario 1";"CS",#N/A,FALSE,"Consolidated - Scenario 1"}</definedName>
    <definedName name="f" hidden="1">{#N/A,#N/A,FALSE,"changes";#N/A,#N/A,FALSE,"Assumptions";"view1",#N/A,FALSE,"BE Analysis";"view2",#N/A,FALSE,"BE Analysis";#N/A,#N/A,FALSE,"DCF Calculation - Scenario 1";"Dollar",#N/A,FALSE,"Consolidated - Scenario 1";"CS",#N/A,FALSE,"Consolidated - Scenario 1"}</definedName>
    <definedName name="f_1" localSheetId="2" hidden="1">{#N/A,#N/A,FALSE,"changes";#N/A,#N/A,FALSE,"Assumptions";"view1",#N/A,FALSE,"BE Analysis";"view2",#N/A,FALSE,"BE Analysis";#N/A,#N/A,FALSE,"DCF Calculation - Scenario 1";"Dollar",#N/A,FALSE,"Consolidated - Scenario 1";"CS",#N/A,FALSE,"Consolidated - Scenario 1"}</definedName>
    <definedName name="f_1" localSheetId="3" hidden="1">{#N/A,#N/A,FALSE,"changes";#N/A,#N/A,FALSE,"Assumptions";"view1",#N/A,FALSE,"BE Analysis";"view2",#N/A,FALSE,"BE Analysis";#N/A,#N/A,FALSE,"DCF Calculation - Scenario 1";"Dollar",#N/A,FALSE,"Consolidated - Scenario 1";"CS",#N/A,FALSE,"Consolidated - Scenario 1"}</definedName>
    <definedName name="f_1" localSheetId="4" hidden="1">{#N/A,#N/A,FALSE,"changes";#N/A,#N/A,FALSE,"Assumptions";"view1",#N/A,FALSE,"BE Analysis";"view2",#N/A,FALSE,"BE Analysis";#N/A,#N/A,FALSE,"DCF Calculation - Scenario 1";"Dollar",#N/A,FALSE,"Consolidated - Scenario 1";"CS",#N/A,FALSE,"Consolidated - Scenario 1"}</definedName>
    <definedName name="f_1" localSheetId="5" hidden="1">{#N/A,#N/A,FALSE,"changes";#N/A,#N/A,FALSE,"Assumptions";"view1",#N/A,FALSE,"BE Analysis";"view2",#N/A,FALSE,"BE Analysis";#N/A,#N/A,FALSE,"DCF Calculation - Scenario 1";"Dollar",#N/A,FALSE,"Consolidated - Scenario 1";"CS",#N/A,FALSE,"Consolidated - Scenario 1"}</definedName>
    <definedName name="f_1" localSheetId="1" hidden="1">{#N/A,#N/A,FALSE,"changes";#N/A,#N/A,FALSE,"Assumptions";"view1",#N/A,FALSE,"BE Analysis";"view2",#N/A,FALSE,"BE Analysis";#N/A,#N/A,FALSE,"DCF Calculation - Scenario 1";"Dollar",#N/A,FALSE,"Consolidated - Scenario 1";"CS",#N/A,FALSE,"Consolidated - Scenario 1"}</definedName>
    <definedName name="f_1" localSheetId="0" hidden="1">{#N/A,#N/A,FALSE,"changes";#N/A,#N/A,FALSE,"Assumptions";"view1",#N/A,FALSE,"BE Analysis";"view2",#N/A,FALSE,"BE Analysis";#N/A,#N/A,FALSE,"DCF Calculation - Scenario 1";"Dollar",#N/A,FALSE,"Consolidated - Scenario 1";"CS",#N/A,FALSE,"Consolidated - Scenario 1"}</definedName>
    <definedName name="f_1" localSheetId="6" hidden="1">{#N/A,#N/A,FALSE,"changes";#N/A,#N/A,FALSE,"Assumptions";"view1",#N/A,FALSE,"BE Analysis";"view2",#N/A,FALSE,"BE Analysis";#N/A,#N/A,FALSE,"DCF Calculation - Scenario 1";"Dollar",#N/A,FALSE,"Consolidated - Scenario 1";"CS",#N/A,FALSE,"Consolidated - Scenario 1"}</definedName>
    <definedName name="f_1" localSheetId="7" hidden="1">{#N/A,#N/A,FALSE,"changes";#N/A,#N/A,FALSE,"Assumptions";"view1",#N/A,FALSE,"BE Analysis";"view2",#N/A,FALSE,"BE Analysis";#N/A,#N/A,FALSE,"DCF Calculation - Scenario 1";"Dollar",#N/A,FALSE,"Consolidated - Scenario 1";"CS",#N/A,FALSE,"Consolidated - Scenario 1"}</definedName>
    <definedName name="f_1" localSheetId="8" hidden="1">{#N/A,#N/A,FALSE,"changes";#N/A,#N/A,FALSE,"Assumptions";"view1",#N/A,FALSE,"BE Analysis";"view2",#N/A,FALSE,"BE Analysis";#N/A,#N/A,FALSE,"DCF Calculation - Scenario 1";"Dollar",#N/A,FALSE,"Consolidated - Scenario 1";"CS",#N/A,FALSE,"Consolidated - Scenario 1"}</definedName>
    <definedName name="f_1" localSheetId="9" hidden="1">{#N/A,#N/A,FALSE,"changes";#N/A,#N/A,FALSE,"Assumptions";"view1",#N/A,FALSE,"BE Analysis";"view2",#N/A,FALSE,"BE Analysis";#N/A,#N/A,FALSE,"DCF Calculation - Scenario 1";"Dollar",#N/A,FALSE,"Consolidated - Scenario 1";"CS",#N/A,FALSE,"Consolidated - Scenario 1"}</definedName>
    <definedName name="f_1" localSheetId="10" hidden="1">{#N/A,#N/A,FALSE,"changes";#N/A,#N/A,FALSE,"Assumptions";"view1",#N/A,FALSE,"BE Analysis";"view2",#N/A,FALSE,"BE Analysis";#N/A,#N/A,FALSE,"DCF Calculation - Scenario 1";"Dollar",#N/A,FALSE,"Consolidated - Scenario 1";"CS",#N/A,FALSE,"Consolidated - Scenario 1"}</definedName>
    <definedName name="f_1" hidden="1">{#N/A,#N/A,FALSE,"changes";#N/A,#N/A,FALSE,"Assumptions";"view1",#N/A,FALSE,"BE Analysis";"view2",#N/A,FALSE,"BE Analysis";#N/A,#N/A,FALSE,"DCF Calculation - Scenario 1";"Dollar",#N/A,FALSE,"Consolidated - Scenario 1";"CS",#N/A,FALSE,"Consolidated - Scenario 1"}</definedName>
    <definedName name="ff" localSheetId="2" hidden="1">{#N/A,#N/A,FALSE,"Land";#N/A,#N/A,FALSE,"Cost Analysis";"Summary",#N/A,FALSE,"Equipment"}</definedName>
    <definedName name="ff" localSheetId="3" hidden="1">{#N/A,#N/A,FALSE,"Land";#N/A,#N/A,FALSE,"Cost Analysis";"Summary",#N/A,FALSE,"Equipment"}</definedName>
    <definedName name="ff" localSheetId="4" hidden="1">{#N/A,#N/A,FALSE,"Land";#N/A,#N/A,FALSE,"Cost Analysis";"Summary",#N/A,FALSE,"Equipment"}</definedName>
    <definedName name="ff" localSheetId="5" hidden="1">{#N/A,#N/A,FALSE,"Land";#N/A,#N/A,FALSE,"Cost Analysis";"Summary",#N/A,FALSE,"Equipment"}</definedName>
    <definedName name="ff" localSheetId="7" hidden="1">{#N/A,#N/A,FALSE,"Land";#N/A,#N/A,FALSE,"Cost Analysis";"Summary",#N/A,FALSE,"Equipment"}</definedName>
    <definedName name="ff" localSheetId="8" hidden="1">{#N/A,#N/A,FALSE,"Land";#N/A,#N/A,FALSE,"Cost Analysis";"Summary",#N/A,FALSE,"Equipment"}</definedName>
    <definedName name="ff" localSheetId="9" hidden="1">{#N/A,#N/A,FALSE,"Land";#N/A,#N/A,FALSE,"Cost Analysis";"Summary",#N/A,FALSE,"Equipment"}</definedName>
    <definedName name="ff" localSheetId="10" hidden="1">{#N/A,#N/A,FALSE,"Land";#N/A,#N/A,FALSE,"Cost Analysis";"Summary",#N/A,FALSE,"Equipment"}</definedName>
    <definedName name="ff" hidden="1">{#N/A,#N/A,FALSE,"Land";#N/A,#N/A,FALSE,"Cost Analysis";"Summary",#N/A,FALSE,"Equipment"}</definedName>
    <definedName name="fgfk" hidden="1">'[25]1601 Detail information'!$H$130:$H$162</definedName>
    <definedName name="finance" localSheetId="2" hidden="1">{#N/A,#N/A,TRUE,"CIN-11";#N/A,#N/A,TRUE,"CIN-13";#N/A,#N/A,TRUE,"CIN-14";#N/A,#N/A,TRUE,"CIN-16";#N/A,#N/A,TRUE,"CIN-17";#N/A,#N/A,TRUE,"CIN-18";#N/A,#N/A,TRUE,"CIN Earnings To Fixed Charges";#N/A,#N/A,TRUE,"CIN Financial Ratios";#N/A,#N/A,TRUE,"CIN-IS";#N/A,#N/A,TRUE,"CIN-BS";#N/A,#N/A,TRUE,"CIN-CS";#N/A,#N/A,TRUE,"Invest In Unconsol Subs"}</definedName>
    <definedName name="finance" localSheetId="3" hidden="1">{#N/A,#N/A,TRUE,"CIN-11";#N/A,#N/A,TRUE,"CIN-13";#N/A,#N/A,TRUE,"CIN-14";#N/A,#N/A,TRUE,"CIN-16";#N/A,#N/A,TRUE,"CIN-17";#N/A,#N/A,TRUE,"CIN-18";#N/A,#N/A,TRUE,"CIN Earnings To Fixed Charges";#N/A,#N/A,TRUE,"CIN Financial Ratios";#N/A,#N/A,TRUE,"CIN-IS";#N/A,#N/A,TRUE,"CIN-BS";#N/A,#N/A,TRUE,"CIN-CS";#N/A,#N/A,TRUE,"Invest In Unconsol Subs"}</definedName>
    <definedName name="finance" localSheetId="4" hidden="1">{#N/A,#N/A,TRUE,"CIN-11";#N/A,#N/A,TRUE,"CIN-13";#N/A,#N/A,TRUE,"CIN-14";#N/A,#N/A,TRUE,"CIN-16";#N/A,#N/A,TRUE,"CIN-17";#N/A,#N/A,TRUE,"CIN-18";#N/A,#N/A,TRUE,"CIN Earnings To Fixed Charges";#N/A,#N/A,TRUE,"CIN Financial Ratios";#N/A,#N/A,TRUE,"CIN-IS";#N/A,#N/A,TRUE,"CIN-BS";#N/A,#N/A,TRUE,"CIN-CS";#N/A,#N/A,TRUE,"Invest In Unconsol Subs"}</definedName>
    <definedName name="finance" localSheetId="5" hidden="1">{#N/A,#N/A,TRUE,"CIN-11";#N/A,#N/A,TRUE,"CIN-13";#N/A,#N/A,TRUE,"CIN-14";#N/A,#N/A,TRUE,"CIN-16";#N/A,#N/A,TRUE,"CIN-17";#N/A,#N/A,TRUE,"CIN-18";#N/A,#N/A,TRUE,"CIN Earnings To Fixed Charges";#N/A,#N/A,TRUE,"CIN Financial Ratios";#N/A,#N/A,TRUE,"CIN-IS";#N/A,#N/A,TRUE,"CIN-BS";#N/A,#N/A,TRUE,"CIN-CS";#N/A,#N/A,TRUE,"Invest In Unconsol Subs"}</definedName>
    <definedName name="finance" localSheetId="1" hidden="1">{#N/A,#N/A,TRUE,"CIN-11";#N/A,#N/A,TRUE,"CIN-13";#N/A,#N/A,TRUE,"CIN-14";#N/A,#N/A,TRUE,"CIN-16";#N/A,#N/A,TRUE,"CIN-17";#N/A,#N/A,TRUE,"CIN-18";#N/A,#N/A,TRUE,"CIN Earnings To Fixed Charges";#N/A,#N/A,TRUE,"CIN Financial Ratios";#N/A,#N/A,TRUE,"CIN-IS";#N/A,#N/A,TRUE,"CIN-BS";#N/A,#N/A,TRUE,"CIN-CS";#N/A,#N/A,TRUE,"Invest In Unconsol Subs"}</definedName>
    <definedName name="finance" localSheetId="0" hidden="1">{#N/A,#N/A,TRUE,"CIN-11";#N/A,#N/A,TRUE,"CIN-13";#N/A,#N/A,TRUE,"CIN-14";#N/A,#N/A,TRUE,"CIN-16";#N/A,#N/A,TRUE,"CIN-17";#N/A,#N/A,TRUE,"CIN-18";#N/A,#N/A,TRUE,"CIN Earnings To Fixed Charges";#N/A,#N/A,TRUE,"CIN Financial Ratios";#N/A,#N/A,TRUE,"CIN-IS";#N/A,#N/A,TRUE,"CIN-BS";#N/A,#N/A,TRUE,"CIN-CS";#N/A,#N/A,TRUE,"Invest In Unconsol Subs"}</definedName>
    <definedName name="finance" localSheetId="6" hidden="1">{#N/A,#N/A,TRUE,"CIN-11";#N/A,#N/A,TRUE,"CIN-13";#N/A,#N/A,TRUE,"CIN-14";#N/A,#N/A,TRUE,"CIN-16";#N/A,#N/A,TRUE,"CIN-17";#N/A,#N/A,TRUE,"CIN-18";#N/A,#N/A,TRUE,"CIN Earnings To Fixed Charges";#N/A,#N/A,TRUE,"CIN Financial Ratios";#N/A,#N/A,TRUE,"CIN-IS";#N/A,#N/A,TRUE,"CIN-BS";#N/A,#N/A,TRUE,"CIN-CS";#N/A,#N/A,TRUE,"Invest In Unconsol Subs"}</definedName>
    <definedName name="finance" localSheetId="7" hidden="1">{#N/A,#N/A,TRUE,"CIN-11";#N/A,#N/A,TRUE,"CIN-13";#N/A,#N/A,TRUE,"CIN-14";#N/A,#N/A,TRUE,"CIN-16";#N/A,#N/A,TRUE,"CIN-17";#N/A,#N/A,TRUE,"CIN-18";#N/A,#N/A,TRUE,"CIN Earnings To Fixed Charges";#N/A,#N/A,TRUE,"CIN Financial Ratios";#N/A,#N/A,TRUE,"CIN-IS";#N/A,#N/A,TRUE,"CIN-BS";#N/A,#N/A,TRUE,"CIN-CS";#N/A,#N/A,TRUE,"Invest In Unconsol Subs"}</definedName>
    <definedName name="finance" localSheetId="8" hidden="1">{#N/A,#N/A,TRUE,"CIN-11";#N/A,#N/A,TRUE,"CIN-13";#N/A,#N/A,TRUE,"CIN-14";#N/A,#N/A,TRUE,"CIN-16";#N/A,#N/A,TRUE,"CIN-17";#N/A,#N/A,TRUE,"CIN-18";#N/A,#N/A,TRUE,"CIN Earnings To Fixed Charges";#N/A,#N/A,TRUE,"CIN Financial Ratios";#N/A,#N/A,TRUE,"CIN-IS";#N/A,#N/A,TRUE,"CIN-BS";#N/A,#N/A,TRUE,"CIN-CS";#N/A,#N/A,TRUE,"Invest In Unconsol Subs"}</definedName>
    <definedName name="finance" localSheetId="9" hidden="1">{#N/A,#N/A,TRUE,"CIN-11";#N/A,#N/A,TRUE,"CIN-13";#N/A,#N/A,TRUE,"CIN-14";#N/A,#N/A,TRUE,"CIN-16";#N/A,#N/A,TRUE,"CIN-17";#N/A,#N/A,TRUE,"CIN-18";#N/A,#N/A,TRUE,"CIN Earnings To Fixed Charges";#N/A,#N/A,TRUE,"CIN Financial Ratios";#N/A,#N/A,TRUE,"CIN-IS";#N/A,#N/A,TRUE,"CIN-BS";#N/A,#N/A,TRUE,"CIN-CS";#N/A,#N/A,TRUE,"Invest In Unconsol Subs"}</definedName>
    <definedName name="finance" localSheetId="10" hidden="1">{#N/A,#N/A,TRUE,"CIN-11";#N/A,#N/A,TRUE,"CIN-13";#N/A,#N/A,TRUE,"CIN-14";#N/A,#N/A,TRUE,"CIN-16";#N/A,#N/A,TRUE,"CIN-17";#N/A,#N/A,TRUE,"CIN-18";#N/A,#N/A,TRUE,"CIN Earnings To Fixed Charges";#N/A,#N/A,TRUE,"CIN Financial Ratios";#N/A,#N/A,TRUE,"CIN-IS";#N/A,#N/A,TRUE,"CIN-BS";#N/A,#N/A,TRUE,"CIN-CS";#N/A,#N/A,TRUE,"Invest In Unconsol Subs"}</definedName>
    <definedName name="finance" hidden="1">{#N/A,#N/A,TRUE,"CIN-11";#N/A,#N/A,TRUE,"CIN-13";#N/A,#N/A,TRUE,"CIN-14";#N/A,#N/A,TRUE,"CIN-16";#N/A,#N/A,TRUE,"CIN-17";#N/A,#N/A,TRUE,"CIN-18";#N/A,#N/A,TRUE,"CIN Earnings To Fixed Charges";#N/A,#N/A,TRUE,"CIN Financial Ratios";#N/A,#N/A,TRUE,"CIN-IS";#N/A,#N/A,TRUE,"CIN-BS";#N/A,#N/A,TRUE,"CIN-CS";#N/A,#N/A,TRUE,"Invest In Unconsol Subs"}</definedName>
    <definedName name="finance_1" localSheetId="2" hidden="1">{#N/A,#N/A,TRUE,"CIN-11";#N/A,#N/A,TRUE,"CIN-13";#N/A,#N/A,TRUE,"CIN-14";#N/A,#N/A,TRUE,"CIN-16";#N/A,#N/A,TRUE,"CIN-17";#N/A,#N/A,TRUE,"CIN-18";#N/A,#N/A,TRUE,"CIN Earnings To Fixed Charges";#N/A,#N/A,TRUE,"CIN Financial Ratios";#N/A,#N/A,TRUE,"CIN-IS";#N/A,#N/A,TRUE,"CIN-BS";#N/A,#N/A,TRUE,"CIN-CS";#N/A,#N/A,TRUE,"Invest In Unconsol Subs"}</definedName>
    <definedName name="finance_1" localSheetId="3" hidden="1">{#N/A,#N/A,TRUE,"CIN-11";#N/A,#N/A,TRUE,"CIN-13";#N/A,#N/A,TRUE,"CIN-14";#N/A,#N/A,TRUE,"CIN-16";#N/A,#N/A,TRUE,"CIN-17";#N/A,#N/A,TRUE,"CIN-18";#N/A,#N/A,TRUE,"CIN Earnings To Fixed Charges";#N/A,#N/A,TRUE,"CIN Financial Ratios";#N/A,#N/A,TRUE,"CIN-IS";#N/A,#N/A,TRUE,"CIN-BS";#N/A,#N/A,TRUE,"CIN-CS";#N/A,#N/A,TRUE,"Invest In Unconsol Subs"}</definedName>
    <definedName name="finance_1" localSheetId="4" hidden="1">{#N/A,#N/A,TRUE,"CIN-11";#N/A,#N/A,TRUE,"CIN-13";#N/A,#N/A,TRUE,"CIN-14";#N/A,#N/A,TRUE,"CIN-16";#N/A,#N/A,TRUE,"CIN-17";#N/A,#N/A,TRUE,"CIN-18";#N/A,#N/A,TRUE,"CIN Earnings To Fixed Charges";#N/A,#N/A,TRUE,"CIN Financial Ratios";#N/A,#N/A,TRUE,"CIN-IS";#N/A,#N/A,TRUE,"CIN-BS";#N/A,#N/A,TRUE,"CIN-CS";#N/A,#N/A,TRUE,"Invest In Unconsol Subs"}</definedName>
    <definedName name="finance_1" localSheetId="5" hidden="1">{#N/A,#N/A,TRUE,"CIN-11";#N/A,#N/A,TRUE,"CIN-13";#N/A,#N/A,TRUE,"CIN-14";#N/A,#N/A,TRUE,"CIN-16";#N/A,#N/A,TRUE,"CIN-17";#N/A,#N/A,TRUE,"CIN-18";#N/A,#N/A,TRUE,"CIN Earnings To Fixed Charges";#N/A,#N/A,TRUE,"CIN Financial Ratios";#N/A,#N/A,TRUE,"CIN-IS";#N/A,#N/A,TRUE,"CIN-BS";#N/A,#N/A,TRUE,"CIN-CS";#N/A,#N/A,TRUE,"Invest In Unconsol Subs"}</definedName>
    <definedName name="finance_1" localSheetId="1" hidden="1">{#N/A,#N/A,TRUE,"CIN-11";#N/A,#N/A,TRUE,"CIN-13";#N/A,#N/A,TRUE,"CIN-14";#N/A,#N/A,TRUE,"CIN-16";#N/A,#N/A,TRUE,"CIN-17";#N/A,#N/A,TRUE,"CIN-18";#N/A,#N/A,TRUE,"CIN Earnings To Fixed Charges";#N/A,#N/A,TRUE,"CIN Financial Ratios";#N/A,#N/A,TRUE,"CIN-IS";#N/A,#N/A,TRUE,"CIN-BS";#N/A,#N/A,TRUE,"CIN-CS";#N/A,#N/A,TRUE,"Invest In Unconsol Subs"}</definedName>
    <definedName name="finance_1" localSheetId="0" hidden="1">{#N/A,#N/A,TRUE,"CIN-11";#N/A,#N/A,TRUE,"CIN-13";#N/A,#N/A,TRUE,"CIN-14";#N/A,#N/A,TRUE,"CIN-16";#N/A,#N/A,TRUE,"CIN-17";#N/A,#N/A,TRUE,"CIN-18";#N/A,#N/A,TRUE,"CIN Earnings To Fixed Charges";#N/A,#N/A,TRUE,"CIN Financial Ratios";#N/A,#N/A,TRUE,"CIN-IS";#N/A,#N/A,TRUE,"CIN-BS";#N/A,#N/A,TRUE,"CIN-CS";#N/A,#N/A,TRUE,"Invest In Unconsol Subs"}</definedName>
    <definedName name="finance_1" localSheetId="6" hidden="1">{#N/A,#N/A,TRUE,"CIN-11";#N/A,#N/A,TRUE,"CIN-13";#N/A,#N/A,TRUE,"CIN-14";#N/A,#N/A,TRUE,"CIN-16";#N/A,#N/A,TRUE,"CIN-17";#N/A,#N/A,TRUE,"CIN-18";#N/A,#N/A,TRUE,"CIN Earnings To Fixed Charges";#N/A,#N/A,TRUE,"CIN Financial Ratios";#N/A,#N/A,TRUE,"CIN-IS";#N/A,#N/A,TRUE,"CIN-BS";#N/A,#N/A,TRUE,"CIN-CS";#N/A,#N/A,TRUE,"Invest In Unconsol Subs"}</definedName>
    <definedName name="finance_1" localSheetId="7" hidden="1">{#N/A,#N/A,TRUE,"CIN-11";#N/A,#N/A,TRUE,"CIN-13";#N/A,#N/A,TRUE,"CIN-14";#N/A,#N/A,TRUE,"CIN-16";#N/A,#N/A,TRUE,"CIN-17";#N/A,#N/A,TRUE,"CIN-18";#N/A,#N/A,TRUE,"CIN Earnings To Fixed Charges";#N/A,#N/A,TRUE,"CIN Financial Ratios";#N/A,#N/A,TRUE,"CIN-IS";#N/A,#N/A,TRUE,"CIN-BS";#N/A,#N/A,TRUE,"CIN-CS";#N/A,#N/A,TRUE,"Invest In Unconsol Subs"}</definedName>
    <definedName name="finance_1" localSheetId="8" hidden="1">{#N/A,#N/A,TRUE,"CIN-11";#N/A,#N/A,TRUE,"CIN-13";#N/A,#N/A,TRUE,"CIN-14";#N/A,#N/A,TRUE,"CIN-16";#N/A,#N/A,TRUE,"CIN-17";#N/A,#N/A,TRUE,"CIN-18";#N/A,#N/A,TRUE,"CIN Earnings To Fixed Charges";#N/A,#N/A,TRUE,"CIN Financial Ratios";#N/A,#N/A,TRUE,"CIN-IS";#N/A,#N/A,TRUE,"CIN-BS";#N/A,#N/A,TRUE,"CIN-CS";#N/A,#N/A,TRUE,"Invest In Unconsol Subs"}</definedName>
    <definedName name="finance_1" localSheetId="9" hidden="1">{#N/A,#N/A,TRUE,"CIN-11";#N/A,#N/A,TRUE,"CIN-13";#N/A,#N/A,TRUE,"CIN-14";#N/A,#N/A,TRUE,"CIN-16";#N/A,#N/A,TRUE,"CIN-17";#N/A,#N/A,TRUE,"CIN-18";#N/A,#N/A,TRUE,"CIN Earnings To Fixed Charges";#N/A,#N/A,TRUE,"CIN Financial Ratios";#N/A,#N/A,TRUE,"CIN-IS";#N/A,#N/A,TRUE,"CIN-BS";#N/A,#N/A,TRUE,"CIN-CS";#N/A,#N/A,TRUE,"Invest In Unconsol Subs"}</definedName>
    <definedName name="finance_1" localSheetId="10" hidden="1">{#N/A,#N/A,TRUE,"CIN-11";#N/A,#N/A,TRUE,"CIN-13";#N/A,#N/A,TRUE,"CIN-14";#N/A,#N/A,TRUE,"CIN-16";#N/A,#N/A,TRUE,"CIN-17";#N/A,#N/A,TRUE,"CIN-18";#N/A,#N/A,TRUE,"CIN Earnings To Fixed Charges";#N/A,#N/A,TRUE,"CIN Financial Ratios";#N/A,#N/A,TRUE,"CIN-IS";#N/A,#N/A,TRUE,"CIN-BS";#N/A,#N/A,TRUE,"CIN-CS";#N/A,#N/A,TRUE,"Invest In Unconsol Subs"}</definedName>
    <definedName name="finance_1" hidden="1">{#N/A,#N/A,TRUE,"CIN-11";#N/A,#N/A,TRUE,"CIN-13";#N/A,#N/A,TRUE,"CIN-14";#N/A,#N/A,TRUE,"CIN-16";#N/A,#N/A,TRUE,"CIN-17";#N/A,#N/A,TRUE,"CIN-18";#N/A,#N/A,TRUE,"CIN Earnings To Fixed Charges";#N/A,#N/A,TRUE,"CIN Financial Ratios";#N/A,#N/A,TRUE,"CIN-IS";#N/A,#N/A,TRUE,"CIN-BS";#N/A,#N/A,TRUE,"CIN-CS";#N/A,#N/A,TRUE,"Invest In Unconsol Subs"}</definedName>
    <definedName name="frf" localSheetId="2" hidden="1">{#N/A,#N/A,FALSE,"RECAP";#N/A,#N/A,FALSE,"CW_B";#N/A,#N/A,FALSE,"CW_M";#N/A,#N/A,FALSE,"CW_E";#N/A,#N/A,FALSE,"CW_F";#N/A,#N/A,FALSE,"FC_B";#N/A,#N/A,FALSE,"FC_M";#N/A,#N/A,FALSE,"FC_E";#N/A,#N/A,FALSE,"FC_F";#N/A,#N/A,FALSE,"CS"}</definedName>
    <definedName name="frf" localSheetId="3" hidden="1">{#N/A,#N/A,FALSE,"RECAP";#N/A,#N/A,FALSE,"CW_B";#N/A,#N/A,FALSE,"CW_M";#N/A,#N/A,FALSE,"CW_E";#N/A,#N/A,FALSE,"CW_F";#N/A,#N/A,FALSE,"FC_B";#N/A,#N/A,FALSE,"FC_M";#N/A,#N/A,FALSE,"FC_E";#N/A,#N/A,FALSE,"FC_F";#N/A,#N/A,FALSE,"CS"}</definedName>
    <definedName name="frf" localSheetId="4" hidden="1">{#N/A,#N/A,FALSE,"RECAP";#N/A,#N/A,FALSE,"CW_B";#N/A,#N/A,FALSE,"CW_M";#N/A,#N/A,FALSE,"CW_E";#N/A,#N/A,FALSE,"CW_F";#N/A,#N/A,FALSE,"FC_B";#N/A,#N/A,FALSE,"FC_M";#N/A,#N/A,FALSE,"FC_E";#N/A,#N/A,FALSE,"FC_F";#N/A,#N/A,FALSE,"CS"}</definedName>
    <definedName name="frf" localSheetId="5" hidden="1">{#N/A,#N/A,FALSE,"RECAP";#N/A,#N/A,FALSE,"CW_B";#N/A,#N/A,FALSE,"CW_M";#N/A,#N/A,FALSE,"CW_E";#N/A,#N/A,FALSE,"CW_F";#N/A,#N/A,FALSE,"FC_B";#N/A,#N/A,FALSE,"FC_M";#N/A,#N/A,FALSE,"FC_E";#N/A,#N/A,FALSE,"FC_F";#N/A,#N/A,FALSE,"CS"}</definedName>
    <definedName name="frf" localSheetId="1" hidden="1">{#N/A,#N/A,FALSE,"RECAP";#N/A,#N/A,FALSE,"CW_B";#N/A,#N/A,FALSE,"CW_M";#N/A,#N/A,FALSE,"CW_E";#N/A,#N/A,FALSE,"CW_F";#N/A,#N/A,FALSE,"FC_B";#N/A,#N/A,FALSE,"FC_M";#N/A,#N/A,FALSE,"FC_E";#N/A,#N/A,FALSE,"FC_F";#N/A,#N/A,FALSE,"CS"}</definedName>
    <definedName name="frf" localSheetId="0" hidden="1">{#N/A,#N/A,FALSE,"RECAP";#N/A,#N/A,FALSE,"CW_B";#N/A,#N/A,FALSE,"CW_M";#N/A,#N/A,FALSE,"CW_E";#N/A,#N/A,FALSE,"CW_F";#N/A,#N/A,FALSE,"FC_B";#N/A,#N/A,FALSE,"FC_M";#N/A,#N/A,FALSE,"FC_E";#N/A,#N/A,FALSE,"FC_F";#N/A,#N/A,FALSE,"CS"}</definedName>
    <definedName name="frf" localSheetId="6" hidden="1">{#N/A,#N/A,FALSE,"RECAP";#N/A,#N/A,FALSE,"CW_B";#N/A,#N/A,FALSE,"CW_M";#N/A,#N/A,FALSE,"CW_E";#N/A,#N/A,FALSE,"CW_F";#N/A,#N/A,FALSE,"FC_B";#N/A,#N/A,FALSE,"FC_M";#N/A,#N/A,FALSE,"FC_E";#N/A,#N/A,FALSE,"FC_F";#N/A,#N/A,FALSE,"CS"}</definedName>
    <definedName name="frf" localSheetId="7" hidden="1">{#N/A,#N/A,FALSE,"RECAP";#N/A,#N/A,FALSE,"CW_B";#N/A,#N/A,FALSE,"CW_M";#N/A,#N/A,FALSE,"CW_E";#N/A,#N/A,FALSE,"CW_F";#N/A,#N/A,FALSE,"FC_B";#N/A,#N/A,FALSE,"FC_M";#N/A,#N/A,FALSE,"FC_E";#N/A,#N/A,FALSE,"FC_F";#N/A,#N/A,FALSE,"CS"}</definedName>
    <definedName name="frf" localSheetId="8" hidden="1">{#N/A,#N/A,FALSE,"RECAP";#N/A,#N/A,FALSE,"CW_B";#N/A,#N/A,FALSE,"CW_M";#N/A,#N/A,FALSE,"CW_E";#N/A,#N/A,FALSE,"CW_F";#N/A,#N/A,FALSE,"FC_B";#N/A,#N/A,FALSE,"FC_M";#N/A,#N/A,FALSE,"FC_E";#N/A,#N/A,FALSE,"FC_F";#N/A,#N/A,FALSE,"CS"}</definedName>
    <definedName name="frf" localSheetId="9" hidden="1">{#N/A,#N/A,FALSE,"RECAP";#N/A,#N/A,FALSE,"CW_B";#N/A,#N/A,FALSE,"CW_M";#N/A,#N/A,FALSE,"CW_E";#N/A,#N/A,FALSE,"CW_F";#N/A,#N/A,FALSE,"FC_B";#N/A,#N/A,FALSE,"FC_M";#N/A,#N/A,FALSE,"FC_E";#N/A,#N/A,FALSE,"FC_F";#N/A,#N/A,FALSE,"CS"}</definedName>
    <definedName name="frf" localSheetId="10" hidden="1">{#N/A,#N/A,FALSE,"RECAP";#N/A,#N/A,FALSE,"CW_B";#N/A,#N/A,FALSE,"CW_M";#N/A,#N/A,FALSE,"CW_E";#N/A,#N/A,FALSE,"CW_F";#N/A,#N/A,FALSE,"FC_B";#N/A,#N/A,FALSE,"FC_M";#N/A,#N/A,FALSE,"FC_E";#N/A,#N/A,FALSE,"FC_F";#N/A,#N/A,FALSE,"CS"}</definedName>
    <definedName name="frf" hidden="1">{#N/A,#N/A,FALSE,"RECAP";#N/A,#N/A,FALSE,"CW_B";#N/A,#N/A,FALSE,"CW_M";#N/A,#N/A,FALSE,"CW_E";#N/A,#N/A,FALSE,"CW_F";#N/A,#N/A,FALSE,"FC_B";#N/A,#N/A,FALSE,"FC_M";#N/A,#N/A,FALSE,"FC_E";#N/A,#N/A,FALSE,"FC_F";#N/A,#N/A,FALSE,"CS"}</definedName>
    <definedName name="FT" localSheetId="2" hidden="1">{#N/A,#N/A,FALSE,"Detail";#N/A,#N/A,FALSE,"10019";#N/A,#N/A,FALSE,"10001 JE";#N/A,#N/A,FALSE,"10004 JE";#N/A,#N/A,FALSE,"10014 JE";#N/A,#N/A,FALSE,"10017 JE";#N/A,#N/A,FALSE,"66101 JE";#N/A,#N/A,FALSE,"21001 JE";#N/A,#N/A,FALSE,"21002 JE";#N/A,#N/A,FALSE,"21003 JE";#N/A,#N/A,FALSE,"21004 JE";#N/A,#N/A,FALSE,"66001 JE"}</definedName>
    <definedName name="FT" localSheetId="3" hidden="1">{#N/A,#N/A,FALSE,"Detail";#N/A,#N/A,FALSE,"10019";#N/A,#N/A,FALSE,"10001 JE";#N/A,#N/A,FALSE,"10004 JE";#N/A,#N/A,FALSE,"10014 JE";#N/A,#N/A,FALSE,"10017 JE";#N/A,#N/A,FALSE,"66101 JE";#N/A,#N/A,FALSE,"21001 JE";#N/A,#N/A,FALSE,"21002 JE";#N/A,#N/A,FALSE,"21003 JE";#N/A,#N/A,FALSE,"21004 JE";#N/A,#N/A,FALSE,"66001 JE"}</definedName>
    <definedName name="FT" localSheetId="4" hidden="1">{#N/A,#N/A,FALSE,"Detail";#N/A,#N/A,FALSE,"10019";#N/A,#N/A,FALSE,"10001 JE";#N/A,#N/A,FALSE,"10004 JE";#N/A,#N/A,FALSE,"10014 JE";#N/A,#N/A,FALSE,"10017 JE";#N/A,#N/A,FALSE,"66101 JE";#N/A,#N/A,FALSE,"21001 JE";#N/A,#N/A,FALSE,"21002 JE";#N/A,#N/A,FALSE,"21003 JE";#N/A,#N/A,FALSE,"21004 JE";#N/A,#N/A,FALSE,"66001 JE"}</definedName>
    <definedName name="FT" localSheetId="5" hidden="1">{#N/A,#N/A,FALSE,"Detail";#N/A,#N/A,FALSE,"10019";#N/A,#N/A,FALSE,"10001 JE";#N/A,#N/A,FALSE,"10004 JE";#N/A,#N/A,FALSE,"10014 JE";#N/A,#N/A,FALSE,"10017 JE";#N/A,#N/A,FALSE,"66101 JE";#N/A,#N/A,FALSE,"21001 JE";#N/A,#N/A,FALSE,"21002 JE";#N/A,#N/A,FALSE,"21003 JE";#N/A,#N/A,FALSE,"21004 JE";#N/A,#N/A,FALSE,"66001 JE"}</definedName>
    <definedName name="FT" localSheetId="1" hidden="1">{#N/A,#N/A,FALSE,"Detail";#N/A,#N/A,FALSE,"10019";#N/A,#N/A,FALSE,"10001 JE";#N/A,#N/A,FALSE,"10004 JE";#N/A,#N/A,FALSE,"10014 JE";#N/A,#N/A,FALSE,"10017 JE";#N/A,#N/A,FALSE,"66101 JE";#N/A,#N/A,FALSE,"21001 JE";#N/A,#N/A,FALSE,"21002 JE";#N/A,#N/A,FALSE,"21003 JE";#N/A,#N/A,FALSE,"21004 JE";#N/A,#N/A,FALSE,"66001 JE"}</definedName>
    <definedName name="FT" localSheetId="0" hidden="1">{#N/A,#N/A,FALSE,"Detail";#N/A,#N/A,FALSE,"10019";#N/A,#N/A,FALSE,"10001 JE";#N/A,#N/A,FALSE,"10004 JE";#N/A,#N/A,FALSE,"10014 JE";#N/A,#N/A,FALSE,"10017 JE";#N/A,#N/A,FALSE,"66101 JE";#N/A,#N/A,FALSE,"21001 JE";#N/A,#N/A,FALSE,"21002 JE";#N/A,#N/A,FALSE,"21003 JE";#N/A,#N/A,FALSE,"21004 JE";#N/A,#N/A,FALSE,"66001 JE"}</definedName>
    <definedName name="FT" localSheetId="6" hidden="1">{#N/A,#N/A,FALSE,"Detail";#N/A,#N/A,FALSE,"10019";#N/A,#N/A,FALSE,"10001 JE";#N/A,#N/A,FALSE,"10004 JE";#N/A,#N/A,FALSE,"10014 JE";#N/A,#N/A,FALSE,"10017 JE";#N/A,#N/A,FALSE,"66101 JE";#N/A,#N/A,FALSE,"21001 JE";#N/A,#N/A,FALSE,"21002 JE";#N/A,#N/A,FALSE,"21003 JE";#N/A,#N/A,FALSE,"21004 JE";#N/A,#N/A,FALSE,"66001 JE"}</definedName>
    <definedName name="FT" localSheetId="7" hidden="1">{#N/A,#N/A,FALSE,"Detail";#N/A,#N/A,FALSE,"10019";#N/A,#N/A,FALSE,"10001 JE";#N/A,#N/A,FALSE,"10004 JE";#N/A,#N/A,FALSE,"10014 JE";#N/A,#N/A,FALSE,"10017 JE";#N/A,#N/A,FALSE,"66101 JE";#N/A,#N/A,FALSE,"21001 JE";#N/A,#N/A,FALSE,"21002 JE";#N/A,#N/A,FALSE,"21003 JE";#N/A,#N/A,FALSE,"21004 JE";#N/A,#N/A,FALSE,"66001 JE"}</definedName>
    <definedName name="FT" localSheetId="8" hidden="1">{#N/A,#N/A,FALSE,"Detail";#N/A,#N/A,FALSE,"10019";#N/A,#N/A,FALSE,"10001 JE";#N/A,#N/A,FALSE,"10004 JE";#N/A,#N/A,FALSE,"10014 JE";#N/A,#N/A,FALSE,"10017 JE";#N/A,#N/A,FALSE,"66101 JE";#N/A,#N/A,FALSE,"21001 JE";#N/A,#N/A,FALSE,"21002 JE";#N/A,#N/A,FALSE,"21003 JE";#N/A,#N/A,FALSE,"21004 JE";#N/A,#N/A,FALSE,"66001 JE"}</definedName>
    <definedName name="FT" localSheetId="9" hidden="1">{#N/A,#N/A,FALSE,"Detail";#N/A,#N/A,FALSE,"10019";#N/A,#N/A,FALSE,"10001 JE";#N/A,#N/A,FALSE,"10004 JE";#N/A,#N/A,FALSE,"10014 JE";#N/A,#N/A,FALSE,"10017 JE";#N/A,#N/A,FALSE,"66101 JE";#N/A,#N/A,FALSE,"21001 JE";#N/A,#N/A,FALSE,"21002 JE";#N/A,#N/A,FALSE,"21003 JE";#N/A,#N/A,FALSE,"21004 JE";#N/A,#N/A,FALSE,"66001 JE"}</definedName>
    <definedName name="FT" localSheetId="10" hidden="1">{#N/A,#N/A,FALSE,"Detail";#N/A,#N/A,FALSE,"10019";#N/A,#N/A,FALSE,"10001 JE";#N/A,#N/A,FALSE,"10004 JE";#N/A,#N/A,FALSE,"10014 JE";#N/A,#N/A,FALSE,"10017 JE";#N/A,#N/A,FALSE,"66101 JE";#N/A,#N/A,FALSE,"21001 JE";#N/A,#N/A,FALSE,"21002 JE";#N/A,#N/A,FALSE,"21003 JE";#N/A,#N/A,FALSE,"21004 JE";#N/A,#N/A,FALSE,"66001 JE"}</definedName>
    <definedName name="FT" hidden="1">{#N/A,#N/A,FALSE,"Detail";#N/A,#N/A,FALSE,"10019";#N/A,#N/A,FALSE,"10001 JE";#N/A,#N/A,FALSE,"10004 JE";#N/A,#N/A,FALSE,"10014 JE";#N/A,#N/A,FALSE,"10017 JE";#N/A,#N/A,FALSE,"66101 JE";#N/A,#N/A,FALSE,"21001 JE";#N/A,#N/A,FALSE,"21002 JE";#N/A,#N/A,FALSE,"21003 JE";#N/A,#N/A,FALSE,"21004 JE";#N/A,#N/A,FALSE,"66001 JE"}</definedName>
    <definedName name="fuckface" localSheetId="2" hidden="1">{#N/A,#N/A,FALSE,"Assumptions";#N/A,#N/A,FALSE,"Impact Assumptions";#N/A,#N/A,FALSE,"10-Yr - detail";#N/A,#N/A,FALSE,"1,5,10 yr comp";#N/A,#N/A,FALSE,"Lse-Exp.";#N/A,#N/A,FALSE,"Rent Roll";#N/A,#N/A,FALSE,"Historical (2)";#N/A,#N/A,FALSE,"RET's";#N/A,#N/A,FALSE,"Lease Rollover"}</definedName>
    <definedName name="fuckface" localSheetId="3" hidden="1">{#N/A,#N/A,FALSE,"Assumptions";#N/A,#N/A,FALSE,"Impact Assumptions";#N/A,#N/A,FALSE,"10-Yr - detail";#N/A,#N/A,FALSE,"1,5,10 yr comp";#N/A,#N/A,FALSE,"Lse-Exp.";#N/A,#N/A,FALSE,"Rent Roll";#N/A,#N/A,FALSE,"Historical (2)";#N/A,#N/A,FALSE,"RET's";#N/A,#N/A,FALSE,"Lease Rollover"}</definedName>
    <definedName name="fuckface" localSheetId="4" hidden="1">{#N/A,#N/A,FALSE,"Assumptions";#N/A,#N/A,FALSE,"Impact Assumptions";#N/A,#N/A,FALSE,"10-Yr - detail";#N/A,#N/A,FALSE,"1,5,10 yr comp";#N/A,#N/A,FALSE,"Lse-Exp.";#N/A,#N/A,FALSE,"Rent Roll";#N/A,#N/A,FALSE,"Historical (2)";#N/A,#N/A,FALSE,"RET's";#N/A,#N/A,FALSE,"Lease Rollover"}</definedName>
    <definedName name="fuckface" localSheetId="5" hidden="1">{#N/A,#N/A,FALSE,"Assumptions";#N/A,#N/A,FALSE,"Impact Assumptions";#N/A,#N/A,FALSE,"10-Yr - detail";#N/A,#N/A,FALSE,"1,5,10 yr comp";#N/A,#N/A,FALSE,"Lse-Exp.";#N/A,#N/A,FALSE,"Rent Roll";#N/A,#N/A,FALSE,"Historical (2)";#N/A,#N/A,FALSE,"RET's";#N/A,#N/A,FALSE,"Lease Rollover"}</definedName>
    <definedName name="fuckface" localSheetId="7" hidden="1">{#N/A,#N/A,FALSE,"Assumptions";#N/A,#N/A,FALSE,"Impact Assumptions";#N/A,#N/A,FALSE,"10-Yr - detail";#N/A,#N/A,FALSE,"1,5,10 yr comp";#N/A,#N/A,FALSE,"Lse-Exp.";#N/A,#N/A,FALSE,"Rent Roll";#N/A,#N/A,FALSE,"Historical (2)";#N/A,#N/A,FALSE,"RET's";#N/A,#N/A,FALSE,"Lease Rollover"}</definedName>
    <definedName name="fuckface" localSheetId="8" hidden="1">{#N/A,#N/A,FALSE,"Assumptions";#N/A,#N/A,FALSE,"Impact Assumptions";#N/A,#N/A,FALSE,"10-Yr - detail";#N/A,#N/A,FALSE,"1,5,10 yr comp";#N/A,#N/A,FALSE,"Lse-Exp.";#N/A,#N/A,FALSE,"Rent Roll";#N/A,#N/A,FALSE,"Historical (2)";#N/A,#N/A,FALSE,"RET's";#N/A,#N/A,FALSE,"Lease Rollover"}</definedName>
    <definedName name="fuckface" localSheetId="9" hidden="1">{#N/A,#N/A,FALSE,"Assumptions";#N/A,#N/A,FALSE,"Impact Assumptions";#N/A,#N/A,FALSE,"10-Yr - detail";#N/A,#N/A,FALSE,"1,5,10 yr comp";#N/A,#N/A,FALSE,"Lse-Exp.";#N/A,#N/A,FALSE,"Rent Roll";#N/A,#N/A,FALSE,"Historical (2)";#N/A,#N/A,FALSE,"RET's";#N/A,#N/A,FALSE,"Lease Rollover"}</definedName>
    <definedName name="fuckface" localSheetId="10" hidden="1">{#N/A,#N/A,FALSE,"Assumptions";#N/A,#N/A,FALSE,"Impact Assumptions";#N/A,#N/A,FALSE,"10-Yr - detail";#N/A,#N/A,FALSE,"1,5,10 yr comp";#N/A,#N/A,FALSE,"Lse-Exp.";#N/A,#N/A,FALSE,"Rent Roll";#N/A,#N/A,FALSE,"Historical (2)";#N/A,#N/A,FALSE,"RET's";#N/A,#N/A,FALSE,"Lease Rollover"}</definedName>
    <definedName name="fuckface" hidden="1">{#N/A,#N/A,FALSE,"Assumptions";#N/A,#N/A,FALSE,"Impact Assumptions";#N/A,#N/A,FALSE,"10-Yr - detail";#N/A,#N/A,FALSE,"1,5,10 yr comp";#N/A,#N/A,FALSE,"Lse-Exp.";#N/A,#N/A,FALSE,"Rent Roll";#N/A,#N/A,FALSE,"Historical (2)";#N/A,#N/A,FALSE,"RET's";#N/A,#N/A,FALSE,"Lease Rollover"}</definedName>
    <definedName name="fuelco_wrn.test1." localSheetId="2" hidden="1">{"Income Statement",#N/A,FALSE,"CFMODEL";"Balance Sheet",#N/A,FALSE,"CFMODEL"}</definedName>
    <definedName name="fuelco_wrn.test1." localSheetId="3" hidden="1">{"Income Statement",#N/A,FALSE,"CFMODEL";"Balance Sheet",#N/A,FALSE,"CFMODEL"}</definedName>
    <definedName name="fuelco_wrn.test1." localSheetId="4" hidden="1">{"Income Statement",#N/A,FALSE,"CFMODEL";"Balance Sheet",#N/A,FALSE,"CFMODEL"}</definedName>
    <definedName name="fuelco_wrn.test1." localSheetId="5" hidden="1">{"Income Statement",#N/A,FALSE,"CFMODEL";"Balance Sheet",#N/A,FALSE,"CFMODEL"}</definedName>
    <definedName name="fuelco_wrn.test1." localSheetId="1" hidden="1">{"Income Statement",#N/A,FALSE,"CFMODEL";"Balance Sheet",#N/A,FALSE,"CFMODEL"}</definedName>
    <definedName name="fuelco_wrn.test1." localSheetId="0" hidden="1">{"Income Statement",#N/A,FALSE,"CFMODEL";"Balance Sheet",#N/A,FALSE,"CFMODEL"}</definedName>
    <definedName name="fuelco_wrn.test1." localSheetId="6" hidden="1">{"Income Statement",#N/A,FALSE,"CFMODEL";"Balance Sheet",#N/A,FALSE,"CFMODEL"}</definedName>
    <definedName name="fuelco_wrn.test1." localSheetId="7" hidden="1">{"Income Statement",#N/A,FALSE,"CFMODEL";"Balance Sheet",#N/A,FALSE,"CFMODEL"}</definedName>
    <definedName name="fuelco_wrn.test1." localSheetId="8" hidden="1">{"Income Statement",#N/A,FALSE,"CFMODEL";"Balance Sheet",#N/A,FALSE,"CFMODEL"}</definedName>
    <definedName name="fuelco_wrn.test1." localSheetId="9" hidden="1">{"Income Statement",#N/A,FALSE,"CFMODEL";"Balance Sheet",#N/A,FALSE,"CFMODEL"}</definedName>
    <definedName name="fuelco_wrn.test1." localSheetId="10" hidden="1">{"Income Statement",#N/A,FALSE,"CFMODEL";"Balance Sheet",#N/A,FALSE,"CFMODEL"}</definedName>
    <definedName name="fuelco_wrn.test1." hidden="1">{"Income Statement",#N/A,FALSE,"CFMODEL";"Balance Sheet",#N/A,FALSE,"CFMODEL"}</definedName>
    <definedName name="fuelco_wrn.test1._1" localSheetId="2" hidden="1">{"Income Statement",#N/A,FALSE,"CFMODEL";"Balance Sheet",#N/A,FALSE,"CFMODEL"}</definedName>
    <definedName name="fuelco_wrn.test1._1" localSheetId="3" hidden="1">{"Income Statement",#N/A,FALSE,"CFMODEL";"Balance Sheet",#N/A,FALSE,"CFMODEL"}</definedName>
    <definedName name="fuelco_wrn.test1._1" localSheetId="4" hidden="1">{"Income Statement",#N/A,FALSE,"CFMODEL";"Balance Sheet",#N/A,FALSE,"CFMODEL"}</definedName>
    <definedName name="fuelco_wrn.test1._1" localSheetId="5" hidden="1">{"Income Statement",#N/A,FALSE,"CFMODEL";"Balance Sheet",#N/A,FALSE,"CFMODEL"}</definedName>
    <definedName name="fuelco_wrn.test1._1" localSheetId="1" hidden="1">{"Income Statement",#N/A,FALSE,"CFMODEL";"Balance Sheet",#N/A,FALSE,"CFMODEL"}</definedName>
    <definedName name="fuelco_wrn.test1._1" localSheetId="0" hidden="1">{"Income Statement",#N/A,FALSE,"CFMODEL";"Balance Sheet",#N/A,FALSE,"CFMODEL"}</definedName>
    <definedName name="fuelco_wrn.test1._1" localSheetId="6" hidden="1">{"Income Statement",#N/A,FALSE,"CFMODEL";"Balance Sheet",#N/A,FALSE,"CFMODEL"}</definedName>
    <definedName name="fuelco_wrn.test1._1" localSheetId="7" hidden="1">{"Income Statement",#N/A,FALSE,"CFMODEL";"Balance Sheet",#N/A,FALSE,"CFMODEL"}</definedName>
    <definedName name="fuelco_wrn.test1._1" localSheetId="8" hidden="1">{"Income Statement",#N/A,FALSE,"CFMODEL";"Balance Sheet",#N/A,FALSE,"CFMODEL"}</definedName>
    <definedName name="fuelco_wrn.test1._1" localSheetId="9" hidden="1">{"Income Statement",#N/A,FALSE,"CFMODEL";"Balance Sheet",#N/A,FALSE,"CFMODEL"}</definedName>
    <definedName name="fuelco_wrn.test1._1" localSheetId="10" hidden="1">{"Income Statement",#N/A,FALSE,"CFMODEL";"Balance Sheet",#N/A,FALSE,"CFMODEL"}</definedName>
    <definedName name="fuelco_wrn.test1._1" hidden="1">{"Income Statement",#N/A,FALSE,"CFMODEL";"Balance Sheet",#N/A,FALSE,"CFMODEL"}</definedName>
    <definedName name="fuelco_wrn.test2." localSheetId="2" hidden="1">{"SourcesUses",#N/A,TRUE,"CFMODEL";"TransOverview",#N/A,TRUE,"CFMODEL"}</definedName>
    <definedName name="fuelco_wrn.test2." localSheetId="3" hidden="1">{"SourcesUses",#N/A,TRUE,"CFMODEL";"TransOverview",#N/A,TRUE,"CFMODEL"}</definedName>
    <definedName name="fuelco_wrn.test2." localSheetId="4" hidden="1">{"SourcesUses",#N/A,TRUE,"CFMODEL";"TransOverview",#N/A,TRUE,"CFMODEL"}</definedName>
    <definedName name="fuelco_wrn.test2." localSheetId="5" hidden="1">{"SourcesUses",#N/A,TRUE,"CFMODEL";"TransOverview",#N/A,TRUE,"CFMODEL"}</definedName>
    <definedName name="fuelco_wrn.test2." localSheetId="1" hidden="1">{"SourcesUses",#N/A,TRUE,"CFMODEL";"TransOverview",#N/A,TRUE,"CFMODEL"}</definedName>
    <definedName name="fuelco_wrn.test2." localSheetId="0" hidden="1">{"SourcesUses",#N/A,TRUE,"CFMODEL";"TransOverview",#N/A,TRUE,"CFMODEL"}</definedName>
    <definedName name="fuelco_wrn.test2." localSheetId="6" hidden="1">{"SourcesUses",#N/A,TRUE,"CFMODEL";"TransOverview",#N/A,TRUE,"CFMODEL"}</definedName>
    <definedName name="fuelco_wrn.test2." localSheetId="7" hidden="1">{"SourcesUses",#N/A,TRUE,"CFMODEL";"TransOverview",#N/A,TRUE,"CFMODEL"}</definedName>
    <definedName name="fuelco_wrn.test2." localSheetId="8" hidden="1">{"SourcesUses",#N/A,TRUE,"CFMODEL";"TransOverview",#N/A,TRUE,"CFMODEL"}</definedName>
    <definedName name="fuelco_wrn.test2." localSheetId="9" hidden="1">{"SourcesUses",#N/A,TRUE,"CFMODEL";"TransOverview",#N/A,TRUE,"CFMODEL"}</definedName>
    <definedName name="fuelco_wrn.test2." localSheetId="10" hidden="1">{"SourcesUses",#N/A,TRUE,"CFMODEL";"TransOverview",#N/A,TRUE,"CFMODEL"}</definedName>
    <definedName name="fuelco_wrn.test2." hidden="1">{"SourcesUses",#N/A,TRUE,"CFMODEL";"TransOverview",#N/A,TRUE,"CFMODEL"}</definedName>
    <definedName name="fuelco_wrn.test2._1" localSheetId="2" hidden="1">{"SourcesUses",#N/A,TRUE,"CFMODEL";"TransOverview",#N/A,TRUE,"CFMODEL"}</definedName>
    <definedName name="fuelco_wrn.test2._1" localSheetId="3" hidden="1">{"SourcesUses",#N/A,TRUE,"CFMODEL";"TransOverview",#N/A,TRUE,"CFMODEL"}</definedName>
    <definedName name="fuelco_wrn.test2._1" localSheetId="4" hidden="1">{"SourcesUses",#N/A,TRUE,"CFMODEL";"TransOverview",#N/A,TRUE,"CFMODEL"}</definedName>
    <definedName name="fuelco_wrn.test2._1" localSheetId="5" hidden="1">{"SourcesUses",#N/A,TRUE,"CFMODEL";"TransOverview",#N/A,TRUE,"CFMODEL"}</definedName>
    <definedName name="fuelco_wrn.test2._1" localSheetId="1" hidden="1">{"SourcesUses",#N/A,TRUE,"CFMODEL";"TransOverview",#N/A,TRUE,"CFMODEL"}</definedName>
    <definedName name="fuelco_wrn.test2._1" localSheetId="0" hidden="1">{"SourcesUses",#N/A,TRUE,"CFMODEL";"TransOverview",#N/A,TRUE,"CFMODEL"}</definedName>
    <definedName name="fuelco_wrn.test2._1" localSheetId="6" hidden="1">{"SourcesUses",#N/A,TRUE,"CFMODEL";"TransOverview",#N/A,TRUE,"CFMODEL"}</definedName>
    <definedName name="fuelco_wrn.test2._1" localSheetId="7" hidden="1">{"SourcesUses",#N/A,TRUE,"CFMODEL";"TransOverview",#N/A,TRUE,"CFMODEL"}</definedName>
    <definedName name="fuelco_wrn.test2._1" localSheetId="8" hidden="1">{"SourcesUses",#N/A,TRUE,"CFMODEL";"TransOverview",#N/A,TRUE,"CFMODEL"}</definedName>
    <definedName name="fuelco_wrn.test2._1" localSheetId="9" hidden="1">{"SourcesUses",#N/A,TRUE,"CFMODEL";"TransOverview",#N/A,TRUE,"CFMODEL"}</definedName>
    <definedName name="fuelco_wrn.test2._1" localSheetId="10" hidden="1">{"SourcesUses",#N/A,TRUE,"CFMODEL";"TransOverview",#N/A,TRUE,"CFMODEL"}</definedName>
    <definedName name="fuelco_wrn.test2._1" hidden="1">{"SourcesUses",#N/A,TRUE,"CFMODEL";"TransOverview",#N/A,TRUE,"CFMODEL"}</definedName>
    <definedName name="fuelco_wrn.test3." localSheetId="2" hidden="1">{"SourcesUses",#N/A,TRUE,#N/A;"TransOverview",#N/A,TRUE,"CFMODEL"}</definedName>
    <definedName name="fuelco_wrn.test3." localSheetId="3" hidden="1">{"SourcesUses",#N/A,TRUE,#N/A;"TransOverview",#N/A,TRUE,"CFMODEL"}</definedName>
    <definedName name="fuelco_wrn.test3." localSheetId="4" hidden="1">{"SourcesUses",#N/A,TRUE,#N/A;"TransOverview",#N/A,TRUE,"CFMODEL"}</definedName>
    <definedName name="fuelco_wrn.test3." localSheetId="5" hidden="1">{"SourcesUses",#N/A,TRUE,#N/A;"TransOverview",#N/A,TRUE,"CFMODEL"}</definedName>
    <definedName name="fuelco_wrn.test3." localSheetId="1" hidden="1">{"SourcesUses",#N/A,TRUE,#N/A;"TransOverview",#N/A,TRUE,"CFMODEL"}</definedName>
    <definedName name="fuelco_wrn.test3." localSheetId="0" hidden="1">{"SourcesUses",#N/A,TRUE,#N/A;"TransOverview",#N/A,TRUE,"CFMODEL"}</definedName>
    <definedName name="fuelco_wrn.test3." localSheetId="6" hidden="1">{"SourcesUses",#N/A,TRUE,#N/A;"TransOverview",#N/A,TRUE,"CFMODEL"}</definedName>
    <definedName name="fuelco_wrn.test3." localSheetId="7" hidden="1">{"SourcesUses",#N/A,TRUE,#N/A;"TransOverview",#N/A,TRUE,"CFMODEL"}</definedName>
    <definedName name="fuelco_wrn.test3." localSheetId="8" hidden="1">{"SourcesUses",#N/A,TRUE,#N/A;"TransOverview",#N/A,TRUE,"CFMODEL"}</definedName>
    <definedName name="fuelco_wrn.test3." localSheetId="9" hidden="1">{"SourcesUses",#N/A,TRUE,#N/A;"TransOverview",#N/A,TRUE,"CFMODEL"}</definedName>
    <definedName name="fuelco_wrn.test3." localSheetId="10" hidden="1">{"SourcesUses",#N/A,TRUE,#N/A;"TransOverview",#N/A,TRUE,"CFMODEL"}</definedName>
    <definedName name="fuelco_wrn.test3." hidden="1">{"SourcesUses",#N/A,TRUE,#N/A;"TransOverview",#N/A,TRUE,"CFMODEL"}</definedName>
    <definedName name="fuelco_wrn.test3._1" localSheetId="2" hidden="1">{"SourcesUses",#N/A,TRUE,#N/A;"TransOverview",#N/A,TRUE,"CFMODEL"}</definedName>
    <definedName name="fuelco_wrn.test3._1" localSheetId="3" hidden="1">{"SourcesUses",#N/A,TRUE,#N/A;"TransOverview",#N/A,TRUE,"CFMODEL"}</definedName>
    <definedName name="fuelco_wrn.test3._1" localSheetId="4" hidden="1">{"SourcesUses",#N/A,TRUE,#N/A;"TransOverview",#N/A,TRUE,"CFMODEL"}</definedName>
    <definedName name="fuelco_wrn.test3._1" localSheetId="5" hidden="1">{"SourcesUses",#N/A,TRUE,#N/A;"TransOverview",#N/A,TRUE,"CFMODEL"}</definedName>
    <definedName name="fuelco_wrn.test3._1" localSheetId="1" hidden="1">{"SourcesUses",#N/A,TRUE,#N/A;"TransOverview",#N/A,TRUE,"CFMODEL"}</definedName>
    <definedName name="fuelco_wrn.test3._1" localSheetId="0" hidden="1">{"SourcesUses",#N/A,TRUE,#N/A;"TransOverview",#N/A,TRUE,"CFMODEL"}</definedName>
    <definedName name="fuelco_wrn.test3._1" localSheetId="6" hidden="1">{"SourcesUses",#N/A,TRUE,#N/A;"TransOverview",#N/A,TRUE,"CFMODEL"}</definedName>
    <definedName name="fuelco_wrn.test3._1" localSheetId="7" hidden="1">{"SourcesUses",#N/A,TRUE,#N/A;"TransOverview",#N/A,TRUE,"CFMODEL"}</definedName>
    <definedName name="fuelco_wrn.test3._1" localSheetId="8" hidden="1">{"SourcesUses",#N/A,TRUE,#N/A;"TransOverview",#N/A,TRUE,"CFMODEL"}</definedName>
    <definedName name="fuelco_wrn.test3._1" localSheetId="9" hidden="1">{"SourcesUses",#N/A,TRUE,#N/A;"TransOverview",#N/A,TRUE,"CFMODEL"}</definedName>
    <definedName name="fuelco_wrn.test3._1" localSheetId="10" hidden="1">{"SourcesUses",#N/A,TRUE,#N/A;"TransOverview",#N/A,TRUE,"CFMODEL"}</definedName>
    <definedName name="fuelco_wrn.test3._1" hidden="1">{"SourcesUses",#N/A,TRUE,#N/A;"TransOverview",#N/A,TRUE,"CFMODEL"}</definedName>
    <definedName name="fuelco_wrn.test4." localSheetId="2" hidden="1">{"SourcesUses",#N/A,TRUE,"FundsFlow";"TransOverview",#N/A,TRUE,"FundsFlow"}</definedName>
    <definedName name="fuelco_wrn.test4." localSheetId="3" hidden="1">{"SourcesUses",#N/A,TRUE,"FundsFlow";"TransOverview",#N/A,TRUE,"FundsFlow"}</definedName>
    <definedName name="fuelco_wrn.test4." localSheetId="4" hidden="1">{"SourcesUses",#N/A,TRUE,"FundsFlow";"TransOverview",#N/A,TRUE,"FundsFlow"}</definedName>
    <definedName name="fuelco_wrn.test4." localSheetId="5" hidden="1">{"SourcesUses",#N/A,TRUE,"FundsFlow";"TransOverview",#N/A,TRUE,"FundsFlow"}</definedName>
    <definedName name="fuelco_wrn.test4." localSheetId="1" hidden="1">{"SourcesUses",#N/A,TRUE,"FundsFlow";"TransOverview",#N/A,TRUE,"FundsFlow"}</definedName>
    <definedName name="fuelco_wrn.test4." localSheetId="0" hidden="1">{"SourcesUses",#N/A,TRUE,"FundsFlow";"TransOverview",#N/A,TRUE,"FundsFlow"}</definedName>
    <definedName name="fuelco_wrn.test4." localSheetId="6" hidden="1">{"SourcesUses",#N/A,TRUE,"FundsFlow";"TransOverview",#N/A,TRUE,"FundsFlow"}</definedName>
    <definedName name="fuelco_wrn.test4." localSheetId="7" hidden="1">{"SourcesUses",#N/A,TRUE,"FundsFlow";"TransOverview",#N/A,TRUE,"FundsFlow"}</definedName>
    <definedName name="fuelco_wrn.test4." localSheetId="8" hidden="1">{"SourcesUses",#N/A,TRUE,"FundsFlow";"TransOverview",#N/A,TRUE,"FundsFlow"}</definedName>
    <definedName name="fuelco_wrn.test4." localSheetId="9" hidden="1">{"SourcesUses",#N/A,TRUE,"FundsFlow";"TransOverview",#N/A,TRUE,"FundsFlow"}</definedName>
    <definedName name="fuelco_wrn.test4." localSheetId="10" hidden="1">{"SourcesUses",#N/A,TRUE,"FundsFlow";"TransOverview",#N/A,TRUE,"FundsFlow"}</definedName>
    <definedName name="fuelco_wrn.test4." hidden="1">{"SourcesUses",#N/A,TRUE,"FundsFlow";"TransOverview",#N/A,TRUE,"FundsFlow"}</definedName>
    <definedName name="fuelco_wrn.test4._1" localSheetId="2" hidden="1">{"SourcesUses",#N/A,TRUE,"FundsFlow";"TransOverview",#N/A,TRUE,"FundsFlow"}</definedName>
    <definedName name="fuelco_wrn.test4._1" localSheetId="3" hidden="1">{"SourcesUses",#N/A,TRUE,"FundsFlow";"TransOverview",#N/A,TRUE,"FundsFlow"}</definedName>
    <definedName name="fuelco_wrn.test4._1" localSheetId="4" hidden="1">{"SourcesUses",#N/A,TRUE,"FundsFlow";"TransOverview",#N/A,TRUE,"FundsFlow"}</definedName>
    <definedName name="fuelco_wrn.test4._1" localSheetId="5" hidden="1">{"SourcesUses",#N/A,TRUE,"FundsFlow";"TransOverview",#N/A,TRUE,"FundsFlow"}</definedName>
    <definedName name="fuelco_wrn.test4._1" localSheetId="1" hidden="1">{"SourcesUses",#N/A,TRUE,"FundsFlow";"TransOverview",#N/A,TRUE,"FundsFlow"}</definedName>
    <definedName name="fuelco_wrn.test4._1" localSheetId="0" hidden="1">{"SourcesUses",#N/A,TRUE,"FundsFlow";"TransOverview",#N/A,TRUE,"FundsFlow"}</definedName>
    <definedName name="fuelco_wrn.test4._1" localSheetId="6" hidden="1">{"SourcesUses",#N/A,TRUE,"FundsFlow";"TransOverview",#N/A,TRUE,"FundsFlow"}</definedName>
    <definedName name="fuelco_wrn.test4._1" localSheetId="7" hidden="1">{"SourcesUses",#N/A,TRUE,"FundsFlow";"TransOverview",#N/A,TRUE,"FundsFlow"}</definedName>
    <definedName name="fuelco_wrn.test4._1" localSheetId="8" hidden="1">{"SourcesUses",#N/A,TRUE,"FundsFlow";"TransOverview",#N/A,TRUE,"FundsFlow"}</definedName>
    <definedName name="fuelco_wrn.test4._1" localSheetId="9" hidden="1">{"SourcesUses",#N/A,TRUE,"FundsFlow";"TransOverview",#N/A,TRUE,"FundsFlow"}</definedName>
    <definedName name="fuelco_wrn.test4._1" localSheetId="10" hidden="1">{"SourcesUses",#N/A,TRUE,"FundsFlow";"TransOverview",#N/A,TRUE,"FundsFlow"}</definedName>
    <definedName name="fuelco_wrn.test4._1" hidden="1">{"SourcesUses",#N/A,TRUE,"FundsFlow";"TransOverview",#N/A,TRUE,"FundsFlow"}</definedName>
    <definedName name="gilb.wrn.test2." localSheetId="2" hidden="1">{"SourcesUses",#N/A,TRUE,"CFMODEL";"TransOverview",#N/A,TRUE,"CFMODEL"}</definedName>
    <definedName name="gilb.wrn.test2." localSheetId="3" hidden="1">{"SourcesUses",#N/A,TRUE,"CFMODEL";"TransOverview",#N/A,TRUE,"CFMODEL"}</definedName>
    <definedName name="gilb.wrn.test2." localSheetId="4" hidden="1">{"SourcesUses",#N/A,TRUE,"CFMODEL";"TransOverview",#N/A,TRUE,"CFMODEL"}</definedName>
    <definedName name="gilb.wrn.test2." localSheetId="5" hidden="1">{"SourcesUses",#N/A,TRUE,"CFMODEL";"TransOverview",#N/A,TRUE,"CFMODEL"}</definedName>
    <definedName name="gilb.wrn.test2." localSheetId="1" hidden="1">{"SourcesUses",#N/A,TRUE,"CFMODEL";"TransOverview",#N/A,TRUE,"CFMODEL"}</definedName>
    <definedName name="gilb.wrn.test2." localSheetId="0" hidden="1">{"SourcesUses",#N/A,TRUE,"CFMODEL";"TransOverview",#N/A,TRUE,"CFMODEL"}</definedName>
    <definedName name="gilb.wrn.test2." localSheetId="6" hidden="1">{"SourcesUses",#N/A,TRUE,"CFMODEL";"TransOverview",#N/A,TRUE,"CFMODEL"}</definedName>
    <definedName name="gilb.wrn.test2." localSheetId="7" hidden="1">{"SourcesUses",#N/A,TRUE,"CFMODEL";"TransOverview",#N/A,TRUE,"CFMODEL"}</definedName>
    <definedName name="gilb.wrn.test2." localSheetId="8" hidden="1">{"SourcesUses",#N/A,TRUE,"CFMODEL";"TransOverview",#N/A,TRUE,"CFMODEL"}</definedName>
    <definedName name="gilb.wrn.test2." localSheetId="9" hidden="1">{"SourcesUses",#N/A,TRUE,"CFMODEL";"TransOverview",#N/A,TRUE,"CFMODEL"}</definedName>
    <definedName name="gilb.wrn.test2." localSheetId="10" hidden="1">{"SourcesUses",#N/A,TRUE,"CFMODEL";"TransOverview",#N/A,TRUE,"CFMODEL"}</definedName>
    <definedName name="gilb.wrn.test2." hidden="1">{"SourcesUses",#N/A,TRUE,"CFMODEL";"TransOverview",#N/A,TRUE,"CFMODEL"}</definedName>
    <definedName name="gilb.wrn.test2._1" localSheetId="2" hidden="1">{"SourcesUses",#N/A,TRUE,"CFMODEL";"TransOverview",#N/A,TRUE,"CFMODEL"}</definedName>
    <definedName name="gilb.wrn.test2._1" localSheetId="3" hidden="1">{"SourcesUses",#N/A,TRUE,"CFMODEL";"TransOverview",#N/A,TRUE,"CFMODEL"}</definedName>
    <definedName name="gilb.wrn.test2._1" localSheetId="4" hidden="1">{"SourcesUses",#N/A,TRUE,"CFMODEL";"TransOverview",#N/A,TRUE,"CFMODEL"}</definedName>
    <definedName name="gilb.wrn.test2._1" localSheetId="5" hidden="1">{"SourcesUses",#N/A,TRUE,"CFMODEL";"TransOverview",#N/A,TRUE,"CFMODEL"}</definedName>
    <definedName name="gilb.wrn.test2._1" localSheetId="1" hidden="1">{"SourcesUses",#N/A,TRUE,"CFMODEL";"TransOverview",#N/A,TRUE,"CFMODEL"}</definedName>
    <definedName name="gilb.wrn.test2._1" localSheetId="0" hidden="1">{"SourcesUses",#N/A,TRUE,"CFMODEL";"TransOverview",#N/A,TRUE,"CFMODEL"}</definedName>
    <definedName name="gilb.wrn.test2._1" localSheetId="6" hidden="1">{"SourcesUses",#N/A,TRUE,"CFMODEL";"TransOverview",#N/A,TRUE,"CFMODEL"}</definedName>
    <definedName name="gilb.wrn.test2._1" localSheetId="7" hidden="1">{"SourcesUses",#N/A,TRUE,"CFMODEL";"TransOverview",#N/A,TRUE,"CFMODEL"}</definedName>
    <definedName name="gilb.wrn.test2._1" localSheetId="8" hidden="1">{"SourcesUses",#N/A,TRUE,"CFMODEL";"TransOverview",#N/A,TRUE,"CFMODEL"}</definedName>
    <definedName name="gilb.wrn.test2._1" localSheetId="9" hidden="1">{"SourcesUses",#N/A,TRUE,"CFMODEL";"TransOverview",#N/A,TRUE,"CFMODEL"}</definedName>
    <definedName name="gilb.wrn.test2._1" localSheetId="10" hidden="1">{"SourcesUses",#N/A,TRUE,"CFMODEL";"TransOverview",#N/A,TRUE,"CFMODEL"}</definedName>
    <definedName name="gilb.wrn.test2._1" hidden="1">{"SourcesUses",#N/A,TRUE,"CFMODEL";"TransOverview",#N/A,TRUE,"CFMODEL"}</definedName>
    <definedName name="gilb.wrn.test3." localSheetId="2" hidden="1">{"SourcesUses",#N/A,TRUE,#N/A;"TransOverview",#N/A,TRUE,"CFMODEL"}</definedName>
    <definedName name="gilb.wrn.test3." localSheetId="3" hidden="1">{"SourcesUses",#N/A,TRUE,#N/A;"TransOverview",#N/A,TRUE,"CFMODEL"}</definedName>
    <definedName name="gilb.wrn.test3." localSheetId="4" hidden="1">{"SourcesUses",#N/A,TRUE,#N/A;"TransOverview",#N/A,TRUE,"CFMODEL"}</definedName>
    <definedName name="gilb.wrn.test3." localSheetId="5" hidden="1">{"SourcesUses",#N/A,TRUE,#N/A;"TransOverview",#N/A,TRUE,"CFMODEL"}</definedName>
    <definedName name="gilb.wrn.test3." localSheetId="1" hidden="1">{"SourcesUses",#N/A,TRUE,#N/A;"TransOverview",#N/A,TRUE,"CFMODEL"}</definedName>
    <definedName name="gilb.wrn.test3." localSheetId="0" hidden="1">{"SourcesUses",#N/A,TRUE,#N/A;"TransOverview",#N/A,TRUE,"CFMODEL"}</definedName>
    <definedName name="gilb.wrn.test3." localSheetId="6" hidden="1">{"SourcesUses",#N/A,TRUE,#N/A;"TransOverview",#N/A,TRUE,"CFMODEL"}</definedName>
    <definedName name="gilb.wrn.test3." localSheetId="7" hidden="1">{"SourcesUses",#N/A,TRUE,#N/A;"TransOverview",#N/A,TRUE,"CFMODEL"}</definedName>
    <definedName name="gilb.wrn.test3." localSheetId="8" hidden="1">{"SourcesUses",#N/A,TRUE,#N/A;"TransOverview",#N/A,TRUE,"CFMODEL"}</definedName>
    <definedName name="gilb.wrn.test3." localSheetId="9" hidden="1">{"SourcesUses",#N/A,TRUE,#N/A;"TransOverview",#N/A,TRUE,"CFMODEL"}</definedName>
    <definedName name="gilb.wrn.test3." localSheetId="10" hidden="1">{"SourcesUses",#N/A,TRUE,#N/A;"TransOverview",#N/A,TRUE,"CFMODEL"}</definedName>
    <definedName name="gilb.wrn.test3." hidden="1">{"SourcesUses",#N/A,TRUE,#N/A;"TransOverview",#N/A,TRUE,"CFMODEL"}</definedName>
    <definedName name="gilb.wrn.test3._1" localSheetId="2" hidden="1">{"SourcesUses",#N/A,TRUE,#N/A;"TransOverview",#N/A,TRUE,"CFMODEL"}</definedName>
    <definedName name="gilb.wrn.test3._1" localSheetId="3" hidden="1">{"SourcesUses",#N/A,TRUE,#N/A;"TransOverview",#N/A,TRUE,"CFMODEL"}</definedName>
    <definedName name="gilb.wrn.test3._1" localSheetId="4" hidden="1">{"SourcesUses",#N/A,TRUE,#N/A;"TransOverview",#N/A,TRUE,"CFMODEL"}</definedName>
    <definedName name="gilb.wrn.test3._1" localSheetId="5" hidden="1">{"SourcesUses",#N/A,TRUE,#N/A;"TransOverview",#N/A,TRUE,"CFMODEL"}</definedName>
    <definedName name="gilb.wrn.test3._1" localSheetId="1" hidden="1">{"SourcesUses",#N/A,TRUE,#N/A;"TransOverview",#N/A,TRUE,"CFMODEL"}</definedName>
    <definedName name="gilb.wrn.test3._1" localSheetId="0" hidden="1">{"SourcesUses",#N/A,TRUE,#N/A;"TransOverview",#N/A,TRUE,"CFMODEL"}</definedName>
    <definedName name="gilb.wrn.test3._1" localSheetId="6" hidden="1">{"SourcesUses",#N/A,TRUE,#N/A;"TransOverview",#N/A,TRUE,"CFMODEL"}</definedName>
    <definedName name="gilb.wrn.test3._1" localSheetId="7" hidden="1">{"SourcesUses",#N/A,TRUE,#N/A;"TransOverview",#N/A,TRUE,"CFMODEL"}</definedName>
    <definedName name="gilb.wrn.test3._1" localSheetId="8" hidden="1">{"SourcesUses",#N/A,TRUE,#N/A;"TransOverview",#N/A,TRUE,"CFMODEL"}</definedName>
    <definedName name="gilb.wrn.test3._1" localSheetId="9" hidden="1">{"SourcesUses",#N/A,TRUE,#N/A;"TransOverview",#N/A,TRUE,"CFMODEL"}</definedName>
    <definedName name="gilb.wrn.test3._1" localSheetId="10" hidden="1">{"SourcesUses",#N/A,TRUE,#N/A;"TransOverview",#N/A,TRUE,"CFMODEL"}</definedName>
    <definedName name="gilb.wrn.test3._1" hidden="1">{"SourcesUses",#N/A,TRUE,#N/A;"TransOverview",#N/A,TRUE,"CFMODEL"}</definedName>
    <definedName name="gilb.wrn.test4." localSheetId="2" hidden="1">{"SourcesUses",#N/A,TRUE,"FundsFlow";"TransOverview",#N/A,TRUE,"FundsFlow"}</definedName>
    <definedName name="gilb.wrn.test4." localSheetId="3" hidden="1">{"SourcesUses",#N/A,TRUE,"FundsFlow";"TransOverview",#N/A,TRUE,"FundsFlow"}</definedName>
    <definedName name="gilb.wrn.test4." localSheetId="4" hidden="1">{"SourcesUses",#N/A,TRUE,"FundsFlow";"TransOverview",#N/A,TRUE,"FundsFlow"}</definedName>
    <definedName name="gilb.wrn.test4." localSheetId="5" hidden="1">{"SourcesUses",#N/A,TRUE,"FundsFlow";"TransOverview",#N/A,TRUE,"FundsFlow"}</definedName>
    <definedName name="gilb.wrn.test4." localSheetId="1" hidden="1">{"SourcesUses",#N/A,TRUE,"FundsFlow";"TransOverview",#N/A,TRUE,"FundsFlow"}</definedName>
    <definedName name="gilb.wrn.test4." localSheetId="0" hidden="1">{"SourcesUses",#N/A,TRUE,"FundsFlow";"TransOverview",#N/A,TRUE,"FundsFlow"}</definedName>
    <definedName name="gilb.wrn.test4." localSheetId="6" hidden="1">{"SourcesUses",#N/A,TRUE,"FundsFlow";"TransOverview",#N/A,TRUE,"FundsFlow"}</definedName>
    <definedName name="gilb.wrn.test4." localSheetId="7" hidden="1">{"SourcesUses",#N/A,TRUE,"FundsFlow";"TransOverview",#N/A,TRUE,"FundsFlow"}</definedName>
    <definedName name="gilb.wrn.test4." localSheetId="8" hidden="1">{"SourcesUses",#N/A,TRUE,"FundsFlow";"TransOverview",#N/A,TRUE,"FundsFlow"}</definedName>
    <definedName name="gilb.wrn.test4." localSheetId="9" hidden="1">{"SourcesUses",#N/A,TRUE,"FundsFlow";"TransOverview",#N/A,TRUE,"FundsFlow"}</definedName>
    <definedName name="gilb.wrn.test4." localSheetId="10" hidden="1">{"SourcesUses",#N/A,TRUE,"FundsFlow";"TransOverview",#N/A,TRUE,"FundsFlow"}</definedName>
    <definedName name="gilb.wrn.test4." hidden="1">{"SourcesUses",#N/A,TRUE,"FundsFlow";"TransOverview",#N/A,TRUE,"FundsFlow"}</definedName>
    <definedName name="gilb.wrn.test4._1" localSheetId="2" hidden="1">{"SourcesUses",#N/A,TRUE,"FundsFlow";"TransOverview",#N/A,TRUE,"FundsFlow"}</definedName>
    <definedName name="gilb.wrn.test4._1" localSheetId="3" hidden="1">{"SourcesUses",#N/A,TRUE,"FundsFlow";"TransOverview",#N/A,TRUE,"FundsFlow"}</definedName>
    <definedName name="gilb.wrn.test4._1" localSheetId="4" hidden="1">{"SourcesUses",#N/A,TRUE,"FundsFlow";"TransOverview",#N/A,TRUE,"FundsFlow"}</definedName>
    <definedName name="gilb.wrn.test4._1" localSheetId="5" hidden="1">{"SourcesUses",#N/A,TRUE,"FundsFlow";"TransOverview",#N/A,TRUE,"FundsFlow"}</definedName>
    <definedName name="gilb.wrn.test4._1" localSheetId="1" hidden="1">{"SourcesUses",#N/A,TRUE,"FundsFlow";"TransOverview",#N/A,TRUE,"FundsFlow"}</definedName>
    <definedName name="gilb.wrn.test4._1" localSheetId="0" hidden="1">{"SourcesUses",#N/A,TRUE,"FundsFlow";"TransOverview",#N/A,TRUE,"FundsFlow"}</definedName>
    <definedName name="gilb.wrn.test4._1" localSheetId="6" hidden="1">{"SourcesUses",#N/A,TRUE,"FundsFlow";"TransOverview",#N/A,TRUE,"FundsFlow"}</definedName>
    <definedName name="gilb.wrn.test4._1" localSheetId="7" hidden="1">{"SourcesUses",#N/A,TRUE,"FundsFlow";"TransOverview",#N/A,TRUE,"FundsFlow"}</definedName>
    <definedName name="gilb.wrn.test4._1" localSheetId="8" hidden="1">{"SourcesUses",#N/A,TRUE,"FundsFlow";"TransOverview",#N/A,TRUE,"FundsFlow"}</definedName>
    <definedName name="gilb.wrn.test4._1" localSheetId="9" hidden="1">{"SourcesUses",#N/A,TRUE,"FundsFlow";"TransOverview",#N/A,TRUE,"FundsFlow"}</definedName>
    <definedName name="gilb.wrn.test4._1" localSheetId="10" hidden="1">{"SourcesUses",#N/A,TRUE,"FundsFlow";"TransOverview",#N/A,TRUE,"FundsFlow"}</definedName>
    <definedName name="gilb.wrn.test4._1" hidden="1">{"SourcesUses",#N/A,TRUE,"FundsFlow";"TransOverview",#N/A,TRUE,"FundsFlow"}</definedName>
    <definedName name="gilb_wrn.test1" localSheetId="2" hidden="1">{"Income Statement",#N/A,FALSE,"CFMODEL";"Balance Sheet",#N/A,FALSE,"CFMODEL"}</definedName>
    <definedName name="gilb_wrn.test1" localSheetId="3" hidden="1">{"Income Statement",#N/A,FALSE,"CFMODEL";"Balance Sheet",#N/A,FALSE,"CFMODEL"}</definedName>
    <definedName name="gilb_wrn.test1" localSheetId="4" hidden="1">{"Income Statement",#N/A,FALSE,"CFMODEL";"Balance Sheet",#N/A,FALSE,"CFMODEL"}</definedName>
    <definedName name="gilb_wrn.test1" localSheetId="5" hidden="1">{"Income Statement",#N/A,FALSE,"CFMODEL";"Balance Sheet",#N/A,FALSE,"CFMODEL"}</definedName>
    <definedName name="gilb_wrn.test1" localSheetId="1" hidden="1">{"Income Statement",#N/A,FALSE,"CFMODEL";"Balance Sheet",#N/A,FALSE,"CFMODEL"}</definedName>
    <definedName name="gilb_wrn.test1" localSheetId="0" hidden="1">{"Income Statement",#N/A,FALSE,"CFMODEL";"Balance Sheet",#N/A,FALSE,"CFMODEL"}</definedName>
    <definedName name="gilb_wrn.test1" localSheetId="6" hidden="1">{"Income Statement",#N/A,FALSE,"CFMODEL";"Balance Sheet",#N/A,FALSE,"CFMODEL"}</definedName>
    <definedName name="gilb_wrn.test1" localSheetId="7" hidden="1">{"Income Statement",#N/A,FALSE,"CFMODEL";"Balance Sheet",#N/A,FALSE,"CFMODEL"}</definedName>
    <definedName name="gilb_wrn.test1" localSheetId="8" hidden="1">{"Income Statement",#N/A,FALSE,"CFMODEL";"Balance Sheet",#N/A,FALSE,"CFMODEL"}</definedName>
    <definedName name="gilb_wrn.test1" localSheetId="9" hidden="1">{"Income Statement",#N/A,FALSE,"CFMODEL";"Balance Sheet",#N/A,FALSE,"CFMODEL"}</definedName>
    <definedName name="gilb_wrn.test1" localSheetId="10" hidden="1">{"Income Statement",#N/A,FALSE,"CFMODEL";"Balance Sheet",#N/A,FALSE,"CFMODEL"}</definedName>
    <definedName name="gilb_wrn.test1" hidden="1">{"Income Statement",#N/A,FALSE,"CFMODEL";"Balance Sheet",#N/A,FALSE,"CFMODEL"}</definedName>
    <definedName name="gilb_wrn.test1_1" localSheetId="2" hidden="1">{"Income Statement",#N/A,FALSE,"CFMODEL";"Balance Sheet",#N/A,FALSE,"CFMODEL"}</definedName>
    <definedName name="gilb_wrn.test1_1" localSheetId="3" hidden="1">{"Income Statement",#N/A,FALSE,"CFMODEL";"Balance Sheet",#N/A,FALSE,"CFMODEL"}</definedName>
    <definedName name="gilb_wrn.test1_1" localSheetId="4" hidden="1">{"Income Statement",#N/A,FALSE,"CFMODEL";"Balance Sheet",#N/A,FALSE,"CFMODEL"}</definedName>
    <definedName name="gilb_wrn.test1_1" localSheetId="5" hidden="1">{"Income Statement",#N/A,FALSE,"CFMODEL";"Balance Sheet",#N/A,FALSE,"CFMODEL"}</definedName>
    <definedName name="gilb_wrn.test1_1" localSheetId="1" hidden="1">{"Income Statement",#N/A,FALSE,"CFMODEL";"Balance Sheet",#N/A,FALSE,"CFMODEL"}</definedName>
    <definedName name="gilb_wrn.test1_1" localSheetId="0" hidden="1">{"Income Statement",#N/A,FALSE,"CFMODEL";"Balance Sheet",#N/A,FALSE,"CFMODEL"}</definedName>
    <definedName name="gilb_wrn.test1_1" localSheetId="6" hidden="1">{"Income Statement",#N/A,FALSE,"CFMODEL";"Balance Sheet",#N/A,FALSE,"CFMODEL"}</definedName>
    <definedName name="gilb_wrn.test1_1" localSheetId="7" hidden="1">{"Income Statement",#N/A,FALSE,"CFMODEL";"Balance Sheet",#N/A,FALSE,"CFMODEL"}</definedName>
    <definedName name="gilb_wrn.test1_1" localSheetId="8" hidden="1">{"Income Statement",#N/A,FALSE,"CFMODEL";"Balance Sheet",#N/A,FALSE,"CFMODEL"}</definedName>
    <definedName name="gilb_wrn.test1_1" localSheetId="9" hidden="1">{"Income Statement",#N/A,FALSE,"CFMODEL";"Balance Sheet",#N/A,FALSE,"CFMODEL"}</definedName>
    <definedName name="gilb_wrn.test1_1" localSheetId="10" hidden="1">{"Income Statement",#N/A,FALSE,"CFMODEL";"Balance Sheet",#N/A,FALSE,"CFMODEL"}</definedName>
    <definedName name="gilb_wrn.test1_1" hidden="1">{"Income Statement",#N/A,FALSE,"CFMODEL";"Balance Sheet",#N/A,FALSE,"CFMODEL"}</definedName>
    <definedName name="gIsBlank" localSheetId="2" hidden="1">ISBLANK(gIsRef)</definedName>
    <definedName name="gIsBlank" localSheetId="3" hidden="1">ISBLANK(gIsRef)</definedName>
    <definedName name="gIsBlank" localSheetId="4" hidden="1">ISBLANK([24]!gIsRef)</definedName>
    <definedName name="gIsBlank" localSheetId="5" hidden="1">ISBLANK([24]!gIsRef)</definedName>
    <definedName name="gIsBlank" localSheetId="7" hidden="1">ISBLANK([24]!gIsRef)</definedName>
    <definedName name="gIsBlank" localSheetId="8" hidden="1">ISBLANK(gIsRef)</definedName>
    <definedName name="gIsBlank" localSheetId="9" hidden="1">ISBLANK(gIsRef)</definedName>
    <definedName name="gIsBlank" localSheetId="10" hidden="1">ISBLANK(gIsRef)</definedName>
    <definedName name="gIsBlank" hidden="1">ISBLANK(gIsRef)</definedName>
    <definedName name="gIsError" localSheetId="2" hidden="1">ISERROR(gIsRef)</definedName>
    <definedName name="gIsError" localSheetId="3" hidden="1">ISERROR(gIsRef)</definedName>
    <definedName name="gIsError" localSheetId="4" hidden="1">ISERROR([24]!gIsRef)</definedName>
    <definedName name="gIsError" localSheetId="5" hidden="1">ISERROR([24]!gIsRef)</definedName>
    <definedName name="gIsError" localSheetId="7" hidden="1">ISERROR([24]!gIsRef)</definedName>
    <definedName name="gIsError" localSheetId="8" hidden="1">ISERROR(gIsRef)</definedName>
    <definedName name="gIsError" localSheetId="9" hidden="1">ISERROR(gIsRef)</definedName>
    <definedName name="gIsError" localSheetId="10" hidden="1">ISERROR(gIsRef)</definedName>
    <definedName name="gIsError" hidden="1">ISERROR(gIsRef)</definedName>
    <definedName name="gIsInPrintArea" localSheetId="2" hidden="1">NOT(ISERROR(gIsRef ))</definedName>
    <definedName name="gIsInPrintArea" localSheetId="3" hidden="1">NOT(ISERROR(gIsRef ))</definedName>
    <definedName name="gIsInPrintArea" localSheetId="4" hidden="1">NOT(ISERROR([24]!gIsRef ))</definedName>
    <definedName name="gIsInPrintArea" localSheetId="5" hidden="1">NOT(ISERROR([24]!gIsRef ))</definedName>
    <definedName name="gIsInPrintArea" localSheetId="7" hidden="1">NOT(ISERROR([24]!gIsRef !Print_Area))</definedName>
    <definedName name="gIsInPrintArea" localSheetId="8" hidden="1">NOT(ISERROR(gIsRef ))</definedName>
    <definedName name="gIsInPrintArea" localSheetId="9" hidden="1">NOT(ISERROR(gIsRef !Print_Area))</definedName>
    <definedName name="gIsInPrintArea" localSheetId="10" hidden="1">NOT(ISERROR(gIsRef ))</definedName>
    <definedName name="gIsInPrintArea" hidden="1">NOT(ISERROR(gIsRef ))</definedName>
    <definedName name="gIsInPrintTitles" localSheetId="2" hidden="1">NOT(ISERROR(gIsRef ))</definedName>
    <definedName name="gIsInPrintTitles" localSheetId="3" hidden="1">NOT(ISERROR(gIsRef ))</definedName>
    <definedName name="gIsInPrintTitles" localSheetId="4" hidden="1">NOT(ISERROR([24]!gIsRef ))</definedName>
    <definedName name="gIsInPrintTitles" localSheetId="5" hidden="1">NOT(ISERROR([24]!gIsRef ))</definedName>
    <definedName name="gIsInPrintTitles" localSheetId="7" hidden="1">NOT(ISERROR([24]!gIsRef !Print_Titles))</definedName>
    <definedName name="gIsInPrintTitles" localSheetId="8" hidden="1">NOT(ISERROR(gIsRef ))</definedName>
    <definedName name="gIsInPrintTitles" localSheetId="9" hidden="1">NOT(ISERROR(gIsRef !Print_Titles))</definedName>
    <definedName name="gIsInPrintTitles" localSheetId="10" hidden="1">NOT(ISERROR(gIsRef ))</definedName>
    <definedName name="gIsInPrintTitles" hidden="1">NOT(ISERROR(gIsRef ))</definedName>
    <definedName name="gIsNumber" localSheetId="2" hidden="1">ISNUMBER(gIsRef)</definedName>
    <definedName name="gIsNumber" localSheetId="3" hidden="1">ISNUMBER(gIsRef)</definedName>
    <definedName name="gIsNumber" localSheetId="4" hidden="1">ISNUMBER([24]!gIsRef)</definedName>
    <definedName name="gIsNumber" localSheetId="5" hidden="1">ISNUMBER([24]!gIsRef)</definedName>
    <definedName name="gIsNumber" localSheetId="7" hidden="1">ISNUMBER([24]!gIsRef)</definedName>
    <definedName name="gIsNumber" localSheetId="8" hidden="1">ISNUMBER(gIsRef)</definedName>
    <definedName name="gIsNumber" localSheetId="9" hidden="1">ISNUMBER(gIsRef)</definedName>
    <definedName name="gIsNumber" localSheetId="10" hidden="1">ISNUMBER(gIsRef)</definedName>
    <definedName name="gIsNumber" hidden="1">ISNUMBER(gIsRef)</definedName>
    <definedName name="gIsPreviousSheet" localSheetId="2" hidden="1">PrevShtCellValue(gIsRef)&lt;&gt;gIsRef</definedName>
    <definedName name="gIsPreviousSheet" localSheetId="3" hidden="1">PrevShtCellValue(gIsRef)&lt;&gt;gIsRef</definedName>
    <definedName name="gIsPreviousSheet" localSheetId="4" hidden="1">PrevShtCellValue([24]!gIsRef)&lt;&gt;[24]!gIsRef</definedName>
    <definedName name="gIsPreviousSheet" localSheetId="5" hidden="1">PrevShtCellValue([24]!gIsRef)&lt;&gt;[24]!gIsRef</definedName>
    <definedName name="gIsPreviousSheet" localSheetId="7" hidden="1">PrevShtCellValue([24]!gIsRef)&lt;&gt;[24]!gIsRef</definedName>
    <definedName name="gIsPreviousSheet" localSheetId="8" hidden="1">PrevShtCellValue(gIsRef)&lt;&gt;gIsRef</definedName>
    <definedName name="gIsPreviousSheet" localSheetId="9" hidden="1">PrevShtCellValue(gIsRef)&lt;&gt;gIsRef</definedName>
    <definedName name="gIsPreviousSheet" localSheetId="10" hidden="1">PrevShtCellValue(gIsRef)&lt;&gt;gIsRef</definedName>
    <definedName name="gIsPreviousSheet" hidden="1">PrevShtCellValue(gIsRef)&lt;&gt;gIsRef</definedName>
    <definedName name="gIsRef" hidden="1">INDIRECT("rc",FALSE)</definedName>
    <definedName name="gIsText" localSheetId="2" hidden="1">ISTEXT(gIsRef)</definedName>
    <definedName name="gIsText" localSheetId="3" hidden="1">ISTEXT(gIsRef)</definedName>
    <definedName name="gIsText" localSheetId="4" hidden="1">ISTEXT([24]!gIsRef)</definedName>
    <definedName name="gIsText" localSheetId="5" hidden="1">ISTEXT([24]!gIsRef)</definedName>
    <definedName name="gIsText" localSheetId="7" hidden="1">ISTEXT([24]!gIsRef)</definedName>
    <definedName name="gIsText" localSheetId="8" hidden="1">ISTEXT(gIsRef)</definedName>
    <definedName name="gIsText" localSheetId="9" hidden="1">ISTEXT(gIsRef)</definedName>
    <definedName name="gIsText" localSheetId="10" hidden="1">ISTEXT(gIsRef)</definedName>
    <definedName name="gIsText" hidden="1">ISTEXT(gIsRef)</definedName>
    <definedName name="gita" localSheetId="2" hidden="1">{#N/A,#N/A,FALSE,"O&amp;M by processes";#N/A,#N/A,FALSE,"Elec Act vs Bud";#N/A,#N/A,FALSE,"G&amp;A";#N/A,#N/A,FALSE,"BGS";#N/A,#N/A,FALSE,"Res Cost"}</definedName>
    <definedName name="gita" localSheetId="3" hidden="1">{#N/A,#N/A,FALSE,"O&amp;M by processes";#N/A,#N/A,FALSE,"Elec Act vs Bud";#N/A,#N/A,FALSE,"G&amp;A";#N/A,#N/A,FALSE,"BGS";#N/A,#N/A,FALSE,"Res Cost"}</definedName>
    <definedName name="gita" localSheetId="4" hidden="1">{#N/A,#N/A,FALSE,"O&amp;M by processes";#N/A,#N/A,FALSE,"Elec Act vs Bud";#N/A,#N/A,FALSE,"G&amp;A";#N/A,#N/A,FALSE,"BGS";#N/A,#N/A,FALSE,"Res Cost"}</definedName>
    <definedName name="gita" localSheetId="5" hidden="1">{#N/A,#N/A,FALSE,"O&amp;M by processes";#N/A,#N/A,FALSE,"Elec Act vs Bud";#N/A,#N/A,FALSE,"G&amp;A";#N/A,#N/A,FALSE,"BGS";#N/A,#N/A,FALSE,"Res Cost"}</definedName>
    <definedName name="gita" localSheetId="1" hidden="1">{#N/A,#N/A,FALSE,"O&amp;M by processes";#N/A,#N/A,FALSE,"Elec Act vs Bud";#N/A,#N/A,FALSE,"G&amp;A";#N/A,#N/A,FALSE,"BGS";#N/A,#N/A,FALSE,"Res Cost"}</definedName>
    <definedName name="gita" localSheetId="0" hidden="1">{#N/A,#N/A,FALSE,"O&amp;M by processes";#N/A,#N/A,FALSE,"Elec Act vs Bud";#N/A,#N/A,FALSE,"G&amp;A";#N/A,#N/A,FALSE,"BGS";#N/A,#N/A,FALSE,"Res Cost"}</definedName>
    <definedName name="gita" localSheetId="6" hidden="1">{#N/A,#N/A,FALSE,"O&amp;M by processes";#N/A,#N/A,FALSE,"Elec Act vs Bud";#N/A,#N/A,FALSE,"G&amp;A";#N/A,#N/A,FALSE,"BGS";#N/A,#N/A,FALSE,"Res Cost"}</definedName>
    <definedName name="gita" localSheetId="7" hidden="1">{#N/A,#N/A,FALSE,"O&amp;M by processes";#N/A,#N/A,FALSE,"Elec Act vs Bud";#N/A,#N/A,FALSE,"G&amp;A";#N/A,#N/A,FALSE,"BGS";#N/A,#N/A,FALSE,"Res Cost"}</definedName>
    <definedName name="gita" localSheetId="8" hidden="1">{#N/A,#N/A,FALSE,"O&amp;M by processes";#N/A,#N/A,FALSE,"Elec Act vs Bud";#N/A,#N/A,FALSE,"G&amp;A";#N/A,#N/A,FALSE,"BGS";#N/A,#N/A,FALSE,"Res Cost"}</definedName>
    <definedName name="gita" localSheetId="9" hidden="1">{#N/A,#N/A,FALSE,"O&amp;M by processes";#N/A,#N/A,FALSE,"Elec Act vs Bud";#N/A,#N/A,FALSE,"G&amp;A";#N/A,#N/A,FALSE,"BGS";#N/A,#N/A,FALSE,"Res Cost"}</definedName>
    <definedName name="gita" localSheetId="10" hidden="1">{#N/A,#N/A,FALSE,"O&amp;M by processes";#N/A,#N/A,FALSE,"Elec Act vs Bud";#N/A,#N/A,FALSE,"G&amp;A";#N/A,#N/A,FALSE,"BGS";#N/A,#N/A,FALSE,"Res Cost"}</definedName>
    <definedName name="gita" hidden="1">{#N/A,#N/A,FALSE,"O&amp;M by processes";#N/A,#N/A,FALSE,"Elec Act vs Bud";#N/A,#N/A,FALSE,"G&amp;A";#N/A,#N/A,FALSE,"BGS";#N/A,#N/A,FALSE,"Res Cost"}</definedName>
    <definedName name="gitah" localSheetId="2" hidden="1">{#N/A,#N/A,FALSE,"O&amp;M by processes";#N/A,#N/A,FALSE,"Elec Act vs Bud";#N/A,#N/A,FALSE,"G&amp;A";#N/A,#N/A,FALSE,"BGS";#N/A,#N/A,FALSE,"Res Cost"}</definedName>
    <definedName name="gitah" localSheetId="3" hidden="1">{#N/A,#N/A,FALSE,"O&amp;M by processes";#N/A,#N/A,FALSE,"Elec Act vs Bud";#N/A,#N/A,FALSE,"G&amp;A";#N/A,#N/A,FALSE,"BGS";#N/A,#N/A,FALSE,"Res Cost"}</definedName>
    <definedName name="gitah" localSheetId="4" hidden="1">{#N/A,#N/A,FALSE,"O&amp;M by processes";#N/A,#N/A,FALSE,"Elec Act vs Bud";#N/A,#N/A,FALSE,"G&amp;A";#N/A,#N/A,FALSE,"BGS";#N/A,#N/A,FALSE,"Res Cost"}</definedName>
    <definedName name="gitah" localSheetId="5" hidden="1">{#N/A,#N/A,FALSE,"O&amp;M by processes";#N/A,#N/A,FALSE,"Elec Act vs Bud";#N/A,#N/A,FALSE,"G&amp;A";#N/A,#N/A,FALSE,"BGS";#N/A,#N/A,FALSE,"Res Cost"}</definedName>
    <definedName name="gitah" localSheetId="1" hidden="1">{#N/A,#N/A,FALSE,"O&amp;M by processes";#N/A,#N/A,FALSE,"Elec Act vs Bud";#N/A,#N/A,FALSE,"G&amp;A";#N/A,#N/A,FALSE,"BGS";#N/A,#N/A,FALSE,"Res Cost"}</definedName>
    <definedName name="gitah" localSheetId="0" hidden="1">{#N/A,#N/A,FALSE,"O&amp;M by processes";#N/A,#N/A,FALSE,"Elec Act vs Bud";#N/A,#N/A,FALSE,"G&amp;A";#N/A,#N/A,FALSE,"BGS";#N/A,#N/A,FALSE,"Res Cost"}</definedName>
    <definedName name="gitah" localSheetId="6" hidden="1">{#N/A,#N/A,FALSE,"O&amp;M by processes";#N/A,#N/A,FALSE,"Elec Act vs Bud";#N/A,#N/A,FALSE,"G&amp;A";#N/A,#N/A,FALSE,"BGS";#N/A,#N/A,FALSE,"Res Cost"}</definedName>
    <definedName name="gitah" localSheetId="7" hidden="1">{#N/A,#N/A,FALSE,"O&amp;M by processes";#N/A,#N/A,FALSE,"Elec Act vs Bud";#N/A,#N/A,FALSE,"G&amp;A";#N/A,#N/A,FALSE,"BGS";#N/A,#N/A,FALSE,"Res Cost"}</definedName>
    <definedName name="gitah" localSheetId="8" hidden="1">{#N/A,#N/A,FALSE,"O&amp;M by processes";#N/A,#N/A,FALSE,"Elec Act vs Bud";#N/A,#N/A,FALSE,"G&amp;A";#N/A,#N/A,FALSE,"BGS";#N/A,#N/A,FALSE,"Res Cost"}</definedName>
    <definedName name="gitah" localSheetId="9" hidden="1">{#N/A,#N/A,FALSE,"O&amp;M by processes";#N/A,#N/A,FALSE,"Elec Act vs Bud";#N/A,#N/A,FALSE,"G&amp;A";#N/A,#N/A,FALSE,"BGS";#N/A,#N/A,FALSE,"Res Cost"}</definedName>
    <definedName name="gitah" localSheetId="10" hidden="1">{#N/A,#N/A,FALSE,"O&amp;M by processes";#N/A,#N/A,FALSE,"Elec Act vs Bud";#N/A,#N/A,FALSE,"G&amp;A";#N/A,#N/A,FALSE,"BGS";#N/A,#N/A,FALSE,"Res Cost"}</definedName>
    <definedName name="gitah" hidden="1">{#N/A,#N/A,FALSE,"O&amp;M by processes";#N/A,#N/A,FALSE,"Elec Act vs Bud";#N/A,#N/A,FALSE,"G&amp;A";#N/A,#N/A,FALSE,"BGS";#N/A,#N/A,FALSE,"Res Cost"}</definedName>
    <definedName name="GROVEPORT" localSheetId="2" hidden="1">{#N/A,#N/A,FALSE,"Land";#N/A,#N/A,FALSE,"Cost Analysis";"Summary",#N/A,FALSE,"Equipment"}</definedName>
    <definedName name="GROVEPORT" localSheetId="3" hidden="1">{#N/A,#N/A,FALSE,"Land";#N/A,#N/A,FALSE,"Cost Analysis";"Summary",#N/A,FALSE,"Equipment"}</definedName>
    <definedName name="GROVEPORT" localSheetId="4" hidden="1">{#N/A,#N/A,FALSE,"Land";#N/A,#N/A,FALSE,"Cost Analysis";"Summary",#N/A,FALSE,"Equipment"}</definedName>
    <definedName name="GROVEPORT" localSheetId="5" hidden="1">{#N/A,#N/A,FALSE,"Land";#N/A,#N/A,FALSE,"Cost Analysis";"Summary",#N/A,FALSE,"Equipment"}</definedName>
    <definedName name="GROVEPORT" localSheetId="7" hidden="1">{#N/A,#N/A,FALSE,"Land";#N/A,#N/A,FALSE,"Cost Analysis";"Summary",#N/A,FALSE,"Equipment"}</definedName>
    <definedName name="GROVEPORT" localSheetId="8" hidden="1">{#N/A,#N/A,FALSE,"Land";#N/A,#N/A,FALSE,"Cost Analysis";"Summary",#N/A,FALSE,"Equipment"}</definedName>
    <definedName name="GROVEPORT" localSheetId="9" hidden="1">{#N/A,#N/A,FALSE,"Land";#N/A,#N/A,FALSE,"Cost Analysis";"Summary",#N/A,FALSE,"Equipment"}</definedName>
    <definedName name="GROVEPORT" localSheetId="10" hidden="1">{#N/A,#N/A,FALSE,"Land";#N/A,#N/A,FALSE,"Cost Analysis";"Summary",#N/A,FALSE,"Equipment"}</definedName>
    <definedName name="GROVEPORT" hidden="1">{#N/A,#N/A,FALSE,"Land";#N/A,#N/A,FALSE,"Cost Analysis";"Summary",#N/A,FALSE,"Equipment"}</definedName>
    <definedName name="Header_Row" localSheetId="3" hidden="1">ROW(#REF!)</definedName>
    <definedName name="Header_Row" localSheetId="4" hidden="1">ROW(#REF!)</definedName>
    <definedName name="Header_Row" localSheetId="5" hidden="1">ROW(#REF!)</definedName>
    <definedName name="Header_Row" hidden="1">ROW(#REF!)</definedName>
    <definedName name="HorizontalFilter" localSheetId="2" hidden="1">#REF!</definedName>
    <definedName name="HorizontalFilter" localSheetId="3" hidden="1">#REF!</definedName>
    <definedName name="HorizontalFilter" localSheetId="4" hidden="1">#REF!</definedName>
    <definedName name="HorizontalFilter" localSheetId="5" hidden="1">#REF!</definedName>
    <definedName name="HorizontalFilter" localSheetId="7" hidden="1">#REF!</definedName>
    <definedName name="HorizontalFilter" localSheetId="9" hidden="1">#REF!</definedName>
    <definedName name="HorizontalFilter" hidden="1">#REF!</definedName>
    <definedName name="HTML_CodePage" hidden="1">1252</definedName>
    <definedName name="HTML_Control" localSheetId="2" hidden="1">{"'Chart of Accounts'!$A$1:$C$796"}</definedName>
    <definedName name="HTML_Control" localSheetId="3" hidden="1">{"'Chart of Accounts'!$A$1:$C$796"}</definedName>
    <definedName name="HTML_Control" localSheetId="4" hidden="1">{"'Chart of Accounts'!$A$1:$C$796"}</definedName>
    <definedName name="HTML_Control" localSheetId="5" hidden="1">{"'Chart of Accounts'!$A$1:$C$796"}</definedName>
    <definedName name="HTML_Control" localSheetId="1" hidden="1">{"'Chart of Accounts'!$A$1:$C$796"}</definedName>
    <definedName name="HTML_Control" localSheetId="0" hidden="1">{"'Chart of Accounts'!$A$1:$C$796"}</definedName>
    <definedName name="HTML_Control" localSheetId="6" hidden="1">{"'Chart of Accounts'!$A$1:$C$796"}</definedName>
    <definedName name="HTML_Control" localSheetId="7" hidden="1">{"'Chart of Accounts'!$A$1:$C$796"}</definedName>
    <definedName name="HTML_Control" localSheetId="8" hidden="1">{"'Chart of Accounts'!$A$1:$C$796"}</definedName>
    <definedName name="HTML_Control" localSheetId="9" hidden="1">{"'Chart of Accounts'!$A$1:$C$796"}</definedName>
    <definedName name="HTML_Control" localSheetId="10" hidden="1">{"'Chart of Accounts'!$A$1:$C$796"}</definedName>
    <definedName name="HTML_Control" hidden="1">{"'Chart of Accounts'!$A$1:$C$796"}</definedName>
    <definedName name="HTML_Control_1" localSheetId="2" hidden="1">{"'Chart of Accounts'!$A$1:$C$796"}</definedName>
    <definedName name="HTML_Control_1" localSheetId="3" hidden="1">{"'Chart of Accounts'!$A$1:$C$796"}</definedName>
    <definedName name="HTML_Control_1" localSheetId="4" hidden="1">{"'Chart of Accounts'!$A$1:$C$796"}</definedName>
    <definedName name="HTML_Control_1" localSheetId="5" hidden="1">{"'Chart of Accounts'!$A$1:$C$796"}</definedName>
    <definedName name="HTML_Control_1" localSheetId="1" hidden="1">{"'Chart of Accounts'!$A$1:$C$796"}</definedName>
    <definedName name="HTML_Control_1" localSheetId="0" hidden="1">{"'Chart of Accounts'!$A$1:$C$796"}</definedName>
    <definedName name="HTML_Control_1" localSheetId="6" hidden="1">{"'Chart of Accounts'!$A$1:$C$796"}</definedName>
    <definedName name="HTML_Control_1" localSheetId="7" hidden="1">{"'Chart of Accounts'!$A$1:$C$796"}</definedName>
    <definedName name="HTML_Control_1" localSheetId="8" hidden="1">{"'Chart of Accounts'!$A$1:$C$796"}</definedName>
    <definedName name="HTML_Control_1" localSheetId="9" hidden="1">{"'Chart of Accounts'!$A$1:$C$796"}</definedName>
    <definedName name="HTML_Control_1" localSheetId="10" hidden="1">{"'Chart of Accounts'!$A$1:$C$796"}</definedName>
    <definedName name="HTML_Control_1" hidden="1">{"'Chart of Accounts'!$A$1:$C$796"}</definedName>
    <definedName name="HTML_Description" hidden="1">""</definedName>
    <definedName name="HTML_Email" hidden="1">"brownell@kaz.com"</definedName>
    <definedName name="HTML_Header" hidden="1">"Chart of Accounts"</definedName>
    <definedName name="HTML_LastUpdate" hidden="1">"10/12/99"</definedName>
    <definedName name="HTML_LineAfter" hidden="1">FALSE</definedName>
    <definedName name="HTML_LineBefore" hidden="1">FALSE</definedName>
    <definedName name="HTML_Name" hidden="1">"Dave Brownell"</definedName>
    <definedName name="HTML_OBDlg2" hidden="1">TRUE</definedName>
    <definedName name="HTML_OBDlg4" hidden="1">TRUE</definedName>
    <definedName name="HTML_OS" hidden="1">0</definedName>
    <definedName name="HTML_PathFile" hidden="1">"C:\FILES\Data\Ledger\MyHTML.htm"</definedName>
    <definedName name="HTML_Title" hidden="1">"ChartofAccounts"</definedName>
    <definedName name="HTMLControl" localSheetId="2" hidden="1">{"'Edit'!$A$1:$V$2277"}</definedName>
    <definedName name="HTMLControl" localSheetId="3" hidden="1">{"'Edit'!$A$1:$V$2277"}</definedName>
    <definedName name="HTMLControl" localSheetId="4" hidden="1">{"'Edit'!$A$1:$V$2277"}</definedName>
    <definedName name="HTMLControl" localSheetId="5" hidden="1">{"'Edit'!$A$1:$V$2277"}</definedName>
    <definedName name="HTMLControl" localSheetId="1" hidden="1">{"'Edit'!$A$1:$V$2277"}</definedName>
    <definedName name="HTMLControl" localSheetId="0" hidden="1">{"'Edit'!$A$1:$V$2277"}</definedName>
    <definedName name="HTMLControl" localSheetId="6" hidden="1">{"'Edit'!$A$1:$V$2277"}</definedName>
    <definedName name="HTMLControl" localSheetId="7" hidden="1">{"'Edit'!$A$1:$V$2277"}</definedName>
    <definedName name="HTMLControl" localSheetId="8" hidden="1">{"'Edit'!$A$1:$V$2277"}</definedName>
    <definedName name="HTMLControl" localSheetId="9" hidden="1">{"'Edit'!$A$1:$V$2277"}</definedName>
    <definedName name="HTMLControl" localSheetId="10" hidden="1">{"'Edit'!$A$1:$V$2277"}</definedName>
    <definedName name="HTMLControl" hidden="1">{"'Edit'!$A$1:$V$2277"}</definedName>
    <definedName name="Interest_Rate" localSheetId="2" hidden="1">#REF!</definedName>
    <definedName name="Interest_Rate" localSheetId="3" hidden="1">#REF!</definedName>
    <definedName name="Interest_Rate" localSheetId="4" hidden="1">#REF!</definedName>
    <definedName name="Interest_Rate" localSheetId="5" hidden="1">#REF!</definedName>
    <definedName name="Interest_Rate" localSheetId="0" hidden="1">#REF!</definedName>
    <definedName name="Interest_Rate" localSheetId="7" hidden="1">#REF!</definedName>
    <definedName name="Interest_Rate" localSheetId="9" hidden="1">#REF!</definedName>
    <definedName name="Interest_Rate" hidden="1">#REF!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"c39"</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"c1471"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"c65"</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SP" hidden="1">"IQ_BONDRATING_SP"</definedName>
    <definedName name="IQ_BOOK_VALUE" hidden="1">"IQ_BOOK_VALUE"</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"c100"</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"c118"</definedName>
    <definedName name="IQ_CASH_ACQUIRE_CF" hidden="1">"c1630"</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"c118"</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"c124"</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"c226"</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"c315"</definedName>
    <definedName name="IQ_DEFERRED_TAXES" hidden="1">"c147"</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S_FDIC" hidden="1">"c6523"</definedName>
    <definedName name="IQ_DESCRIPTION_LONG" hidden="1">"c322"</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"c333"</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"c330"</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"IQ_EBIT_GROWTH_1"</definedName>
    <definedName name="IQ_EBIT_GROWTH_2" hidden="1">"IQ_EBIT_GROWTH_2"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"c360"</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"c368"</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ROWTH_1" hidden="1">"IQ_EBITDA_GROWTH_1"</definedName>
    <definedName name="IQ_EBITDA_GROWTH_2" hidden="1">"IQ_EBITDA_GROWTH_2"</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"c373"</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"c84"</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1" hidden="1">"IQ_EPS_EST_1"</definedName>
    <definedName name="IQ_EPS_EST_CIQ" hidden="1">"c4994"</definedName>
    <definedName name="IQ_EPS_EST_REUT" hidden="1">"c5453"</definedName>
    <definedName name="IQ_EPS_GW_ACT_OR_EST" hidden="1">"c2223"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 hidden="1">"c2224"</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"c552"</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"c739"</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"c406"</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"c413"</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TDDEV_EST" hidden="1">"c422"</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"c893"</definedName>
    <definedName name="IQ_FINANCING_CASH_SUPPL" hidden="1">"c899"</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"c530"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"c511"</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"c907"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"c619"</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"c751"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_DATE" hidden="1">"IQ_LTM_DATE"</definedName>
    <definedName name="IQ_LTM_REVENUE_OVER_EMPLOYEES" hidden="1">"c1304"</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"c781"</definedName>
    <definedName name="IQ_NET_INC_10K" hidden="1">"IQ_NET_INC_10K"</definedName>
    <definedName name="IQ_NET_INC_10Q" hidden="1">"IQ_NET_INC_10Q"</definedName>
    <definedName name="IQ_NET_INC_10Q1" hidden="1">"IQ_NET_INC_10Q1"</definedName>
    <definedName name="IQ_NET_INC_BEFORE" hidden="1">"c344"</definedName>
    <definedName name="IQ_NET_INC_CF" hidden="1">"c793"</definedName>
    <definedName name="IQ_NET_INC_GROWTH_1" hidden="1">"IQ_NET_INC_GROWTH_1"</definedName>
    <definedName name="IQ_NET_INC_GROWTH_2" hidden="1">"IQ_NET_INC_GROWTH_2"</definedName>
    <definedName name="IQ_NET_INC_MARGIN" hidden="1">"c794"</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"c362"</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"c868"</definedName>
    <definedName name="IQ_OTHER_CURRENT_LIAB" hidden="1">"c877"</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"c1010"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"c8"</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"c1034"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"c1052"</definedName>
    <definedName name="IQ_PREF_TOT" hidden="1">"c1044"</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"c1026"</definedName>
    <definedName name="IQ_PRICE_OVER_EPS_EST" hidden="1">"IQ_PRICE_OVER_EPS_EST"</definedName>
    <definedName name="IQ_PRICE_OVER_EPS_EST_1" hidden="1">"IQ_PRICE_OVER_EPS_EST_1"</definedName>
    <definedName name="IQ_PRICE_OVER_LTM_EPS" hidden="1">"c1029"</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"c1059"</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"c1090"</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"c1092"</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"c1117"</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"c1122"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EST" hidden="1">"c1126"</definedName>
    <definedName name="IQ_REVENUE_EST_1" hidden="1">"IQ_REVENUE_EST_1"</definedName>
    <definedName name="IQ_REVENUE_EST_CIQ" hidden="1">"c3616"</definedName>
    <definedName name="IQ_REVENUE_EST_REUT" hidden="1">"c3634"</definedName>
    <definedName name="IQ_REVENUE_GROWTH_1" hidden="1">"IQ_REVENUE_GROWTH_1"</definedName>
    <definedName name="IQ_REVENUE_GROWTH_2" hidden="1">"IQ_REVENUE_GROWTH_2"</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39031.6089236111</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"c83"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"c1279"</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"c1294"</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ane" localSheetId="2" hidden="1">{#N/A,#N/A,FALSE,"Expenditures";#N/A,#N/A,FALSE,"Property Placed In-Service";#N/A,#N/A,FALSE,"Removals";#N/A,#N/A,FALSE,"Retirements";#N/A,#N/A,FALSE,"CWIP Balances";#N/A,#N/A,FALSE,"CWIP_Expend_Ratios";#N/A,#N/A,FALSE,"CWIP_Yr_End"}</definedName>
    <definedName name="Jane" localSheetId="3" hidden="1">{#N/A,#N/A,FALSE,"Expenditures";#N/A,#N/A,FALSE,"Property Placed In-Service";#N/A,#N/A,FALSE,"Removals";#N/A,#N/A,FALSE,"Retirements";#N/A,#N/A,FALSE,"CWIP Balances";#N/A,#N/A,FALSE,"CWIP_Expend_Ratios";#N/A,#N/A,FALSE,"CWIP_Yr_End"}</definedName>
    <definedName name="Jane" localSheetId="4" hidden="1">{#N/A,#N/A,FALSE,"Expenditures";#N/A,#N/A,FALSE,"Property Placed In-Service";#N/A,#N/A,FALSE,"Removals";#N/A,#N/A,FALSE,"Retirements";#N/A,#N/A,FALSE,"CWIP Balances";#N/A,#N/A,FALSE,"CWIP_Expend_Ratios";#N/A,#N/A,FALSE,"CWIP_Yr_End"}</definedName>
    <definedName name="Jane" localSheetId="5" hidden="1">{#N/A,#N/A,FALSE,"Expenditures";#N/A,#N/A,FALSE,"Property Placed In-Service";#N/A,#N/A,FALSE,"Removals";#N/A,#N/A,FALSE,"Retirements";#N/A,#N/A,FALSE,"CWIP Balances";#N/A,#N/A,FALSE,"CWIP_Expend_Ratios";#N/A,#N/A,FALSE,"CWIP_Yr_End"}</definedName>
    <definedName name="Jane" localSheetId="1" hidden="1">{#N/A,#N/A,FALSE,"Expenditures";#N/A,#N/A,FALSE,"Property Placed In-Service";#N/A,#N/A,FALSE,"Removals";#N/A,#N/A,FALSE,"Retirements";#N/A,#N/A,FALSE,"CWIP Balances";#N/A,#N/A,FALSE,"CWIP_Expend_Ratios";#N/A,#N/A,FALSE,"CWIP_Yr_End"}</definedName>
    <definedName name="Jane" localSheetId="0" hidden="1">{#N/A,#N/A,FALSE,"Expenditures";#N/A,#N/A,FALSE,"Property Placed In-Service";#N/A,#N/A,FALSE,"Removals";#N/A,#N/A,FALSE,"Retirements";#N/A,#N/A,FALSE,"CWIP Balances";#N/A,#N/A,FALSE,"CWIP_Expend_Ratios";#N/A,#N/A,FALSE,"CWIP_Yr_End"}</definedName>
    <definedName name="Jane" localSheetId="6" hidden="1">{#N/A,#N/A,FALSE,"Expenditures";#N/A,#N/A,FALSE,"Property Placed In-Service";#N/A,#N/A,FALSE,"Removals";#N/A,#N/A,FALSE,"Retirements";#N/A,#N/A,FALSE,"CWIP Balances";#N/A,#N/A,FALSE,"CWIP_Expend_Ratios";#N/A,#N/A,FALSE,"CWIP_Yr_End"}</definedName>
    <definedName name="Jane" localSheetId="7" hidden="1">{#N/A,#N/A,FALSE,"Expenditures";#N/A,#N/A,FALSE,"Property Placed In-Service";#N/A,#N/A,FALSE,"Removals";#N/A,#N/A,FALSE,"Retirements";#N/A,#N/A,FALSE,"CWIP Balances";#N/A,#N/A,FALSE,"CWIP_Expend_Ratios";#N/A,#N/A,FALSE,"CWIP_Yr_End"}</definedName>
    <definedName name="Jane" localSheetId="8" hidden="1">{#N/A,#N/A,FALSE,"Expenditures";#N/A,#N/A,FALSE,"Property Placed In-Service";#N/A,#N/A,FALSE,"Removals";#N/A,#N/A,FALSE,"Retirements";#N/A,#N/A,FALSE,"CWIP Balances";#N/A,#N/A,FALSE,"CWIP_Expend_Ratios";#N/A,#N/A,FALSE,"CWIP_Yr_End"}</definedName>
    <definedName name="Jane" localSheetId="9" hidden="1">{#N/A,#N/A,FALSE,"Expenditures";#N/A,#N/A,FALSE,"Property Placed In-Service";#N/A,#N/A,FALSE,"Removals";#N/A,#N/A,FALSE,"Retirements";#N/A,#N/A,FALSE,"CWIP Balances";#N/A,#N/A,FALSE,"CWIP_Expend_Ratios";#N/A,#N/A,FALSE,"CWIP_Yr_End"}</definedName>
    <definedName name="Jane" localSheetId="10" hidden="1">{#N/A,#N/A,FALSE,"Expenditures";#N/A,#N/A,FALSE,"Property Placed In-Service";#N/A,#N/A,FALSE,"Removals";#N/A,#N/A,FALSE,"Retirements";#N/A,#N/A,FALSE,"CWIP Balances";#N/A,#N/A,FALSE,"CWIP_Expend_Ratios";#N/A,#N/A,FALSE,"CWIP_Yr_End"}</definedName>
    <definedName name="Jane" hidden="1">{#N/A,#N/A,FALSE,"Expenditures";#N/A,#N/A,FALSE,"Property Placed In-Service";#N/A,#N/A,FALSE,"Removals";#N/A,#N/A,FALSE,"Retirements";#N/A,#N/A,FALSE,"CWIP Balances";#N/A,#N/A,FALSE,"CWIP_Expend_Ratios";#N/A,#N/A,FALSE,"CWIP_Yr_End"}</definedName>
    <definedName name="Jane_1" localSheetId="2" hidden="1">{#N/A,#N/A,FALSE,"Expenditures";#N/A,#N/A,FALSE,"Property Placed In-Service";#N/A,#N/A,FALSE,"Removals";#N/A,#N/A,FALSE,"Retirements";#N/A,#N/A,FALSE,"CWIP Balances";#N/A,#N/A,FALSE,"CWIP_Expend_Ratios";#N/A,#N/A,FALSE,"CWIP_Yr_End"}</definedName>
    <definedName name="Jane_1" localSheetId="3" hidden="1">{#N/A,#N/A,FALSE,"Expenditures";#N/A,#N/A,FALSE,"Property Placed In-Service";#N/A,#N/A,FALSE,"Removals";#N/A,#N/A,FALSE,"Retirements";#N/A,#N/A,FALSE,"CWIP Balances";#N/A,#N/A,FALSE,"CWIP_Expend_Ratios";#N/A,#N/A,FALSE,"CWIP_Yr_End"}</definedName>
    <definedName name="Jane_1" localSheetId="4" hidden="1">{#N/A,#N/A,FALSE,"Expenditures";#N/A,#N/A,FALSE,"Property Placed In-Service";#N/A,#N/A,FALSE,"Removals";#N/A,#N/A,FALSE,"Retirements";#N/A,#N/A,FALSE,"CWIP Balances";#N/A,#N/A,FALSE,"CWIP_Expend_Ratios";#N/A,#N/A,FALSE,"CWIP_Yr_End"}</definedName>
    <definedName name="Jane_1" localSheetId="5" hidden="1">{#N/A,#N/A,FALSE,"Expenditures";#N/A,#N/A,FALSE,"Property Placed In-Service";#N/A,#N/A,FALSE,"Removals";#N/A,#N/A,FALSE,"Retirements";#N/A,#N/A,FALSE,"CWIP Balances";#N/A,#N/A,FALSE,"CWIP_Expend_Ratios";#N/A,#N/A,FALSE,"CWIP_Yr_End"}</definedName>
    <definedName name="Jane_1" localSheetId="1" hidden="1">{#N/A,#N/A,FALSE,"Expenditures";#N/A,#N/A,FALSE,"Property Placed In-Service";#N/A,#N/A,FALSE,"Removals";#N/A,#N/A,FALSE,"Retirements";#N/A,#N/A,FALSE,"CWIP Balances";#N/A,#N/A,FALSE,"CWIP_Expend_Ratios";#N/A,#N/A,FALSE,"CWIP_Yr_End"}</definedName>
    <definedName name="Jane_1" localSheetId="0" hidden="1">{#N/A,#N/A,FALSE,"Expenditures";#N/A,#N/A,FALSE,"Property Placed In-Service";#N/A,#N/A,FALSE,"Removals";#N/A,#N/A,FALSE,"Retirements";#N/A,#N/A,FALSE,"CWIP Balances";#N/A,#N/A,FALSE,"CWIP_Expend_Ratios";#N/A,#N/A,FALSE,"CWIP_Yr_End"}</definedName>
    <definedName name="Jane_1" localSheetId="6" hidden="1">{#N/A,#N/A,FALSE,"Expenditures";#N/A,#N/A,FALSE,"Property Placed In-Service";#N/A,#N/A,FALSE,"Removals";#N/A,#N/A,FALSE,"Retirements";#N/A,#N/A,FALSE,"CWIP Balances";#N/A,#N/A,FALSE,"CWIP_Expend_Ratios";#N/A,#N/A,FALSE,"CWIP_Yr_End"}</definedName>
    <definedName name="Jane_1" localSheetId="7" hidden="1">{#N/A,#N/A,FALSE,"Expenditures";#N/A,#N/A,FALSE,"Property Placed In-Service";#N/A,#N/A,FALSE,"Removals";#N/A,#N/A,FALSE,"Retirements";#N/A,#N/A,FALSE,"CWIP Balances";#N/A,#N/A,FALSE,"CWIP_Expend_Ratios";#N/A,#N/A,FALSE,"CWIP_Yr_End"}</definedName>
    <definedName name="Jane_1" localSheetId="8" hidden="1">{#N/A,#N/A,FALSE,"Expenditures";#N/A,#N/A,FALSE,"Property Placed In-Service";#N/A,#N/A,FALSE,"Removals";#N/A,#N/A,FALSE,"Retirements";#N/A,#N/A,FALSE,"CWIP Balances";#N/A,#N/A,FALSE,"CWIP_Expend_Ratios";#N/A,#N/A,FALSE,"CWIP_Yr_End"}</definedName>
    <definedName name="Jane_1" localSheetId="9" hidden="1">{#N/A,#N/A,FALSE,"Expenditures";#N/A,#N/A,FALSE,"Property Placed In-Service";#N/A,#N/A,FALSE,"Removals";#N/A,#N/A,FALSE,"Retirements";#N/A,#N/A,FALSE,"CWIP Balances";#N/A,#N/A,FALSE,"CWIP_Expend_Ratios";#N/A,#N/A,FALSE,"CWIP_Yr_End"}</definedName>
    <definedName name="Jane_1" localSheetId="10" hidden="1">{#N/A,#N/A,FALSE,"Expenditures";#N/A,#N/A,FALSE,"Property Placed In-Service";#N/A,#N/A,FALSE,"Removals";#N/A,#N/A,FALSE,"Retirements";#N/A,#N/A,FALSE,"CWIP Balances";#N/A,#N/A,FALSE,"CWIP_Expend_Ratios";#N/A,#N/A,FALSE,"CWIP_Yr_End"}</definedName>
    <definedName name="Jane_1" hidden="1">{#N/A,#N/A,FALSE,"Expenditures";#N/A,#N/A,FALSE,"Property Placed In-Service";#N/A,#N/A,FALSE,"Removals";#N/A,#N/A,FALSE,"Retirements";#N/A,#N/A,FALSE,"CWIP Balances";#N/A,#N/A,FALSE,"CWIP_Expend_Ratios";#N/A,#N/A,FALSE,"CWIP_Yr_End"}</definedName>
    <definedName name="Jane_1_1" localSheetId="2" hidden="1">{#N/A,#N/A,FALSE,"Expenditures";#N/A,#N/A,FALSE,"Property Placed In-Service";#N/A,#N/A,FALSE,"Removals";#N/A,#N/A,FALSE,"Retirements";#N/A,#N/A,FALSE,"CWIP Balances";#N/A,#N/A,FALSE,"CWIP_Expend_Ratios";#N/A,#N/A,FALSE,"CWIP_Yr_End"}</definedName>
    <definedName name="Jane_1_1" localSheetId="3" hidden="1">{#N/A,#N/A,FALSE,"Expenditures";#N/A,#N/A,FALSE,"Property Placed In-Service";#N/A,#N/A,FALSE,"Removals";#N/A,#N/A,FALSE,"Retirements";#N/A,#N/A,FALSE,"CWIP Balances";#N/A,#N/A,FALSE,"CWIP_Expend_Ratios";#N/A,#N/A,FALSE,"CWIP_Yr_End"}</definedName>
    <definedName name="Jane_1_1" localSheetId="4" hidden="1">{#N/A,#N/A,FALSE,"Expenditures";#N/A,#N/A,FALSE,"Property Placed In-Service";#N/A,#N/A,FALSE,"Removals";#N/A,#N/A,FALSE,"Retirements";#N/A,#N/A,FALSE,"CWIP Balances";#N/A,#N/A,FALSE,"CWIP_Expend_Ratios";#N/A,#N/A,FALSE,"CWIP_Yr_End"}</definedName>
    <definedName name="Jane_1_1" localSheetId="5" hidden="1">{#N/A,#N/A,FALSE,"Expenditures";#N/A,#N/A,FALSE,"Property Placed In-Service";#N/A,#N/A,FALSE,"Removals";#N/A,#N/A,FALSE,"Retirements";#N/A,#N/A,FALSE,"CWIP Balances";#N/A,#N/A,FALSE,"CWIP_Expend_Ratios";#N/A,#N/A,FALSE,"CWIP_Yr_End"}</definedName>
    <definedName name="Jane_1_1" localSheetId="1" hidden="1">{#N/A,#N/A,FALSE,"Expenditures";#N/A,#N/A,FALSE,"Property Placed In-Service";#N/A,#N/A,FALSE,"Removals";#N/A,#N/A,FALSE,"Retirements";#N/A,#N/A,FALSE,"CWIP Balances";#N/A,#N/A,FALSE,"CWIP_Expend_Ratios";#N/A,#N/A,FALSE,"CWIP_Yr_End"}</definedName>
    <definedName name="Jane_1_1" localSheetId="0" hidden="1">{#N/A,#N/A,FALSE,"Expenditures";#N/A,#N/A,FALSE,"Property Placed In-Service";#N/A,#N/A,FALSE,"Removals";#N/A,#N/A,FALSE,"Retirements";#N/A,#N/A,FALSE,"CWIP Balances";#N/A,#N/A,FALSE,"CWIP_Expend_Ratios";#N/A,#N/A,FALSE,"CWIP_Yr_End"}</definedName>
    <definedName name="Jane_1_1" localSheetId="6" hidden="1">{#N/A,#N/A,FALSE,"Expenditures";#N/A,#N/A,FALSE,"Property Placed In-Service";#N/A,#N/A,FALSE,"Removals";#N/A,#N/A,FALSE,"Retirements";#N/A,#N/A,FALSE,"CWIP Balances";#N/A,#N/A,FALSE,"CWIP_Expend_Ratios";#N/A,#N/A,FALSE,"CWIP_Yr_End"}</definedName>
    <definedName name="Jane_1_1" localSheetId="7" hidden="1">{#N/A,#N/A,FALSE,"Expenditures";#N/A,#N/A,FALSE,"Property Placed In-Service";#N/A,#N/A,FALSE,"Removals";#N/A,#N/A,FALSE,"Retirements";#N/A,#N/A,FALSE,"CWIP Balances";#N/A,#N/A,FALSE,"CWIP_Expend_Ratios";#N/A,#N/A,FALSE,"CWIP_Yr_End"}</definedName>
    <definedName name="Jane_1_1" localSheetId="8" hidden="1">{#N/A,#N/A,FALSE,"Expenditures";#N/A,#N/A,FALSE,"Property Placed In-Service";#N/A,#N/A,FALSE,"Removals";#N/A,#N/A,FALSE,"Retirements";#N/A,#N/A,FALSE,"CWIP Balances";#N/A,#N/A,FALSE,"CWIP_Expend_Ratios";#N/A,#N/A,FALSE,"CWIP_Yr_End"}</definedName>
    <definedName name="Jane_1_1" localSheetId="9" hidden="1">{#N/A,#N/A,FALSE,"Expenditures";#N/A,#N/A,FALSE,"Property Placed In-Service";#N/A,#N/A,FALSE,"Removals";#N/A,#N/A,FALSE,"Retirements";#N/A,#N/A,FALSE,"CWIP Balances";#N/A,#N/A,FALSE,"CWIP_Expend_Ratios";#N/A,#N/A,FALSE,"CWIP_Yr_End"}</definedName>
    <definedName name="Jane_1_1" localSheetId="10" hidden="1">{#N/A,#N/A,FALSE,"Expenditures";#N/A,#N/A,FALSE,"Property Placed In-Service";#N/A,#N/A,FALSE,"Removals";#N/A,#N/A,FALSE,"Retirements";#N/A,#N/A,FALSE,"CWIP Balances";#N/A,#N/A,FALSE,"CWIP_Expend_Ratios";#N/A,#N/A,FALSE,"CWIP_Yr_End"}</definedName>
    <definedName name="Jane_1_1" hidden="1">{#N/A,#N/A,FALSE,"Expenditures";#N/A,#N/A,FALSE,"Property Placed In-Service";#N/A,#N/A,FALSE,"Removals";#N/A,#N/A,FALSE,"Retirements";#N/A,#N/A,FALSE,"CWIP Balances";#N/A,#N/A,FALSE,"CWIP_Expend_Ratios";#N/A,#N/A,FALSE,"CWIP_Yr_End"}</definedName>
    <definedName name="Jane_1_2" localSheetId="2" hidden="1">{#N/A,#N/A,FALSE,"Expenditures";#N/A,#N/A,FALSE,"Property Placed In-Service";#N/A,#N/A,FALSE,"Removals";#N/A,#N/A,FALSE,"Retirements";#N/A,#N/A,FALSE,"CWIP Balances";#N/A,#N/A,FALSE,"CWIP_Expend_Ratios";#N/A,#N/A,FALSE,"CWIP_Yr_End"}</definedName>
    <definedName name="Jane_1_2" localSheetId="3" hidden="1">{#N/A,#N/A,FALSE,"Expenditures";#N/A,#N/A,FALSE,"Property Placed In-Service";#N/A,#N/A,FALSE,"Removals";#N/A,#N/A,FALSE,"Retirements";#N/A,#N/A,FALSE,"CWIP Balances";#N/A,#N/A,FALSE,"CWIP_Expend_Ratios";#N/A,#N/A,FALSE,"CWIP_Yr_End"}</definedName>
    <definedName name="Jane_1_2" localSheetId="4" hidden="1">{#N/A,#N/A,FALSE,"Expenditures";#N/A,#N/A,FALSE,"Property Placed In-Service";#N/A,#N/A,FALSE,"Removals";#N/A,#N/A,FALSE,"Retirements";#N/A,#N/A,FALSE,"CWIP Balances";#N/A,#N/A,FALSE,"CWIP_Expend_Ratios";#N/A,#N/A,FALSE,"CWIP_Yr_End"}</definedName>
    <definedName name="Jane_1_2" localSheetId="5" hidden="1">{#N/A,#N/A,FALSE,"Expenditures";#N/A,#N/A,FALSE,"Property Placed In-Service";#N/A,#N/A,FALSE,"Removals";#N/A,#N/A,FALSE,"Retirements";#N/A,#N/A,FALSE,"CWIP Balances";#N/A,#N/A,FALSE,"CWIP_Expend_Ratios";#N/A,#N/A,FALSE,"CWIP_Yr_End"}</definedName>
    <definedName name="Jane_1_2" localSheetId="1" hidden="1">{#N/A,#N/A,FALSE,"Expenditures";#N/A,#N/A,FALSE,"Property Placed In-Service";#N/A,#N/A,FALSE,"Removals";#N/A,#N/A,FALSE,"Retirements";#N/A,#N/A,FALSE,"CWIP Balances";#N/A,#N/A,FALSE,"CWIP_Expend_Ratios";#N/A,#N/A,FALSE,"CWIP_Yr_End"}</definedName>
    <definedName name="Jane_1_2" localSheetId="0" hidden="1">{#N/A,#N/A,FALSE,"Expenditures";#N/A,#N/A,FALSE,"Property Placed In-Service";#N/A,#N/A,FALSE,"Removals";#N/A,#N/A,FALSE,"Retirements";#N/A,#N/A,FALSE,"CWIP Balances";#N/A,#N/A,FALSE,"CWIP_Expend_Ratios";#N/A,#N/A,FALSE,"CWIP_Yr_End"}</definedName>
    <definedName name="Jane_1_2" localSheetId="6" hidden="1">{#N/A,#N/A,FALSE,"Expenditures";#N/A,#N/A,FALSE,"Property Placed In-Service";#N/A,#N/A,FALSE,"Removals";#N/A,#N/A,FALSE,"Retirements";#N/A,#N/A,FALSE,"CWIP Balances";#N/A,#N/A,FALSE,"CWIP_Expend_Ratios";#N/A,#N/A,FALSE,"CWIP_Yr_End"}</definedName>
    <definedName name="Jane_1_2" localSheetId="7" hidden="1">{#N/A,#N/A,FALSE,"Expenditures";#N/A,#N/A,FALSE,"Property Placed In-Service";#N/A,#N/A,FALSE,"Removals";#N/A,#N/A,FALSE,"Retirements";#N/A,#N/A,FALSE,"CWIP Balances";#N/A,#N/A,FALSE,"CWIP_Expend_Ratios";#N/A,#N/A,FALSE,"CWIP_Yr_End"}</definedName>
    <definedName name="Jane_1_2" localSheetId="8" hidden="1">{#N/A,#N/A,FALSE,"Expenditures";#N/A,#N/A,FALSE,"Property Placed In-Service";#N/A,#N/A,FALSE,"Removals";#N/A,#N/A,FALSE,"Retirements";#N/A,#N/A,FALSE,"CWIP Balances";#N/A,#N/A,FALSE,"CWIP_Expend_Ratios";#N/A,#N/A,FALSE,"CWIP_Yr_End"}</definedName>
    <definedName name="Jane_1_2" localSheetId="9" hidden="1">{#N/A,#N/A,FALSE,"Expenditures";#N/A,#N/A,FALSE,"Property Placed In-Service";#N/A,#N/A,FALSE,"Removals";#N/A,#N/A,FALSE,"Retirements";#N/A,#N/A,FALSE,"CWIP Balances";#N/A,#N/A,FALSE,"CWIP_Expend_Ratios";#N/A,#N/A,FALSE,"CWIP_Yr_End"}</definedName>
    <definedName name="Jane_1_2" localSheetId="10" hidden="1">{#N/A,#N/A,FALSE,"Expenditures";#N/A,#N/A,FALSE,"Property Placed In-Service";#N/A,#N/A,FALSE,"Removals";#N/A,#N/A,FALSE,"Retirements";#N/A,#N/A,FALSE,"CWIP Balances";#N/A,#N/A,FALSE,"CWIP_Expend_Ratios";#N/A,#N/A,FALSE,"CWIP_Yr_End"}</definedName>
    <definedName name="Jane_1_2" hidden="1">{#N/A,#N/A,FALSE,"Expenditures";#N/A,#N/A,FALSE,"Property Placed In-Service";#N/A,#N/A,FALSE,"Removals";#N/A,#N/A,FALSE,"Retirements";#N/A,#N/A,FALSE,"CWIP Balances";#N/A,#N/A,FALSE,"CWIP_Expend_Ratios";#N/A,#N/A,FALSE,"CWIP_Yr_End"}</definedName>
    <definedName name="Jane_1_3" localSheetId="2" hidden="1">{#N/A,#N/A,FALSE,"Expenditures";#N/A,#N/A,FALSE,"Property Placed In-Service";#N/A,#N/A,FALSE,"Removals";#N/A,#N/A,FALSE,"Retirements";#N/A,#N/A,FALSE,"CWIP Balances";#N/A,#N/A,FALSE,"CWIP_Expend_Ratios";#N/A,#N/A,FALSE,"CWIP_Yr_End"}</definedName>
    <definedName name="Jane_1_3" localSheetId="3" hidden="1">{#N/A,#N/A,FALSE,"Expenditures";#N/A,#N/A,FALSE,"Property Placed In-Service";#N/A,#N/A,FALSE,"Removals";#N/A,#N/A,FALSE,"Retirements";#N/A,#N/A,FALSE,"CWIP Balances";#N/A,#N/A,FALSE,"CWIP_Expend_Ratios";#N/A,#N/A,FALSE,"CWIP_Yr_End"}</definedName>
    <definedName name="Jane_1_3" localSheetId="4" hidden="1">{#N/A,#N/A,FALSE,"Expenditures";#N/A,#N/A,FALSE,"Property Placed In-Service";#N/A,#N/A,FALSE,"Removals";#N/A,#N/A,FALSE,"Retirements";#N/A,#N/A,FALSE,"CWIP Balances";#N/A,#N/A,FALSE,"CWIP_Expend_Ratios";#N/A,#N/A,FALSE,"CWIP_Yr_End"}</definedName>
    <definedName name="Jane_1_3" localSheetId="5" hidden="1">{#N/A,#N/A,FALSE,"Expenditures";#N/A,#N/A,FALSE,"Property Placed In-Service";#N/A,#N/A,FALSE,"Removals";#N/A,#N/A,FALSE,"Retirements";#N/A,#N/A,FALSE,"CWIP Balances";#N/A,#N/A,FALSE,"CWIP_Expend_Ratios";#N/A,#N/A,FALSE,"CWIP_Yr_End"}</definedName>
    <definedName name="Jane_1_3" localSheetId="1" hidden="1">{#N/A,#N/A,FALSE,"Expenditures";#N/A,#N/A,FALSE,"Property Placed In-Service";#N/A,#N/A,FALSE,"Removals";#N/A,#N/A,FALSE,"Retirements";#N/A,#N/A,FALSE,"CWIP Balances";#N/A,#N/A,FALSE,"CWIP_Expend_Ratios";#N/A,#N/A,FALSE,"CWIP_Yr_End"}</definedName>
    <definedName name="Jane_1_3" localSheetId="0" hidden="1">{#N/A,#N/A,FALSE,"Expenditures";#N/A,#N/A,FALSE,"Property Placed In-Service";#N/A,#N/A,FALSE,"Removals";#N/A,#N/A,FALSE,"Retirements";#N/A,#N/A,FALSE,"CWIP Balances";#N/A,#N/A,FALSE,"CWIP_Expend_Ratios";#N/A,#N/A,FALSE,"CWIP_Yr_End"}</definedName>
    <definedName name="Jane_1_3" localSheetId="6" hidden="1">{#N/A,#N/A,FALSE,"Expenditures";#N/A,#N/A,FALSE,"Property Placed In-Service";#N/A,#N/A,FALSE,"Removals";#N/A,#N/A,FALSE,"Retirements";#N/A,#N/A,FALSE,"CWIP Balances";#N/A,#N/A,FALSE,"CWIP_Expend_Ratios";#N/A,#N/A,FALSE,"CWIP_Yr_End"}</definedName>
    <definedName name="Jane_1_3" localSheetId="7" hidden="1">{#N/A,#N/A,FALSE,"Expenditures";#N/A,#N/A,FALSE,"Property Placed In-Service";#N/A,#N/A,FALSE,"Removals";#N/A,#N/A,FALSE,"Retirements";#N/A,#N/A,FALSE,"CWIP Balances";#N/A,#N/A,FALSE,"CWIP_Expend_Ratios";#N/A,#N/A,FALSE,"CWIP_Yr_End"}</definedName>
    <definedName name="Jane_1_3" localSheetId="8" hidden="1">{#N/A,#N/A,FALSE,"Expenditures";#N/A,#N/A,FALSE,"Property Placed In-Service";#N/A,#N/A,FALSE,"Removals";#N/A,#N/A,FALSE,"Retirements";#N/A,#N/A,FALSE,"CWIP Balances";#N/A,#N/A,FALSE,"CWIP_Expend_Ratios";#N/A,#N/A,FALSE,"CWIP_Yr_End"}</definedName>
    <definedName name="Jane_1_3" localSheetId="9" hidden="1">{#N/A,#N/A,FALSE,"Expenditures";#N/A,#N/A,FALSE,"Property Placed In-Service";#N/A,#N/A,FALSE,"Removals";#N/A,#N/A,FALSE,"Retirements";#N/A,#N/A,FALSE,"CWIP Balances";#N/A,#N/A,FALSE,"CWIP_Expend_Ratios";#N/A,#N/A,FALSE,"CWIP_Yr_End"}</definedName>
    <definedName name="Jane_1_3" localSheetId="10" hidden="1">{#N/A,#N/A,FALSE,"Expenditures";#N/A,#N/A,FALSE,"Property Placed In-Service";#N/A,#N/A,FALSE,"Removals";#N/A,#N/A,FALSE,"Retirements";#N/A,#N/A,FALSE,"CWIP Balances";#N/A,#N/A,FALSE,"CWIP_Expend_Ratios";#N/A,#N/A,FALSE,"CWIP_Yr_End"}</definedName>
    <definedName name="Jane_1_3" hidden="1">{#N/A,#N/A,FALSE,"Expenditures";#N/A,#N/A,FALSE,"Property Placed In-Service";#N/A,#N/A,FALSE,"Removals";#N/A,#N/A,FALSE,"Retirements";#N/A,#N/A,FALSE,"CWIP Balances";#N/A,#N/A,FALSE,"CWIP_Expend_Ratios";#N/A,#N/A,FALSE,"CWIP_Yr_End"}</definedName>
    <definedName name="Jane_2" localSheetId="2" hidden="1">{#N/A,#N/A,FALSE,"Expenditures";#N/A,#N/A,FALSE,"Property Placed In-Service";#N/A,#N/A,FALSE,"Removals";#N/A,#N/A,FALSE,"Retirements";#N/A,#N/A,FALSE,"CWIP Balances";#N/A,#N/A,FALSE,"CWIP_Expend_Ratios";#N/A,#N/A,FALSE,"CWIP_Yr_End"}</definedName>
    <definedName name="Jane_2" localSheetId="3" hidden="1">{#N/A,#N/A,FALSE,"Expenditures";#N/A,#N/A,FALSE,"Property Placed In-Service";#N/A,#N/A,FALSE,"Removals";#N/A,#N/A,FALSE,"Retirements";#N/A,#N/A,FALSE,"CWIP Balances";#N/A,#N/A,FALSE,"CWIP_Expend_Ratios";#N/A,#N/A,FALSE,"CWIP_Yr_End"}</definedName>
    <definedName name="Jane_2" localSheetId="4" hidden="1">{#N/A,#N/A,FALSE,"Expenditures";#N/A,#N/A,FALSE,"Property Placed In-Service";#N/A,#N/A,FALSE,"Removals";#N/A,#N/A,FALSE,"Retirements";#N/A,#N/A,FALSE,"CWIP Balances";#N/A,#N/A,FALSE,"CWIP_Expend_Ratios";#N/A,#N/A,FALSE,"CWIP_Yr_End"}</definedName>
    <definedName name="Jane_2" localSheetId="5" hidden="1">{#N/A,#N/A,FALSE,"Expenditures";#N/A,#N/A,FALSE,"Property Placed In-Service";#N/A,#N/A,FALSE,"Removals";#N/A,#N/A,FALSE,"Retirements";#N/A,#N/A,FALSE,"CWIP Balances";#N/A,#N/A,FALSE,"CWIP_Expend_Ratios";#N/A,#N/A,FALSE,"CWIP_Yr_End"}</definedName>
    <definedName name="Jane_2" localSheetId="1" hidden="1">{#N/A,#N/A,FALSE,"Expenditures";#N/A,#N/A,FALSE,"Property Placed In-Service";#N/A,#N/A,FALSE,"Removals";#N/A,#N/A,FALSE,"Retirements";#N/A,#N/A,FALSE,"CWIP Balances";#N/A,#N/A,FALSE,"CWIP_Expend_Ratios";#N/A,#N/A,FALSE,"CWIP_Yr_End"}</definedName>
    <definedName name="Jane_2" localSheetId="0" hidden="1">{#N/A,#N/A,FALSE,"Expenditures";#N/A,#N/A,FALSE,"Property Placed In-Service";#N/A,#N/A,FALSE,"Removals";#N/A,#N/A,FALSE,"Retirements";#N/A,#N/A,FALSE,"CWIP Balances";#N/A,#N/A,FALSE,"CWIP_Expend_Ratios";#N/A,#N/A,FALSE,"CWIP_Yr_End"}</definedName>
    <definedName name="Jane_2" localSheetId="6" hidden="1">{#N/A,#N/A,FALSE,"Expenditures";#N/A,#N/A,FALSE,"Property Placed In-Service";#N/A,#N/A,FALSE,"Removals";#N/A,#N/A,FALSE,"Retirements";#N/A,#N/A,FALSE,"CWIP Balances";#N/A,#N/A,FALSE,"CWIP_Expend_Ratios";#N/A,#N/A,FALSE,"CWIP_Yr_End"}</definedName>
    <definedName name="Jane_2" localSheetId="7" hidden="1">{#N/A,#N/A,FALSE,"Expenditures";#N/A,#N/A,FALSE,"Property Placed In-Service";#N/A,#N/A,FALSE,"Removals";#N/A,#N/A,FALSE,"Retirements";#N/A,#N/A,FALSE,"CWIP Balances";#N/A,#N/A,FALSE,"CWIP_Expend_Ratios";#N/A,#N/A,FALSE,"CWIP_Yr_End"}</definedName>
    <definedName name="Jane_2" localSheetId="8" hidden="1">{#N/A,#N/A,FALSE,"Expenditures";#N/A,#N/A,FALSE,"Property Placed In-Service";#N/A,#N/A,FALSE,"Removals";#N/A,#N/A,FALSE,"Retirements";#N/A,#N/A,FALSE,"CWIP Balances";#N/A,#N/A,FALSE,"CWIP_Expend_Ratios";#N/A,#N/A,FALSE,"CWIP_Yr_End"}</definedName>
    <definedName name="Jane_2" localSheetId="9" hidden="1">{#N/A,#N/A,FALSE,"Expenditures";#N/A,#N/A,FALSE,"Property Placed In-Service";#N/A,#N/A,FALSE,"Removals";#N/A,#N/A,FALSE,"Retirements";#N/A,#N/A,FALSE,"CWIP Balances";#N/A,#N/A,FALSE,"CWIP_Expend_Ratios";#N/A,#N/A,FALSE,"CWIP_Yr_End"}</definedName>
    <definedName name="Jane_2" localSheetId="10" hidden="1">{#N/A,#N/A,FALSE,"Expenditures";#N/A,#N/A,FALSE,"Property Placed In-Service";#N/A,#N/A,FALSE,"Removals";#N/A,#N/A,FALSE,"Retirements";#N/A,#N/A,FALSE,"CWIP Balances";#N/A,#N/A,FALSE,"CWIP_Expend_Ratios";#N/A,#N/A,FALSE,"CWIP_Yr_End"}</definedName>
    <definedName name="Jane_2" hidden="1">{#N/A,#N/A,FALSE,"Expenditures";#N/A,#N/A,FALSE,"Property Placed In-Service";#N/A,#N/A,FALSE,"Removals";#N/A,#N/A,FALSE,"Retirements";#N/A,#N/A,FALSE,"CWIP Balances";#N/A,#N/A,FALSE,"CWIP_Expend_Ratios";#N/A,#N/A,FALSE,"CWIP_Yr_End"}</definedName>
    <definedName name="Jane_2_1" localSheetId="2" hidden="1">{#N/A,#N/A,FALSE,"Expenditures";#N/A,#N/A,FALSE,"Property Placed In-Service";#N/A,#N/A,FALSE,"Removals";#N/A,#N/A,FALSE,"Retirements";#N/A,#N/A,FALSE,"CWIP Balances";#N/A,#N/A,FALSE,"CWIP_Expend_Ratios";#N/A,#N/A,FALSE,"CWIP_Yr_End"}</definedName>
    <definedName name="Jane_2_1" localSheetId="3" hidden="1">{#N/A,#N/A,FALSE,"Expenditures";#N/A,#N/A,FALSE,"Property Placed In-Service";#N/A,#N/A,FALSE,"Removals";#N/A,#N/A,FALSE,"Retirements";#N/A,#N/A,FALSE,"CWIP Balances";#N/A,#N/A,FALSE,"CWIP_Expend_Ratios";#N/A,#N/A,FALSE,"CWIP_Yr_End"}</definedName>
    <definedName name="Jane_2_1" localSheetId="4" hidden="1">{#N/A,#N/A,FALSE,"Expenditures";#N/A,#N/A,FALSE,"Property Placed In-Service";#N/A,#N/A,FALSE,"Removals";#N/A,#N/A,FALSE,"Retirements";#N/A,#N/A,FALSE,"CWIP Balances";#N/A,#N/A,FALSE,"CWIP_Expend_Ratios";#N/A,#N/A,FALSE,"CWIP_Yr_End"}</definedName>
    <definedName name="Jane_2_1" localSheetId="5" hidden="1">{#N/A,#N/A,FALSE,"Expenditures";#N/A,#N/A,FALSE,"Property Placed In-Service";#N/A,#N/A,FALSE,"Removals";#N/A,#N/A,FALSE,"Retirements";#N/A,#N/A,FALSE,"CWIP Balances";#N/A,#N/A,FALSE,"CWIP_Expend_Ratios";#N/A,#N/A,FALSE,"CWIP_Yr_End"}</definedName>
    <definedName name="Jane_2_1" localSheetId="1" hidden="1">{#N/A,#N/A,FALSE,"Expenditures";#N/A,#N/A,FALSE,"Property Placed In-Service";#N/A,#N/A,FALSE,"Removals";#N/A,#N/A,FALSE,"Retirements";#N/A,#N/A,FALSE,"CWIP Balances";#N/A,#N/A,FALSE,"CWIP_Expend_Ratios";#N/A,#N/A,FALSE,"CWIP_Yr_End"}</definedName>
    <definedName name="Jane_2_1" localSheetId="0" hidden="1">{#N/A,#N/A,FALSE,"Expenditures";#N/A,#N/A,FALSE,"Property Placed In-Service";#N/A,#N/A,FALSE,"Removals";#N/A,#N/A,FALSE,"Retirements";#N/A,#N/A,FALSE,"CWIP Balances";#N/A,#N/A,FALSE,"CWIP_Expend_Ratios";#N/A,#N/A,FALSE,"CWIP_Yr_End"}</definedName>
    <definedName name="Jane_2_1" localSheetId="6" hidden="1">{#N/A,#N/A,FALSE,"Expenditures";#N/A,#N/A,FALSE,"Property Placed In-Service";#N/A,#N/A,FALSE,"Removals";#N/A,#N/A,FALSE,"Retirements";#N/A,#N/A,FALSE,"CWIP Balances";#N/A,#N/A,FALSE,"CWIP_Expend_Ratios";#N/A,#N/A,FALSE,"CWIP_Yr_End"}</definedName>
    <definedName name="Jane_2_1" localSheetId="7" hidden="1">{#N/A,#N/A,FALSE,"Expenditures";#N/A,#N/A,FALSE,"Property Placed In-Service";#N/A,#N/A,FALSE,"Removals";#N/A,#N/A,FALSE,"Retirements";#N/A,#N/A,FALSE,"CWIP Balances";#N/A,#N/A,FALSE,"CWIP_Expend_Ratios";#N/A,#N/A,FALSE,"CWIP_Yr_End"}</definedName>
    <definedName name="Jane_2_1" localSheetId="8" hidden="1">{#N/A,#N/A,FALSE,"Expenditures";#N/A,#N/A,FALSE,"Property Placed In-Service";#N/A,#N/A,FALSE,"Removals";#N/A,#N/A,FALSE,"Retirements";#N/A,#N/A,FALSE,"CWIP Balances";#N/A,#N/A,FALSE,"CWIP_Expend_Ratios";#N/A,#N/A,FALSE,"CWIP_Yr_End"}</definedName>
    <definedName name="Jane_2_1" localSheetId="9" hidden="1">{#N/A,#N/A,FALSE,"Expenditures";#N/A,#N/A,FALSE,"Property Placed In-Service";#N/A,#N/A,FALSE,"Removals";#N/A,#N/A,FALSE,"Retirements";#N/A,#N/A,FALSE,"CWIP Balances";#N/A,#N/A,FALSE,"CWIP_Expend_Ratios";#N/A,#N/A,FALSE,"CWIP_Yr_End"}</definedName>
    <definedName name="Jane_2_1" localSheetId="10" hidden="1">{#N/A,#N/A,FALSE,"Expenditures";#N/A,#N/A,FALSE,"Property Placed In-Service";#N/A,#N/A,FALSE,"Removals";#N/A,#N/A,FALSE,"Retirements";#N/A,#N/A,FALSE,"CWIP Balances";#N/A,#N/A,FALSE,"CWIP_Expend_Ratios";#N/A,#N/A,FALSE,"CWIP_Yr_End"}</definedName>
    <definedName name="Jane_2_1" hidden="1">{#N/A,#N/A,FALSE,"Expenditures";#N/A,#N/A,FALSE,"Property Placed In-Service";#N/A,#N/A,FALSE,"Removals";#N/A,#N/A,FALSE,"Retirements";#N/A,#N/A,FALSE,"CWIP Balances";#N/A,#N/A,FALSE,"CWIP_Expend_Ratios";#N/A,#N/A,FALSE,"CWIP_Yr_End"}</definedName>
    <definedName name="Jane_2_2" localSheetId="2" hidden="1">{#N/A,#N/A,FALSE,"Expenditures";#N/A,#N/A,FALSE,"Property Placed In-Service";#N/A,#N/A,FALSE,"Removals";#N/A,#N/A,FALSE,"Retirements";#N/A,#N/A,FALSE,"CWIP Balances";#N/A,#N/A,FALSE,"CWIP_Expend_Ratios";#N/A,#N/A,FALSE,"CWIP_Yr_End"}</definedName>
    <definedName name="Jane_2_2" localSheetId="3" hidden="1">{#N/A,#N/A,FALSE,"Expenditures";#N/A,#N/A,FALSE,"Property Placed In-Service";#N/A,#N/A,FALSE,"Removals";#N/A,#N/A,FALSE,"Retirements";#N/A,#N/A,FALSE,"CWIP Balances";#N/A,#N/A,FALSE,"CWIP_Expend_Ratios";#N/A,#N/A,FALSE,"CWIP_Yr_End"}</definedName>
    <definedName name="Jane_2_2" localSheetId="4" hidden="1">{#N/A,#N/A,FALSE,"Expenditures";#N/A,#N/A,FALSE,"Property Placed In-Service";#N/A,#N/A,FALSE,"Removals";#N/A,#N/A,FALSE,"Retirements";#N/A,#N/A,FALSE,"CWIP Balances";#N/A,#N/A,FALSE,"CWIP_Expend_Ratios";#N/A,#N/A,FALSE,"CWIP_Yr_End"}</definedName>
    <definedName name="Jane_2_2" localSheetId="5" hidden="1">{#N/A,#N/A,FALSE,"Expenditures";#N/A,#N/A,FALSE,"Property Placed In-Service";#N/A,#N/A,FALSE,"Removals";#N/A,#N/A,FALSE,"Retirements";#N/A,#N/A,FALSE,"CWIP Balances";#N/A,#N/A,FALSE,"CWIP_Expend_Ratios";#N/A,#N/A,FALSE,"CWIP_Yr_End"}</definedName>
    <definedName name="Jane_2_2" localSheetId="1" hidden="1">{#N/A,#N/A,FALSE,"Expenditures";#N/A,#N/A,FALSE,"Property Placed In-Service";#N/A,#N/A,FALSE,"Removals";#N/A,#N/A,FALSE,"Retirements";#N/A,#N/A,FALSE,"CWIP Balances";#N/A,#N/A,FALSE,"CWIP_Expend_Ratios";#N/A,#N/A,FALSE,"CWIP_Yr_End"}</definedName>
    <definedName name="Jane_2_2" localSheetId="0" hidden="1">{#N/A,#N/A,FALSE,"Expenditures";#N/A,#N/A,FALSE,"Property Placed In-Service";#N/A,#N/A,FALSE,"Removals";#N/A,#N/A,FALSE,"Retirements";#N/A,#N/A,FALSE,"CWIP Balances";#N/A,#N/A,FALSE,"CWIP_Expend_Ratios";#N/A,#N/A,FALSE,"CWIP_Yr_End"}</definedName>
    <definedName name="Jane_2_2" localSheetId="6" hidden="1">{#N/A,#N/A,FALSE,"Expenditures";#N/A,#N/A,FALSE,"Property Placed In-Service";#N/A,#N/A,FALSE,"Removals";#N/A,#N/A,FALSE,"Retirements";#N/A,#N/A,FALSE,"CWIP Balances";#N/A,#N/A,FALSE,"CWIP_Expend_Ratios";#N/A,#N/A,FALSE,"CWIP_Yr_End"}</definedName>
    <definedName name="Jane_2_2" localSheetId="7" hidden="1">{#N/A,#N/A,FALSE,"Expenditures";#N/A,#N/A,FALSE,"Property Placed In-Service";#N/A,#N/A,FALSE,"Removals";#N/A,#N/A,FALSE,"Retirements";#N/A,#N/A,FALSE,"CWIP Balances";#N/A,#N/A,FALSE,"CWIP_Expend_Ratios";#N/A,#N/A,FALSE,"CWIP_Yr_End"}</definedName>
    <definedName name="Jane_2_2" localSheetId="8" hidden="1">{#N/A,#N/A,FALSE,"Expenditures";#N/A,#N/A,FALSE,"Property Placed In-Service";#N/A,#N/A,FALSE,"Removals";#N/A,#N/A,FALSE,"Retirements";#N/A,#N/A,FALSE,"CWIP Balances";#N/A,#N/A,FALSE,"CWIP_Expend_Ratios";#N/A,#N/A,FALSE,"CWIP_Yr_End"}</definedName>
    <definedName name="Jane_2_2" localSheetId="9" hidden="1">{#N/A,#N/A,FALSE,"Expenditures";#N/A,#N/A,FALSE,"Property Placed In-Service";#N/A,#N/A,FALSE,"Removals";#N/A,#N/A,FALSE,"Retirements";#N/A,#N/A,FALSE,"CWIP Balances";#N/A,#N/A,FALSE,"CWIP_Expend_Ratios";#N/A,#N/A,FALSE,"CWIP_Yr_End"}</definedName>
    <definedName name="Jane_2_2" localSheetId="10" hidden="1">{#N/A,#N/A,FALSE,"Expenditures";#N/A,#N/A,FALSE,"Property Placed In-Service";#N/A,#N/A,FALSE,"Removals";#N/A,#N/A,FALSE,"Retirements";#N/A,#N/A,FALSE,"CWIP Balances";#N/A,#N/A,FALSE,"CWIP_Expend_Ratios";#N/A,#N/A,FALSE,"CWIP_Yr_End"}</definedName>
    <definedName name="Jane_2_2" hidden="1">{#N/A,#N/A,FALSE,"Expenditures";#N/A,#N/A,FALSE,"Property Placed In-Service";#N/A,#N/A,FALSE,"Removals";#N/A,#N/A,FALSE,"Retirements";#N/A,#N/A,FALSE,"CWIP Balances";#N/A,#N/A,FALSE,"CWIP_Expend_Ratios";#N/A,#N/A,FALSE,"CWIP_Yr_End"}</definedName>
    <definedName name="Jane_2_3" localSheetId="2" hidden="1">{#N/A,#N/A,FALSE,"Expenditures";#N/A,#N/A,FALSE,"Property Placed In-Service";#N/A,#N/A,FALSE,"Removals";#N/A,#N/A,FALSE,"Retirements";#N/A,#N/A,FALSE,"CWIP Balances";#N/A,#N/A,FALSE,"CWIP_Expend_Ratios";#N/A,#N/A,FALSE,"CWIP_Yr_End"}</definedName>
    <definedName name="Jane_2_3" localSheetId="3" hidden="1">{#N/A,#N/A,FALSE,"Expenditures";#N/A,#N/A,FALSE,"Property Placed In-Service";#N/A,#N/A,FALSE,"Removals";#N/A,#N/A,FALSE,"Retirements";#N/A,#N/A,FALSE,"CWIP Balances";#N/A,#N/A,FALSE,"CWIP_Expend_Ratios";#N/A,#N/A,FALSE,"CWIP_Yr_End"}</definedName>
    <definedName name="Jane_2_3" localSheetId="4" hidden="1">{#N/A,#N/A,FALSE,"Expenditures";#N/A,#N/A,FALSE,"Property Placed In-Service";#N/A,#N/A,FALSE,"Removals";#N/A,#N/A,FALSE,"Retirements";#N/A,#N/A,FALSE,"CWIP Balances";#N/A,#N/A,FALSE,"CWIP_Expend_Ratios";#N/A,#N/A,FALSE,"CWIP_Yr_End"}</definedName>
    <definedName name="Jane_2_3" localSheetId="5" hidden="1">{#N/A,#N/A,FALSE,"Expenditures";#N/A,#N/A,FALSE,"Property Placed In-Service";#N/A,#N/A,FALSE,"Removals";#N/A,#N/A,FALSE,"Retirements";#N/A,#N/A,FALSE,"CWIP Balances";#N/A,#N/A,FALSE,"CWIP_Expend_Ratios";#N/A,#N/A,FALSE,"CWIP_Yr_End"}</definedName>
    <definedName name="Jane_2_3" localSheetId="1" hidden="1">{#N/A,#N/A,FALSE,"Expenditures";#N/A,#N/A,FALSE,"Property Placed In-Service";#N/A,#N/A,FALSE,"Removals";#N/A,#N/A,FALSE,"Retirements";#N/A,#N/A,FALSE,"CWIP Balances";#N/A,#N/A,FALSE,"CWIP_Expend_Ratios";#N/A,#N/A,FALSE,"CWIP_Yr_End"}</definedName>
    <definedName name="Jane_2_3" localSheetId="0" hidden="1">{#N/A,#N/A,FALSE,"Expenditures";#N/A,#N/A,FALSE,"Property Placed In-Service";#N/A,#N/A,FALSE,"Removals";#N/A,#N/A,FALSE,"Retirements";#N/A,#N/A,FALSE,"CWIP Balances";#N/A,#N/A,FALSE,"CWIP_Expend_Ratios";#N/A,#N/A,FALSE,"CWIP_Yr_End"}</definedName>
    <definedName name="Jane_2_3" localSheetId="6" hidden="1">{#N/A,#N/A,FALSE,"Expenditures";#N/A,#N/A,FALSE,"Property Placed In-Service";#N/A,#N/A,FALSE,"Removals";#N/A,#N/A,FALSE,"Retirements";#N/A,#N/A,FALSE,"CWIP Balances";#N/A,#N/A,FALSE,"CWIP_Expend_Ratios";#N/A,#N/A,FALSE,"CWIP_Yr_End"}</definedName>
    <definedName name="Jane_2_3" localSheetId="7" hidden="1">{#N/A,#N/A,FALSE,"Expenditures";#N/A,#N/A,FALSE,"Property Placed In-Service";#N/A,#N/A,FALSE,"Removals";#N/A,#N/A,FALSE,"Retirements";#N/A,#N/A,FALSE,"CWIP Balances";#N/A,#N/A,FALSE,"CWIP_Expend_Ratios";#N/A,#N/A,FALSE,"CWIP_Yr_End"}</definedName>
    <definedName name="Jane_2_3" localSheetId="8" hidden="1">{#N/A,#N/A,FALSE,"Expenditures";#N/A,#N/A,FALSE,"Property Placed In-Service";#N/A,#N/A,FALSE,"Removals";#N/A,#N/A,FALSE,"Retirements";#N/A,#N/A,FALSE,"CWIP Balances";#N/A,#N/A,FALSE,"CWIP_Expend_Ratios";#N/A,#N/A,FALSE,"CWIP_Yr_End"}</definedName>
    <definedName name="Jane_2_3" localSheetId="9" hidden="1">{#N/A,#N/A,FALSE,"Expenditures";#N/A,#N/A,FALSE,"Property Placed In-Service";#N/A,#N/A,FALSE,"Removals";#N/A,#N/A,FALSE,"Retirements";#N/A,#N/A,FALSE,"CWIP Balances";#N/A,#N/A,FALSE,"CWIP_Expend_Ratios";#N/A,#N/A,FALSE,"CWIP_Yr_End"}</definedName>
    <definedName name="Jane_2_3" localSheetId="10" hidden="1">{#N/A,#N/A,FALSE,"Expenditures";#N/A,#N/A,FALSE,"Property Placed In-Service";#N/A,#N/A,FALSE,"Removals";#N/A,#N/A,FALSE,"Retirements";#N/A,#N/A,FALSE,"CWIP Balances";#N/A,#N/A,FALSE,"CWIP_Expend_Ratios";#N/A,#N/A,FALSE,"CWIP_Yr_End"}</definedName>
    <definedName name="Jane_2_3" hidden="1">{#N/A,#N/A,FALSE,"Expenditures";#N/A,#N/A,FALSE,"Property Placed In-Service";#N/A,#N/A,FALSE,"Removals";#N/A,#N/A,FALSE,"Retirements";#N/A,#N/A,FALSE,"CWIP Balances";#N/A,#N/A,FALSE,"CWIP_Expend_Ratios";#N/A,#N/A,FALSE,"CWIP_Yr_End"}</definedName>
    <definedName name="Jane_3" localSheetId="2" hidden="1">{#N/A,#N/A,FALSE,"Expenditures";#N/A,#N/A,FALSE,"Property Placed In-Service";#N/A,#N/A,FALSE,"Removals";#N/A,#N/A,FALSE,"Retirements";#N/A,#N/A,FALSE,"CWIP Balances";#N/A,#N/A,FALSE,"CWIP_Expend_Ratios";#N/A,#N/A,FALSE,"CWIP_Yr_End"}</definedName>
    <definedName name="Jane_3" localSheetId="3" hidden="1">{#N/A,#N/A,FALSE,"Expenditures";#N/A,#N/A,FALSE,"Property Placed In-Service";#N/A,#N/A,FALSE,"Removals";#N/A,#N/A,FALSE,"Retirements";#N/A,#N/A,FALSE,"CWIP Balances";#N/A,#N/A,FALSE,"CWIP_Expend_Ratios";#N/A,#N/A,FALSE,"CWIP_Yr_End"}</definedName>
    <definedName name="Jane_3" localSheetId="4" hidden="1">{#N/A,#N/A,FALSE,"Expenditures";#N/A,#N/A,FALSE,"Property Placed In-Service";#N/A,#N/A,FALSE,"Removals";#N/A,#N/A,FALSE,"Retirements";#N/A,#N/A,FALSE,"CWIP Balances";#N/A,#N/A,FALSE,"CWIP_Expend_Ratios";#N/A,#N/A,FALSE,"CWIP_Yr_End"}</definedName>
    <definedName name="Jane_3" localSheetId="5" hidden="1">{#N/A,#N/A,FALSE,"Expenditures";#N/A,#N/A,FALSE,"Property Placed In-Service";#N/A,#N/A,FALSE,"Removals";#N/A,#N/A,FALSE,"Retirements";#N/A,#N/A,FALSE,"CWIP Balances";#N/A,#N/A,FALSE,"CWIP_Expend_Ratios";#N/A,#N/A,FALSE,"CWIP_Yr_End"}</definedName>
    <definedName name="Jane_3" localSheetId="1" hidden="1">{#N/A,#N/A,FALSE,"Expenditures";#N/A,#N/A,FALSE,"Property Placed In-Service";#N/A,#N/A,FALSE,"Removals";#N/A,#N/A,FALSE,"Retirements";#N/A,#N/A,FALSE,"CWIP Balances";#N/A,#N/A,FALSE,"CWIP_Expend_Ratios";#N/A,#N/A,FALSE,"CWIP_Yr_End"}</definedName>
    <definedName name="Jane_3" localSheetId="0" hidden="1">{#N/A,#N/A,FALSE,"Expenditures";#N/A,#N/A,FALSE,"Property Placed In-Service";#N/A,#N/A,FALSE,"Removals";#N/A,#N/A,FALSE,"Retirements";#N/A,#N/A,FALSE,"CWIP Balances";#N/A,#N/A,FALSE,"CWIP_Expend_Ratios";#N/A,#N/A,FALSE,"CWIP_Yr_End"}</definedName>
    <definedName name="Jane_3" localSheetId="6" hidden="1">{#N/A,#N/A,FALSE,"Expenditures";#N/A,#N/A,FALSE,"Property Placed In-Service";#N/A,#N/A,FALSE,"Removals";#N/A,#N/A,FALSE,"Retirements";#N/A,#N/A,FALSE,"CWIP Balances";#N/A,#N/A,FALSE,"CWIP_Expend_Ratios";#N/A,#N/A,FALSE,"CWIP_Yr_End"}</definedName>
    <definedName name="Jane_3" localSheetId="7" hidden="1">{#N/A,#N/A,FALSE,"Expenditures";#N/A,#N/A,FALSE,"Property Placed In-Service";#N/A,#N/A,FALSE,"Removals";#N/A,#N/A,FALSE,"Retirements";#N/A,#N/A,FALSE,"CWIP Balances";#N/A,#N/A,FALSE,"CWIP_Expend_Ratios";#N/A,#N/A,FALSE,"CWIP_Yr_End"}</definedName>
    <definedName name="Jane_3" localSheetId="8" hidden="1">{#N/A,#N/A,FALSE,"Expenditures";#N/A,#N/A,FALSE,"Property Placed In-Service";#N/A,#N/A,FALSE,"Removals";#N/A,#N/A,FALSE,"Retirements";#N/A,#N/A,FALSE,"CWIP Balances";#N/A,#N/A,FALSE,"CWIP_Expend_Ratios";#N/A,#N/A,FALSE,"CWIP_Yr_End"}</definedName>
    <definedName name="Jane_3" localSheetId="9" hidden="1">{#N/A,#N/A,FALSE,"Expenditures";#N/A,#N/A,FALSE,"Property Placed In-Service";#N/A,#N/A,FALSE,"Removals";#N/A,#N/A,FALSE,"Retirements";#N/A,#N/A,FALSE,"CWIP Balances";#N/A,#N/A,FALSE,"CWIP_Expend_Ratios";#N/A,#N/A,FALSE,"CWIP_Yr_End"}</definedName>
    <definedName name="Jane_3" localSheetId="10" hidden="1">{#N/A,#N/A,FALSE,"Expenditures";#N/A,#N/A,FALSE,"Property Placed In-Service";#N/A,#N/A,FALSE,"Removals";#N/A,#N/A,FALSE,"Retirements";#N/A,#N/A,FALSE,"CWIP Balances";#N/A,#N/A,FALSE,"CWIP_Expend_Ratios";#N/A,#N/A,FALSE,"CWIP_Yr_End"}</definedName>
    <definedName name="Jane_3" hidden="1">{#N/A,#N/A,FALSE,"Expenditures";#N/A,#N/A,FALSE,"Property Placed In-Service";#N/A,#N/A,FALSE,"Removals";#N/A,#N/A,FALSE,"Retirements";#N/A,#N/A,FALSE,"CWIP Balances";#N/A,#N/A,FALSE,"CWIP_Expend_Ratios";#N/A,#N/A,FALSE,"CWIP_Yr_End"}</definedName>
    <definedName name="Jane_3_1" localSheetId="2" hidden="1">{#N/A,#N/A,FALSE,"Expenditures";#N/A,#N/A,FALSE,"Property Placed In-Service";#N/A,#N/A,FALSE,"Removals";#N/A,#N/A,FALSE,"Retirements";#N/A,#N/A,FALSE,"CWIP Balances";#N/A,#N/A,FALSE,"CWIP_Expend_Ratios";#N/A,#N/A,FALSE,"CWIP_Yr_End"}</definedName>
    <definedName name="Jane_3_1" localSheetId="3" hidden="1">{#N/A,#N/A,FALSE,"Expenditures";#N/A,#N/A,FALSE,"Property Placed In-Service";#N/A,#N/A,FALSE,"Removals";#N/A,#N/A,FALSE,"Retirements";#N/A,#N/A,FALSE,"CWIP Balances";#N/A,#N/A,FALSE,"CWIP_Expend_Ratios";#N/A,#N/A,FALSE,"CWIP_Yr_End"}</definedName>
    <definedName name="Jane_3_1" localSheetId="4" hidden="1">{#N/A,#N/A,FALSE,"Expenditures";#N/A,#N/A,FALSE,"Property Placed In-Service";#N/A,#N/A,FALSE,"Removals";#N/A,#N/A,FALSE,"Retirements";#N/A,#N/A,FALSE,"CWIP Balances";#N/A,#N/A,FALSE,"CWIP_Expend_Ratios";#N/A,#N/A,FALSE,"CWIP_Yr_End"}</definedName>
    <definedName name="Jane_3_1" localSheetId="5" hidden="1">{#N/A,#N/A,FALSE,"Expenditures";#N/A,#N/A,FALSE,"Property Placed In-Service";#N/A,#N/A,FALSE,"Removals";#N/A,#N/A,FALSE,"Retirements";#N/A,#N/A,FALSE,"CWIP Balances";#N/A,#N/A,FALSE,"CWIP_Expend_Ratios";#N/A,#N/A,FALSE,"CWIP_Yr_End"}</definedName>
    <definedName name="Jane_3_1" localSheetId="1" hidden="1">{#N/A,#N/A,FALSE,"Expenditures";#N/A,#N/A,FALSE,"Property Placed In-Service";#N/A,#N/A,FALSE,"Removals";#N/A,#N/A,FALSE,"Retirements";#N/A,#N/A,FALSE,"CWIP Balances";#N/A,#N/A,FALSE,"CWIP_Expend_Ratios";#N/A,#N/A,FALSE,"CWIP_Yr_End"}</definedName>
    <definedName name="Jane_3_1" localSheetId="0" hidden="1">{#N/A,#N/A,FALSE,"Expenditures";#N/A,#N/A,FALSE,"Property Placed In-Service";#N/A,#N/A,FALSE,"Removals";#N/A,#N/A,FALSE,"Retirements";#N/A,#N/A,FALSE,"CWIP Balances";#N/A,#N/A,FALSE,"CWIP_Expend_Ratios";#N/A,#N/A,FALSE,"CWIP_Yr_End"}</definedName>
    <definedName name="Jane_3_1" localSheetId="6" hidden="1">{#N/A,#N/A,FALSE,"Expenditures";#N/A,#N/A,FALSE,"Property Placed In-Service";#N/A,#N/A,FALSE,"Removals";#N/A,#N/A,FALSE,"Retirements";#N/A,#N/A,FALSE,"CWIP Balances";#N/A,#N/A,FALSE,"CWIP_Expend_Ratios";#N/A,#N/A,FALSE,"CWIP_Yr_End"}</definedName>
    <definedName name="Jane_3_1" localSheetId="7" hidden="1">{#N/A,#N/A,FALSE,"Expenditures";#N/A,#N/A,FALSE,"Property Placed In-Service";#N/A,#N/A,FALSE,"Removals";#N/A,#N/A,FALSE,"Retirements";#N/A,#N/A,FALSE,"CWIP Balances";#N/A,#N/A,FALSE,"CWIP_Expend_Ratios";#N/A,#N/A,FALSE,"CWIP_Yr_End"}</definedName>
    <definedName name="Jane_3_1" localSheetId="8" hidden="1">{#N/A,#N/A,FALSE,"Expenditures";#N/A,#N/A,FALSE,"Property Placed In-Service";#N/A,#N/A,FALSE,"Removals";#N/A,#N/A,FALSE,"Retirements";#N/A,#N/A,FALSE,"CWIP Balances";#N/A,#N/A,FALSE,"CWIP_Expend_Ratios";#N/A,#N/A,FALSE,"CWIP_Yr_End"}</definedName>
    <definedName name="Jane_3_1" localSheetId="9" hidden="1">{#N/A,#N/A,FALSE,"Expenditures";#N/A,#N/A,FALSE,"Property Placed In-Service";#N/A,#N/A,FALSE,"Removals";#N/A,#N/A,FALSE,"Retirements";#N/A,#N/A,FALSE,"CWIP Balances";#N/A,#N/A,FALSE,"CWIP_Expend_Ratios";#N/A,#N/A,FALSE,"CWIP_Yr_End"}</definedName>
    <definedName name="Jane_3_1" localSheetId="10" hidden="1">{#N/A,#N/A,FALSE,"Expenditures";#N/A,#N/A,FALSE,"Property Placed In-Service";#N/A,#N/A,FALSE,"Removals";#N/A,#N/A,FALSE,"Retirements";#N/A,#N/A,FALSE,"CWIP Balances";#N/A,#N/A,FALSE,"CWIP_Expend_Ratios";#N/A,#N/A,FALSE,"CWIP_Yr_End"}</definedName>
    <definedName name="Jane_3_1" hidden="1">{#N/A,#N/A,FALSE,"Expenditures";#N/A,#N/A,FALSE,"Property Placed In-Service";#N/A,#N/A,FALSE,"Removals";#N/A,#N/A,FALSE,"Retirements";#N/A,#N/A,FALSE,"CWIP Balances";#N/A,#N/A,FALSE,"CWIP_Expend_Ratios";#N/A,#N/A,FALSE,"CWIP_Yr_End"}</definedName>
    <definedName name="Jane_3_2" localSheetId="2" hidden="1">{#N/A,#N/A,FALSE,"Expenditures";#N/A,#N/A,FALSE,"Property Placed In-Service";#N/A,#N/A,FALSE,"Removals";#N/A,#N/A,FALSE,"Retirements";#N/A,#N/A,FALSE,"CWIP Balances";#N/A,#N/A,FALSE,"CWIP_Expend_Ratios";#N/A,#N/A,FALSE,"CWIP_Yr_End"}</definedName>
    <definedName name="Jane_3_2" localSheetId="3" hidden="1">{#N/A,#N/A,FALSE,"Expenditures";#N/A,#N/A,FALSE,"Property Placed In-Service";#N/A,#N/A,FALSE,"Removals";#N/A,#N/A,FALSE,"Retirements";#N/A,#N/A,FALSE,"CWIP Balances";#N/A,#N/A,FALSE,"CWIP_Expend_Ratios";#N/A,#N/A,FALSE,"CWIP_Yr_End"}</definedName>
    <definedName name="Jane_3_2" localSheetId="4" hidden="1">{#N/A,#N/A,FALSE,"Expenditures";#N/A,#N/A,FALSE,"Property Placed In-Service";#N/A,#N/A,FALSE,"Removals";#N/A,#N/A,FALSE,"Retirements";#N/A,#N/A,FALSE,"CWIP Balances";#N/A,#N/A,FALSE,"CWIP_Expend_Ratios";#N/A,#N/A,FALSE,"CWIP_Yr_End"}</definedName>
    <definedName name="Jane_3_2" localSheetId="5" hidden="1">{#N/A,#N/A,FALSE,"Expenditures";#N/A,#N/A,FALSE,"Property Placed In-Service";#N/A,#N/A,FALSE,"Removals";#N/A,#N/A,FALSE,"Retirements";#N/A,#N/A,FALSE,"CWIP Balances";#N/A,#N/A,FALSE,"CWIP_Expend_Ratios";#N/A,#N/A,FALSE,"CWIP_Yr_End"}</definedName>
    <definedName name="Jane_3_2" localSheetId="1" hidden="1">{#N/A,#N/A,FALSE,"Expenditures";#N/A,#N/A,FALSE,"Property Placed In-Service";#N/A,#N/A,FALSE,"Removals";#N/A,#N/A,FALSE,"Retirements";#N/A,#N/A,FALSE,"CWIP Balances";#N/A,#N/A,FALSE,"CWIP_Expend_Ratios";#N/A,#N/A,FALSE,"CWIP_Yr_End"}</definedName>
    <definedName name="Jane_3_2" localSheetId="0" hidden="1">{#N/A,#N/A,FALSE,"Expenditures";#N/A,#N/A,FALSE,"Property Placed In-Service";#N/A,#N/A,FALSE,"Removals";#N/A,#N/A,FALSE,"Retirements";#N/A,#N/A,FALSE,"CWIP Balances";#N/A,#N/A,FALSE,"CWIP_Expend_Ratios";#N/A,#N/A,FALSE,"CWIP_Yr_End"}</definedName>
    <definedName name="Jane_3_2" localSheetId="6" hidden="1">{#N/A,#N/A,FALSE,"Expenditures";#N/A,#N/A,FALSE,"Property Placed In-Service";#N/A,#N/A,FALSE,"Removals";#N/A,#N/A,FALSE,"Retirements";#N/A,#N/A,FALSE,"CWIP Balances";#N/A,#N/A,FALSE,"CWIP_Expend_Ratios";#N/A,#N/A,FALSE,"CWIP_Yr_End"}</definedName>
    <definedName name="Jane_3_2" localSheetId="7" hidden="1">{#N/A,#N/A,FALSE,"Expenditures";#N/A,#N/A,FALSE,"Property Placed In-Service";#N/A,#N/A,FALSE,"Removals";#N/A,#N/A,FALSE,"Retirements";#N/A,#N/A,FALSE,"CWIP Balances";#N/A,#N/A,FALSE,"CWIP_Expend_Ratios";#N/A,#N/A,FALSE,"CWIP_Yr_End"}</definedName>
    <definedName name="Jane_3_2" localSheetId="8" hidden="1">{#N/A,#N/A,FALSE,"Expenditures";#N/A,#N/A,FALSE,"Property Placed In-Service";#N/A,#N/A,FALSE,"Removals";#N/A,#N/A,FALSE,"Retirements";#N/A,#N/A,FALSE,"CWIP Balances";#N/A,#N/A,FALSE,"CWIP_Expend_Ratios";#N/A,#N/A,FALSE,"CWIP_Yr_End"}</definedName>
    <definedName name="Jane_3_2" localSheetId="9" hidden="1">{#N/A,#N/A,FALSE,"Expenditures";#N/A,#N/A,FALSE,"Property Placed In-Service";#N/A,#N/A,FALSE,"Removals";#N/A,#N/A,FALSE,"Retirements";#N/A,#N/A,FALSE,"CWIP Balances";#N/A,#N/A,FALSE,"CWIP_Expend_Ratios";#N/A,#N/A,FALSE,"CWIP_Yr_End"}</definedName>
    <definedName name="Jane_3_2" localSheetId="10" hidden="1">{#N/A,#N/A,FALSE,"Expenditures";#N/A,#N/A,FALSE,"Property Placed In-Service";#N/A,#N/A,FALSE,"Removals";#N/A,#N/A,FALSE,"Retirements";#N/A,#N/A,FALSE,"CWIP Balances";#N/A,#N/A,FALSE,"CWIP_Expend_Ratios";#N/A,#N/A,FALSE,"CWIP_Yr_End"}</definedName>
    <definedName name="Jane_3_2" hidden="1">{#N/A,#N/A,FALSE,"Expenditures";#N/A,#N/A,FALSE,"Property Placed In-Service";#N/A,#N/A,FALSE,"Removals";#N/A,#N/A,FALSE,"Retirements";#N/A,#N/A,FALSE,"CWIP Balances";#N/A,#N/A,FALSE,"CWIP_Expend_Ratios";#N/A,#N/A,FALSE,"CWIP_Yr_End"}</definedName>
    <definedName name="Jane_3_3" localSheetId="2" hidden="1">{#N/A,#N/A,FALSE,"Expenditures";#N/A,#N/A,FALSE,"Property Placed In-Service";#N/A,#N/A,FALSE,"Removals";#N/A,#N/A,FALSE,"Retirements";#N/A,#N/A,FALSE,"CWIP Balances";#N/A,#N/A,FALSE,"CWIP_Expend_Ratios";#N/A,#N/A,FALSE,"CWIP_Yr_End"}</definedName>
    <definedName name="Jane_3_3" localSheetId="3" hidden="1">{#N/A,#N/A,FALSE,"Expenditures";#N/A,#N/A,FALSE,"Property Placed In-Service";#N/A,#N/A,FALSE,"Removals";#N/A,#N/A,FALSE,"Retirements";#N/A,#N/A,FALSE,"CWIP Balances";#N/A,#N/A,FALSE,"CWIP_Expend_Ratios";#N/A,#N/A,FALSE,"CWIP_Yr_End"}</definedName>
    <definedName name="Jane_3_3" localSheetId="4" hidden="1">{#N/A,#N/A,FALSE,"Expenditures";#N/A,#N/A,FALSE,"Property Placed In-Service";#N/A,#N/A,FALSE,"Removals";#N/A,#N/A,FALSE,"Retirements";#N/A,#N/A,FALSE,"CWIP Balances";#N/A,#N/A,FALSE,"CWIP_Expend_Ratios";#N/A,#N/A,FALSE,"CWIP_Yr_End"}</definedName>
    <definedName name="Jane_3_3" localSheetId="5" hidden="1">{#N/A,#N/A,FALSE,"Expenditures";#N/A,#N/A,FALSE,"Property Placed In-Service";#N/A,#N/A,FALSE,"Removals";#N/A,#N/A,FALSE,"Retirements";#N/A,#N/A,FALSE,"CWIP Balances";#N/A,#N/A,FALSE,"CWIP_Expend_Ratios";#N/A,#N/A,FALSE,"CWIP_Yr_End"}</definedName>
    <definedName name="Jane_3_3" localSheetId="1" hidden="1">{#N/A,#N/A,FALSE,"Expenditures";#N/A,#N/A,FALSE,"Property Placed In-Service";#N/A,#N/A,FALSE,"Removals";#N/A,#N/A,FALSE,"Retirements";#N/A,#N/A,FALSE,"CWIP Balances";#N/A,#N/A,FALSE,"CWIP_Expend_Ratios";#N/A,#N/A,FALSE,"CWIP_Yr_End"}</definedName>
    <definedName name="Jane_3_3" localSheetId="0" hidden="1">{#N/A,#N/A,FALSE,"Expenditures";#N/A,#N/A,FALSE,"Property Placed In-Service";#N/A,#N/A,FALSE,"Removals";#N/A,#N/A,FALSE,"Retirements";#N/A,#N/A,FALSE,"CWIP Balances";#N/A,#N/A,FALSE,"CWIP_Expend_Ratios";#N/A,#N/A,FALSE,"CWIP_Yr_End"}</definedName>
    <definedName name="Jane_3_3" localSheetId="6" hidden="1">{#N/A,#N/A,FALSE,"Expenditures";#N/A,#N/A,FALSE,"Property Placed In-Service";#N/A,#N/A,FALSE,"Removals";#N/A,#N/A,FALSE,"Retirements";#N/A,#N/A,FALSE,"CWIP Balances";#N/A,#N/A,FALSE,"CWIP_Expend_Ratios";#N/A,#N/A,FALSE,"CWIP_Yr_End"}</definedName>
    <definedName name="Jane_3_3" localSheetId="7" hidden="1">{#N/A,#N/A,FALSE,"Expenditures";#N/A,#N/A,FALSE,"Property Placed In-Service";#N/A,#N/A,FALSE,"Removals";#N/A,#N/A,FALSE,"Retirements";#N/A,#N/A,FALSE,"CWIP Balances";#N/A,#N/A,FALSE,"CWIP_Expend_Ratios";#N/A,#N/A,FALSE,"CWIP_Yr_End"}</definedName>
    <definedName name="Jane_3_3" localSheetId="8" hidden="1">{#N/A,#N/A,FALSE,"Expenditures";#N/A,#N/A,FALSE,"Property Placed In-Service";#N/A,#N/A,FALSE,"Removals";#N/A,#N/A,FALSE,"Retirements";#N/A,#N/A,FALSE,"CWIP Balances";#N/A,#N/A,FALSE,"CWIP_Expend_Ratios";#N/A,#N/A,FALSE,"CWIP_Yr_End"}</definedName>
    <definedName name="Jane_3_3" localSheetId="9" hidden="1">{#N/A,#N/A,FALSE,"Expenditures";#N/A,#N/A,FALSE,"Property Placed In-Service";#N/A,#N/A,FALSE,"Removals";#N/A,#N/A,FALSE,"Retirements";#N/A,#N/A,FALSE,"CWIP Balances";#N/A,#N/A,FALSE,"CWIP_Expend_Ratios";#N/A,#N/A,FALSE,"CWIP_Yr_End"}</definedName>
    <definedName name="Jane_3_3" localSheetId="10" hidden="1">{#N/A,#N/A,FALSE,"Expenditures";#N/A,#N/A,FALSE,"Property Placed In-Service";#N/A,#N/A,FALSE,"Removals";#N/A,#N/A,FALSE,"Retirements";#N/A,#N/A,FALSE,"CWIP Balances";#N/A,#N/A,FALSE,"CWIP_Expend_Ratios";#N/A,#N/A,FALSE,"CWIP_Yr_End"}</definedName>
    <definedName name="Jane_3_3" hidden="1">{#N/A,#N/A,FALSE,"Expenditures";#N/A,#N/A,FALSE,"Property Placed In-Service";#N/A,#N/A,FALSE,"Removals";#N/A,#N/A,FALSE,"Retirements";#N/A,#N/A,FALSE,"CWIP Balances";#N/A,#N/A,FALSE,"CWIP_Expend_Ratios";#N/A,#N/A,FALSE,"CWIP_Yr_End"}</definedName>
    <definedName name="Jane_4" localSheetId="2" hidden="1">{#N/A,#N/A,FALSE,"Expenditures";#N/A,#N/A,FALSE,"Property Placed In-Service";#N/A,#N/A,FALSE,"Removals";#N/A,#N/A,FALSE,"Retirements";#N/A,#N/A,FALSE,"CWIP Balances";#N/A,#N/A,FALSE,"CWIP_Expend_Ratios";#N/A,#N/A,FALSE,"CWIP_Yr_End"}</definedName>
    <definedName name="Jane_4" localSheetId="3" hidden="1">{#N/A,#N/A,FALSE,"Expenditures";#N/A,#N/A,FALSE,"Property Placed In-Service";#N/A,#N/A,FALSE,"Removals";#N/A,#N/A,FALSE,"Retirements";#N/A,#N/A,FALSE,"CWIP Balances";#N/A,#N/A,FALSE,"CWIP_Expend_Ratios";#N/A,#N/A,FALSE,"CWIP_Yr_End"}</definedName>
    <definedName name="Jane_4" localSheetId="4" hidden="1">{#N/A,#N/A,FALSE,"Expenditures";#N/A,#N/A,FALSE,"Property Placed In-Service";#N/A,#N/A,FALSE,"Removals";#N/A,#N/A,FALSE,"Retirements";#N/A,#N/A,FALSE,"CWIP Balances";#N/A,#N/A,FALSE,"CWIP_Expend_Ratios";#N/A,#N/A,FALSE,"CWIP_Yr_End"}</definedName>
    <definedName name="Jane_4" localSheetId="5" hidden="1">{#N/A,#N/A,FALSE,"Expenditures";#N/A,#N/A,FALSE,"Property Placed In-Service";#N/A,#N/A,FALSE,"Removals";#N/A,#N/A,FALSE,"Retirements";#N/A,#N/A,FALSE,"CWIP Balances";#N/A,#N/A,FALSE,"CWIP_Expend_Ratios";#N/A,#N/A,FALSE,"CWIP_Yr_End"}</definedName>
    <definedName name="Jane_4" localSheetId="1" hidden="1">{#N/A,#N/A,FALSE,"Expenditures";#N/A,#N/A,FALSE,"Property Placed In-Service";#N/A,#N/A,FALSE,"Removals";#N/A,#N/A,FALSE,"Retirements";#N/A,#N/A,FALSE,"CWIP Balances";#N/A,#N/A,FALSE,"CWIP_Expend_Ratios";#N/A,#N/A,FALSE,"CWIP_Yr_End"}</definedName>
    <definedName name="Jane_4" localSheetId="0" hidden="1">{#N/A,#N/A,FALSE,"Expenditures";#N/A,#N/A,FALSE,"Property Placed In-Service";#N/A,#N/A,FALSE,"Removals";#N/A,#N/A,FALSE,"Retirements";#N/A,#N/A,FALSE,"CWIP Balances";#N/A,#N/A,FALSE,"CWIP_Expend_Ratios";#N/A,#N/A,FALSE,"CWIP_Yr_End"}</definedName>
    <definedName name="Jane_4" localSheetId="6" hidden="1">{#N/A,#N/A,FALSE,"Expenditures";#N/A,#N/A,FALSE,"Property Placed In-Service";#N/A,#N/A,FALSE,"Removals";#N/A,#N/A,FALSE,"Retirements";#N/A,#N/A,FALSE,"CWIP Balances";#N/A,#N/A,FALSE,"CWIP_Expend_Ratios";#N/A,#N/A,FALSE,"CWIP_Yr_End"}</definedName>
    <definedName name="Jane_4" localSheetId="7" hidden="1">{#N/A,#N/A,FALSE,"Expenditures";#N/A,#N/A,FALSE,"Property Placed In-Service";#N/A,#N/A,FALSE,"Removals";#N/A,#N/A,FALSE,"Retirements";#N/A,#N/A,FALSE,"CWIP Balances";#N/A,#N/A,FALSE,"CWIP_Expend_Ratios";#N/A,#N/A,FALSE,"CWIP_Yr_End"}</definedName>
    <definedName name="Jane_4" localSheetId="8" hidden="1">{#N/A,#N/A,FALSE,"Expenditures";#N/A,#N/A,FALSE,"Property Placed In-Service";#N/A,#N/A,FALSE,"Removals";#N/A,#N/A,FALSE,"Retirements";#N/A,#N/A,FALSE,"CWIP Balances";#N/A,#N/A,FALSE,"CWIP_Expend_Ratios";#N/A,#N/A,FALSE,"CWIP_Yr_End"}</definedName>
    <definedName name="Jane_4" localSheetId="9" hidden="1">{#N/A,#N/A,FALSE,"Expenditures";#N/A,#N/A,FALSE,"Property Placed In-Service";#N/A,#N/A,FALSE,"Removals";#N/A,#N/A,FALSE,"Retirements";#N/A,#N/A,FALSE,"CWIP Balances";#N/A,#N/A,FALSE,"CWIP_Expend_Ratios";#N/A,#N/A,FALSE,"CWIP_Yr_End"}</definedName>
    <definedName name="Jane_4" localSheetId="10" hidden="1">{#N/A,#N/A,FALSE,"Expenditures";#N/A,#N/A,FALSE,"Property Placed In-Service";#N/A,#N/A,FALSE,"Removals";#N/A,#N/A,FALSE,"Retirements";#N/A,#N/A,FALSE,"CWIP Balances";#N/A,#N/A,FALSE,"CWIP_Expend_Ratios";#N/A,#N/A,FALSE,"CWIP_Yr_End"}</definedName>
    <definedName name="Jane_4" hidden="1">{#N/A,#N/A,FALSE,"Expenditures";#N/A,#N/A,FALSE,"Property Placed In-Service";#N/A,#N/A,FALSE,"Removals";#N/A,#N/A,FALSE,"Retirements";#N/A,#N/A,FALSE,"CWIP Balances";#N/A,#N/A,FALSE,"CWIP_Expend_Ratios";#N/A,#N/A,FALSE,"CWIP_Yr_End"}</definedName>
    <definedName name="Jane_4_1" localSheetId="2" hidden="1">{#N/A,#N/A,FALSE,"Expenditures";#N/A,#N/A,FALSE,"Property Placed In-Service";#N/A,#N/A,FALSE,"Removals";#N/A,#N/A,FALSE,"Retirements";#N/A,#N/A,FALSE,"CWIP Balances";#N/A,#N/A,FALSE,"CWIP_Expend_Ratios";#N/A,#N/A,FALSE,"CWIP_Yr_End"}</definedName>
    <definedName name="Jane_4_1" localSheetId="3" hidden="1">{#N/A,#N/A,FALSE,"Expenditures";#N/A,#N/A,FALSE,"Property Placed In-Service";#N/A,#N/A,FALSE,"Removals";#N/A,#N/A,FALSE,"Retirements";#N/A,#N/A,FALSE,"CWIP Balances";#N/A,#N/A,FALSE,"CWIP_Expend_Ratios";#N/A,#N/A,FALSE,"CWIP_Yr_End"}</definedName>
    <definedName name="Jane_4_1" localSheetId="4" hidden="1">{#N/A,#N/A,FALSE,"Expenditures";#N/A,#N/A,FALSE,"Property Placed In-Service";#N/A,#N/A,FALSE,"Removals";#N/A,#N/A,FALSE,"Retirements";#N/A,#N/A,FALSE,"CWIP Balances";#N/A,#N/A,FALSE,"CWIP_Expend_Ratios";#N/A,#N/A,FALSE,"CWIP_Yr_End"}</definedName>
    <definedName name="Jane_4_1" localSheetId="5" hidden="1">{#N/A,#N/A,FALSE,"Expenditures";#N/A,#N/A,FALSE,"Property Placed In-Service";#N/A,#N/A,FALSE,"Removals";#N/A,#N/A,FALSE,"Retirements";#N/A,#N/A,FALSE,"CWIP Balances";#N/A,#N/A,FALSE,"CWIP_Expend_Ratios";#N/A,#N/A,FALSE,"CWIP_Yr_End"}</definedName>
    <definedName name="Jane_4_1" localSheetId="1" hidden="1">{#N/A,#N/A,FALSE,"Expenditures";#N/A,#N/A,FALSE,"Property Placed In-Service";#N/A,#N/A,FALSE,"Removals";#N/A,#N/A,FALSE,"Retirements";#N/A,#N/A,FALSE,"CWIP Balances";#N/A,#N/A,FALSE,"CWIP_Expend_Ratios";#N/A,#N/A,FALSE,"CWIP_Yr_End"}</definedName>
    <definedName name="Jane_4_1" localSheetId="0" hidden="1">{#N/A,#N/A,FALSE,"Expenditures";#N/A,#N/A,FALSE,"Property Placed In-Service";#N/A,#N/A,FALSE,"Removals";#N/A,#N/A,FALSE,"Retirements";#N/A,#N/A,FALSE,"CWIP Balances";#N/A,#N/A,FALSE,"CWIP_Expend_Ratios";#N/A,#N/A,FALSE,"CWIP_Yr_End"}</definedName>
    <definedName name="Jane_4_1" localSheetId="6" hidden="1">{#N/A,#N/A,FALSE,"Expenditures";#N/A,#N/A,FALSE,"Property Placed In-Service";#N/A,#N/A,FALSE,"Removals";#N/A,#N/A,FALSE,"Retirements";#N/A,#N/A,FALSE,"CWIP Balances";#N/A,#N/A,FALSE,"CWIP_Expend_Ratios";#N/A,#N/A,FALSE,"CWIP_Yr_End"}</definedName>
    <definedName name="Jane_4_1" localSheetId="7" hidden="1">{#N/A,#N/A,FALSE,"Expenditures";#N/A,#N/A,FALSE,"Property Placed In-Service";#N/A,#N/A,FALSE,"Removals";#N/A,#N/A,FALSE,"Retirements";#N/A,#N/A,FALSE,"CWIP Balances";#N/A,#N/A,FALSE,"CWIP_Expend_Ratios";#N/A,#N/A,FALSE,"CWIP_Yr_End"}</definedName>
    <definedName name="Jane_4_1" localSheetId="8" hidden="1">{#N/A,#N/A,FALSE,"Expenditures";#N/A,#N/A,FALSE,"Property Placed In-Service";#N/A,#N/A,FALSE,"Removals";#N/A,#N/A,FALSE,"Retirements";#N/A,#N/A,FALSE,"CWIP Balances";#N/A,#N/A,FALSE,"CWIP_Expend_Ratios";#N/A,#N/A,FALSE,"CWIP_Yr_End"}</definedName>
    <definedName name="Jane_4_1" localSheetId="9" hidden="1">{#N/A,#N/A,FALSE,"Expenditures";#N/A,#N/A,FALSE,"Property Placed In-Service";#N/A,#N/A,FALSE,"Removals";#N/A,#N/A,FALSE,"Retirements";#N/A,#N/A,FALSE,"CWIP Balances";#N/A,#N/A,FALSE,"CWIP_Expend_Ratios";#N/A,#N/A,FALSE,"CWIP_Yr_End"}</definedName>
    <definedName name="Jane_4_1" localSheetId="10" hidden="1">{#N/A,#N/A,FALSE,"Expenditures";#N/A,#N/A,FALSE,"Property Placed In-Service";#N/A,#N/A,FALSE,"Removals";#N/A,#N/A,FALSE,"Retirements";#N/A,#N/A,FALSE,"CWIP Balances";#N/A,#N/A,FALSE,"CWIP_Expend_Ratios";#N/A,#N/A,FALSE,"CWIP_Yr_End"}</definedName>
    <definedName name="Jane_4_1" hidden="1">{#N/A,#N/A,FALSE,"Expenditures";#N/A,#N/A,FALSE,"Property Placed In-Service";#N/A,#N/A,FALSE,"Removals";#N/A,#N/A,FALSE,"Retirements";#N/A,#N/A,FALSE,"CWIP Balances";#N/A,#N/A,FALSE,"CWIP_Expend_Ratios";#N/A,#N/A,FALSE,"CWIP_Yr_End"}</definedName>
    <definedName name="Jane_4_2" localSheetId="2" hidden="1">{#N/A,#N/A,FALSE,"Expenditures";#N/A,#N/A,FALSE,"Property Placed In-Service";#N/A,#N/A,FALSE,"Removals";#N/A,#N/A,FALSE,"Retirements";#N/A,#N/A,FALSE,"CWIP Balances";#N/A,#N/A,FALSE,"CWIP_Expend_Ratios";#N/A,#N/A,FALSE,"CWIP_Yr_End"}</definedName>
    <definedName name="Jane_4_2" localSheetId="3" hidden="1">{#N/A,#N/A,FALSE,"Expenditures";#N/A,#N/A,FALSE,"Property Placed In-Service";#N/A,#N/A,FALSE,"Removals";#N/A,#N/A,FALSE,"Retirements";#N/A,#N/A,FALSE,"CWIP Balances";#N/A,#N/A,FALSE,"CWIP_Expend_Ratios";#N/A,#N/A,FALSE,"CWIP_Yr_End"}</definedName>
    <definedName name="Jane_4_2" localSheetId="4" hidden="1">{#N/A,#N/A,FALSE,"Expenditures";#N/A,#N/A,FALSE,"Property Placed In-Service";#N/A,#N/A,FALSE,"Removals";#N/A,#N/A,FALSE,"Retirements";#N/A,#N/A,FALSE,"CWIP Balances";#N/A,#N/A,FALSE,"CWIP_Expend_Ratios";#N/A,#N/A,FALSE,"CWIP_Yr_End"}</definedName>
    <definedName name="Jane_4_2" localSheetId="5" hidden="1">{#N/A,#N/A,FALSE,"Expenditures";#N/A,#N/A,FALSE,"Property Placed In-Service";#N/A,#N/A,FALSE,"Removals";#N/A,#N/A,FALSE,"Retirements";#N/A,#N/A,FALSE,"CWIP Balances";#N/A,#N/A,FALSE,"CWIP_Expend_Ratios";#N/A,#N/A,FALSE,"CWIP_Yr_End"}</definedName>
    <definedName name="Jane_4_2" localSheetId="1" hidden="1">{#N/A,#N/A,FALSE,"Expenditures";#N/A,#N/A,FALSE,"Property Placed In-Service";#N/A,#N/A,FALSE,"Removals";#N/A,#N/A,FALSE,"Retirements";#N/A,#N/A,FALSE,"CWIP Balances";#N/A,#N/A,FALSE,"CWIP_Expend_Ratios";#N/A,#N/A,FALSE,"CWIP_Yr_End"}</definedName>
    <definedName name="Jane_4_2" localSheetId="0" hidden="1">{#N/A,#N/A,FALSE,"Expenditures";#N/A,#N/A,FALSE,"Property Placed In-Service";#N/A,#N/A,FALSE,"Removals";#N/A,#N/A,FALSE,"Retirements";#N/A,#N/A,FALSE,"CWIP Balances";#N/A,#N/A,FALSE,"CWIP_Expend_Ratios";#N/A,#N/A,FALSE,"CWIP_Yr_End"}</definedName>
    <definedName name="Jane_4_2" localSheetId="6" hidden="1">{#N/A,#N/A,FALSE,"Expenditures";#N/A,#N/A,FALSE,"Property Placed In-Service";#N/A,#N/A,FALSE,"Removals";#N/A,#N/A,FALSE,"Retirements";#N/A,#N/A,FALSE,"CWIP Balances";#N/A,#N/A,FALSE,"CWIP_Expend_Ratios";#N/A,#N/A,FALSE,"CWIP_Yr_End"}</definedName>
    <definedName name="Jane_4_2" localSheetId="7" hidden="1">{#N/A,#N/A,FALSE,"Expenditures";#N/A,#N/A,FALSE,"Property Placed In-Service";#N/A,#N/A,FALSE,"Removals";#N/A,#N/A,FALSE,"Retirements";#N/A,#N/A,FALSE,"CWIP Balances";#N/A,#N/A,FALSE,"CWIP_Expend_Ratios";#N/A,#N/A,FALSE,"CWIP_Yr_End"}</definedName>
    <definedName name="Jane_4_2" localSheetId="8" hidden="1">{#N/A,#N/A,FALSE,"Expenditures";#N/A,#N/A,FALSE,"Property Placed In-Service";#N/A,#N/A,FALSE,"Removals";#N/A,#N/A,FALSE,"Retirements";#N/A,#N/A,FALSE,"CWIP Balances";#N/A,#N/A,FALSE,"CWIP_Expend_Ratios";#N/A,#N/A,FALSE,"CWIP_Yr_End"}</definedName>
    <definedName name="Jane_4_2" localSheetId="9" hidden="1">{#N/A,#N/A,FALSE,"Expenditures";#N/A,#N/A,FALSE,"Property Placed In-Service";#N/A,#N/A,FALSE,"Removals";#N/A,#N/A,FALSE,"Retirements";#N/A,#N/A,FALSE,"CWIP Balances";#N/A,#N/A,FALSE,"CWIP_Expend_Ratios";#N/A,#N/A,FALSE,"CWIP_Yr_End"}</definedName>
    <definedName name="Jane_4_2" localSheetId="10" hidden="1">{#N/A,#N/A,FALSE,"Expenditures";#N/A,#N/A,FALSE,"Property Placed In-Service";#N/A,#N/A,FALSE,"Removals";#N/A,#N/A,FALSE,"Retirements";#N/A,#N/A,FALSE,"CWIP Balances";#N/A,#N/A,FALSE,"CWIP_Expend_Ratios";#N/A,#N/A,FALSE,"CWIP_Yr_End"}</definedName>
    <definedName name="Jane_4_2" hidden="1">{#N/A,#N/A,FALSE,"Expenditures";#N/A,#N/A,FALSE,"Property Placed In-Service";#N/A,#N/A,FALSE,"Removals";#N/A,#N/A,FALSE,"Retirements";#N/A,#N/A,FALSE,"CWIP Balances";#N/A,#N/A,FALSE,"CWIP_Expend_Ratios";#N/A,#N/A,FALSE,"CWIP_Yr_End"}</definedName>
    <definedName name="Jane_4_3" localSheetId="2" hidden="1">{#N/A,#N/A,FALSE,"Expenditures";#N/A,#N/A,FALSE,"Property Placed In-Service";#N/A,#N/A,FALSE,"Removals";#N/A,#N/A,FALSE,"Retirements";#N/A,#N/A,FALSE,"CWIP Balances";#N/A,#N/A,FALSE,"CWIP_Expend_Ratios";#N/A,#N/A,FALSE,"CWIP_Yr_End"}</definedName>
    <definedName name="Jane_4_3" localSheetId="3" hidden="1">{#N/A,#N/A,FALSE,"Expenditures";#N/A,#N/A,FALSE,"Property Placed In-Service";#N/A,#N/A,FALSE,"Removals";#N/A,#N/A,FALSE,"Retirements";#N/A,#N/A,FALSE,"CWIP Balances";#N/A,#N/A,FALSE,"CWIP_Expend_Ratios";#N/A,#N/A,FALSE,"CWIP_Yr_End"}</definedName>
    <definedName name="Jane_4_3" localSheetId="4" hidden="1">{#N/A,#N/A,FALSE,"Expenditures";#N/A,#N/A,FALSE,"Property Placed In-Service";#N/A,#N/A,FALSE,"Removals";#N/A,#N/A,FALSE,"Retirements";#N/A,#N/A,FALSE,"CWIP Balances";#N/A,#N/A,FALSE,"CWIP_Expend_Ratios";#N/A,#N/A,FALSE,"CWIP_Yr_End"}</definedName>
    <definedName name="Jane_4_3" localSheetId="5" hidden="1">{#N/A,#N/A,FALSE,"Expenditures";#N/A,#N/A,FALSE,"Property Placed In-Service";#N/A,#N/A,FALSE,"Removals";#N/A,#N/A,FALSE,"Retirements";#N/A,#N/A,FALSE,"CWIP Balances";#N/A,#N/A,FALSE,"CWIP_Expend_Ratios";#N/A,#N/A,FALSE,"CWIP_Yr_End"}</definedName>
    <definedName name="Jane_4_3" localSheetId="1" hidden="1">{#N/A,#N/A,FALSE,"Expenditures";#N/A,#N/A,FALSE,"Property Placed In-Service";#N/A,#N/A,FALSE,"Removals";#N/A,#N/A,FALSE,"Retirements";#N/A,#N/A,FALSE,"CWIP Balances";#N/A,#N/A,FALSE,"CWIP_Expend_Ratios";#N/A,#N/A,FALSE,"CWIP_Yr_End"}</definedName>
    <definedName name="Jane_4_3" localSheetId="0" hidden="1">{#N/A,#N/A,FALSE,"Expenditures";#N/A,#N/A,FALSE,"Property Placed In-Service";#N/A,#N/A,FALSE,"Removals";#N/A,#N/A,FALSE,"Retirements";#N/A,#N/A,FALSE,"CWIP Balances";#N/A,#N/A,FALSE,"CWIP_Expend_Ratios";#N/A,#N/A,FALSE,"CWIP_Yr_End"}</definedName>
    <definedName name="Jane_4_3" localSheetId="6" hidden="1">{#N/A,#N/A,FALSE,"Expenditures";#N/A,#N/A,FALSE,"Property Placed In-Service";#N/A,#N/A,FALSE,"Removals";#N/A,#N/A,FALSE,"Retirements";#N/A,#N/A,FALSE,"CWIP Balances";#N/A,#N/A,FALSE,"CWIP_Expend_Ratios";#N/A,#N/A,FALSE,"CWIP_Yr_End"}</definedName>
    <definedName name="Jane_4_3" localSheetId="7" hidden="1">{#N/A,#N/A,FALSE,"Expenditures";#N/A,#N/A,FALSE,"Property Placed In-Service";#N/A,#N/A,FALSE,"Removals";#N/A,#N/A,FALSE,"Retirements";#N/A,#N/A,FALSE,"CWIP Balances";#N/A,#N/A,FALSE,"CWIP_Expend_Ratios";#N/A,#N/A,FALSE,"CWIP_Yr_End"}</definedName>
    <definedName name="Jane_4_3" localSheetId="8" hidden="1">{#N/A,#N/A,FALSE,"Expenditures";#N/A,#N/A,FALSE,"Property Placed In-Service";#N/A,#N/A,FALSE,"Removals";#N/A,#N/A,FALSE,"Retirements";#N/A,#N/A,FALSE,"CWIP Balances";#N/A,#N/A,FALSE,"CWIP_Expend_Ratios";#N/A,#N/A,FALSE,"CWIP_Yr_End"}</definedName>
    <definedName name="Jane_4_3" localSheetId="9" hidden="1">{#N/A,#N/A,FALSE,"Expenditures";#N/A,#N/A,FALSE,"Property Placed In-Service";#N/A,#N/A,FALSE,"Removals";#N/A,#N/A,FALSE,"Retirements";#N/A,#N/A,FALSE,"CWIP Balances";#N/A,#N/A,FALSE,"CWIP_Expend_Ratios";#N/A,#N/A,FALSE,"CWIP_Yr_End"}</definedName>
    <definedName name="Jane_4_3" localSheetId="10" hidden="1">{#N/A,#N/A,FALSE,"Expenditures";#N/A,#N/A,FALSE,"Property Placed In-Service";#N/A,#N/A,FALSE,"Removals";#N/A,#N/A,FALSE,"Retirements";#N/A,#N/A,FALSE,"CWIP Balances";#N/A,#N/A,FALSE,"CWIP_Expend_Ratios";#N/A,#N/A,FALSE,"CWIP_Yr_End"}</definedName>
    <definedName name="Jane_4_3" hidden="1">{#N/A,#N/A,FALSE,"Expenditures";#N/A,#N/A,FALSE,"Property Placed In-Service";#N/A,#N/A,FALSE,"Removals";#N/A,#N/A,FALSE,"Retirements";#N/A,#N/A,FALSE,"CWIP Balances";#N/A,#N/A,FALSE,"CWIP_Expend_Ratios";#N/A,#N/A,FALSE,"CWIP_Yr_End"}</definedName>
    <definedName name="Jane_5" localSheetId="2" hidden="1">{#N/A,#N/A,FALSE,"Expenditures";#N/A,#N/A,FALSE,"Property Placed In-Service";#N/A,#N/A,FALSE,"Removals";#N/A,#N/A,FALSE,"Retirements";#N/A,#N/A,FALSE,"CWIP Balances";#N/A,#N/A,FALSE,"CWIP_Expend_Ratios";#N/A,#N/A,FALSE,"CWIP_Yr_End"}</definedName>
    <definedName name="Jane_5" localSheetId="3" hidden="1">{#N/A,#N/A,FALSE,"Expenditures";#N/A,#N/A,FALSE,"Property Placed In-Service";#N/A,#N/A,FALSE,"Removals";#N/A,#N/A,FALSE,"Retirements";#N/A,#N/A,FALSE,"CWIP Balances";#N/A,#N/A,FALSE,"CWIP_Expend_Ratios";#N/A,#N/A,FALSE,"CWIP_Yr_End"}</definedName>
    <definedName name="Jane_5" localSheetId="4" hidden="1">{#N/A,#N/A,FALSE,"Expenditures";#N/A,#N/A,FALSE,"Property Placed In-Service";#N/A,#N/A,FALSE,"Removals";#N/A,#N/A,FALSE,"Retirements";#N/A,#N/A,FALSE,"CWIP Balances";#N/A,#N/A,FALSE,"CWIP_Expend_Ratios";#N/A,#N/A,FALSE,"CWIP_Yr_End"}</definedName>
    <definedName name="Jane_5" localSheetId="5" hidden="1">{#N/A,#N/A,FALSE,"Expenditures";#N/A,#N/A,FALSE,"Property Placed In-Service";#N/A,#N/A,FALSE,"Removals";#N/A,#N/A,FALSE,"Retirements";#N/A,#N/A,FALSE,"CWIP Balances";#N/A,#N/A,FALSE,"CWIP_Expend_Ratios";#N/A,#N/A,FALSE,"CWIP_Yr_End"}</definedName>
    <definedName name="Jane_5" localSheetId="1" hidden="1">{#N/A,#N/A,FALSE,"Expenditures";#N/A,#N/A,FALSE,"Property Placed In-Service";#N/A,#N/A,FALSE,"Removals";#N/A,#N/A,FALSE,"Retirements";#N/A,#N/A,FALSE,"CWIP Balances";#N/A,#N/A,FALSE,"CWIP_Expend_Ratios";#N/A,#N/A,FALSE,"CWIP_Yr_End"}</definedName>
    <definedName name="Jane_5" localSheetId="0" hidden="1">{#N/A,#N/A,FALSE,"Expenditures";#N/A,#N/A,FALSE,"Property Placed In-Service";#N/A,#N/A,FALSE,"Removals";#N/A,#N/A,FALSE,"Retirements";#N/A,#N/A,FALSE,"CWIP Balances";#N/A,#N/A,FALSE,"CWIP_Expend_Ratios";#N/A,#N/A,FALSE,"CWIP_Yr_End"}</definedName>
    <definedName name="Jane_5" localSheetId="6" hidden="1">{#N/A,#N/A,FALSE,"Expenditures";#N/A,#N/A,FALSE,"Property Placed In-Service";#N/A,#N/A,FALSE,"Removals";#N/A,#N/A,FALSE,"Retirements";#N/A,#N/A,FALSE,"CWIP Balances";#N/A,#N/A,FALSE,"CWIP_Expend_Ratios";#N/A,#N/A,FALSE,"CWIP_Yr_End"}</definedName>
    <definedName name="Jane_5" localSheetId="7" hidden="1">{#N/A,#N/A,FALSE,"Expenditures";#N/A,#N/A,FALSE,"Property Placed In-Service";#N/A,#N/A,FALSE,"Removals";#N/A,#N/A,FALSE,"Retirements";#N/A,#N/A,FALSE,"CWIP Balances";#N/A,#N/A,FALSE,"CWIP_Expend_Ratios";#N/A,#N/A,FALSE,"CWIP_Yr_End"}</definedName>
    <definedName name="Jane_5" localSheetId="8" hidden="1">{#N/A,#N/A,FALSE,"Expenditures";#N/A,#N/A,FALSE,"Property Placed In-Service";#N/A,#N/A,FALSE,"Removals";#N/A,#N/A,FALSE,"Retirements";#N/A,#N/A,FALSE,"CWIP Balances";#N/A,#N/A,FALSE,"CWIP_Expend_Ratios";#N/A,#N/A,FALSE,"CWIP_Yr_End"}</definedName>
    <definedName name="Jane_5" localSheetId="9" hidden="1">{#N/A,#N/A,FALSE,"Expenditures";#N/A,#N/A,FALSE,"Property Placed In-Service";#N/A,#N/A,FALSE,"Removals";#N/A,#N/A,FALSE,"Retirements";#N/A,#N/A,FALSE,"CWIP Balances";#N/A,#N/A,FALSE,"CWIP_Expend_Ratios";#N/A,#N/A,FALSE,"CWIP_Yr_End"}</definedName>
    <definedName name="Jane_5" localSheetId="10" hidden="1">{#N/A,#N/A,FALSE,"Expenditures";#N/A,#N/A,FALSE,"Property Placed In-Service";#N/A,#N/A,FALSE,"Removals";#N/A,#N/A,FALSE,"Retirements";#N/A,#N/A,FALSE,"CWIP Balances";#N/A,#N/A,FALSE,"CWIP_Expend_Ratios";#N/A,#N/A,FALSE,"CWIP_Yr_End"}</definedName>
    <definedName name="Jane_5" hidden="1">{#N/A,#N/A,FALSE,"Expenditures";#N/A,#N/A,FALSE,"Property Placed In-Service";#N/A,#N/A,FALSE,"Removals";#N/A,#N/A,FALSE,"Retirements";#N/A,#N/A,FALSE,"CWIP Balances";#N/A,#N/A,FALSE,"CWIP_Expend_Ratios";#N/A,#N/A,FALSE,"CWIP_Yr_End"}</definedName>
    <definedName name="Jane_5_1" localSheetId="2" hidden="1">{#N/A,#N/A,FALSE,"Expenditures";#N/A,#N/A,FALSE,"Property Placed In-Service";#N/A,#N/A,FALSE,"Removals";#N/A,#N/A,FALSE,"Retirements";#N/A,#N/A,FALSE,"CWIP Balances";#N/A,#N/A,FALSE,"CWIP_Expend_Ratios";#N/A,#N/A,FALSE,"CWIP_Yr_End"}</definedName>
    <definedName name="Jane_5_1" localSheetId="3" hidden="1">{#N/A,#N/A,FALSE,"Expenditures";#N/A,#N/A,FALSE,"Property Placed In-Service";#N/A,#N/A,FALSE,"Removals";#N/A,#N/A,FALSE,"Retirements";#N/A,#N/A,FALSE,"CWIP Balances";#N/A,#N/A,FALSE,"CWIP_Expend_Ratios";#N/A,#N/A,FALSE,"CWIP_Yr_End"}</definedName>
    <definedName name="Jane_5_1" localSheetId="4" hidden="1">{#N/A,#N/A,FALSE,"Expenditures";#N/A,#N/A,FALSE,"Property Placed In-Service";#N/A,#N/A,FALSE,"Removals";#N/A,#N/A,FALSE,"Retirements";#N/A,#N/A,FALSE,"CWIP Balances";#N/A,#N/A,FALSE,"CWIP_Expend_Ratios";#N/A,#N/A,FALSE,"CWIP_Yr_End"}</definedName>
    <definedName name="Jane_5_1" localSheetId="5" hidden="1">{#N/A,#N/A,FALSE,"Expenditures";#N/A,#N/A,FALSE,"Property Placed In-Service";#N/A,#N/A,FALSE,"Removals";#N/A,#N/A,FALSE,"Retirements";#N/A,#N/A,FALSE,"CWIP Balances";#N/A,#N/A,FALSE,"CWIP_Expend_Ratios";#N/A,#N/A,FALSE,"CWIP_Yr_End"}</definedName>
    <definedName name="Jane_5_1" localSheetId="1" hidden="1">{#N/A,#N/A,FALSE,"Expenditures";#N/A,#N/A,FALSE,"Property Placed In-Service";#N/A,#N/A,FALSE,"Removals";#N/A,#N/A,FALSE,"Retirements";#N/A,#N/A,FALSE,"CWIP Balances";#N/A,#N/A,FALSE,"CWIP_Expend_Ratios";#N/A,#N/A,FALSE,"CWIP_Yr_End"}</definedName>
    <definedName name="Jane_5_1" localSheetId="0" hidden="1">{#N/A,#N/A,FALSE,"Expenditures";#N/A,#N/A,FALSE,"Property Placed In-Service";#N/A,#N/A,FALSE,"Removals";#N/A,#N/A,FALSE,"Retirements";#N/A,#N/A,FALSE,"CWIP Balances";#N/A,#N/A,FALSE,"CWIP_Expend_Ratios";#N/A,#N/A,FALSE,"CWIP_Yr_End"}</definedName>
    <definedName name="Jane_5_1" localSheetId="6" hidden="1">{#N/A,#N/A,FALSE,"Expenditures";#N/A,#N/A,FALSE,"Property Placed In-Service";#N/A,#N/A,FALSE,"Removals";#N/A,#N/A,FALSE,"Retirements";#N/A,#N/A,FALSE,"CWIP Balances";#N/A,#N/A,FALSE,"CWIP_Expend_Ratios";#N/A,#N/A,FALSE,"CWIP_Yr_End"}</definedName>
    <definedName name="Jane_5_1" localSheetId="7" hidden="1">{#N/A,#N/A,FALSE,"Expenditures";#N/A,#N/A,FALSE,"Property Placed In-Service";#N/A,#N/A,FALSE,"Removals";#N/A,#N/A,FALSE,"Retirements";#N/A,#N/A,FALSE,"CWIP Balances";#N/A,#N/A,FALSE,"CWIP_Expend_Ratios";#N/A,#N/A,FALSE,"CWIP_Yr_End"}</definedName>
    <definedName name="Jane_5_1" localSheetId="8" hidden="1">{#N/A,#N/A,FALSE,"Expenditures";#N/A,#N/A,FALSE,"Property Placed In-Service";#N/A,#N/A,FALSE,"Removals";#N/A,#N/A,FALSE,"Retirements";#N/A,#N/A,FALSE,"CWIP Balances";#N/A,#N/A,FALSE,"CWIP_Expend_Ratios";#N/A,#N/A,FALSE,"CWIP_Yr_End"}</definedName>
    <definedName name="Jane_5_1" localSheetId="9" hidden="1">{#N/A,#N/A,FALSE,"Expenditures";#N/A,#N/A,FALSE,"Property Placed In-Service";#N/A,#N/A,FALSE,"Removals";#N/A,#N/A,FALSE,"Retirements";#N/A,#N/A,FALSE,"CWIP Balances";#N/A,#N/A,FALSE,"CWIP_Expend_Ratios";#N/A,#N/A,FALSE,"CWIP_Yr_End"}</definedName>
    <definedName name="Jane_5_1" localSheetId="10" hidden="1">{#N/A,#N/A,FALSE,"Expenditures";#N/A,#N/A,FALSE,"Property Placed In-Service";#N/A,#N/A,FALSE,"Removals";#N/A,#N/A,FALSE,"Retirements";#N/A,#N/A,FALSE,"CWIP Balances";#N/A,#N/A,FALSE,"CWIP_Expend_Ratios";#N/A,#N/A,FALSE,"CWIP_Yr_End"}</definedName>
    <definedName name="Jane_5_1" hidden="1">{#N/A,#N/A,FALSE,"Expenditures";#N/A,#N/A,FALSE,"Property Placed In-Service";#N/A,#N/A,FALSE,"Removals";#N/A,#N/A,FALSE,"Retirements";#N/A,#N/A,FALSE,"CWIP Balances";#N/A,#N/A,FALSE,"CWIP_Expend_Ratios";#N/A,#N/A,FALSE,"CWIP_Yr_End"}</definedName>
    <definedName name="Jane_5_2" localSheetId="2" hidden="1">{#N/A,#N/A,FALSE,"Expenditures";#N/A,#N/A,FALSE,"Property Placed In-Service";#N/A,#N/A,FALSE,"Removals";#N/A,#N/A,FALSE,"Retirements";#N/A,#N/A,FALSE,"CWIP Balances";#N/A,#N/A,FALSE,"CWIP_Expend_Ratios";#N/A,#N/A,FALSE,"CWIP_Yr_End"}</definedName>
    <definedName name="Jane_5_2" localSheetId="3" hidden="1">{#N/A,#N/A,FALSE,"Expenditures";#N/A,#N/A,FALSE,"Property Placed In-Service";#N/A,#N/A,FALSE,"Removals";#N/A,#N/A,FALSE,"Retirements";#N/A,#N/A,FALSE,"CWIP Balances";#N/A,#N/A,FALSE,"CWIP_Expend_Ratios";#N/A,#N/A,FALSE,"CWIP_Yr_End"}</definedName>
    <definedName name="Jane_5_2" localSheetId="4" hidden="1">{#N/A,#N/A,FALSE,"Expenditures";#N/A,#N/A,FALSE,"Property Placed In-Service";#N/A,#N/A,FALSE,"Removals";#N/A,#N/A,FALSE,"Retirements";#N/A,#N/A,FALSE,"CWIP Balances";#N/A,#N/A,FALSE,"CWIP_Expend_Ratios";#N/A,#N/A,FALSE,"CWIP_Yr_End"}</definedName>
    <definedName name="Jane_5_2" localSheetId="5" hidden="1">{#N/A,#N/A,FALSE,"Expenditures";#N/A,#N/A,FALSE,"Property Placed In-Service";#N/A,#N/A,FALSE,"Removals";#N/A,#N/A,FALSE,"Retirements";#N/A,#N/A,FALSE,"CWIP Balances";#N/A,#N/A,FALSE,"CWIP_Expend_Ratios";#N/A,#N/A,FALSE,"CWIP_Yr_End"}</definedName>
    <definedName name="Jane_5_2" localSheetId="1" hidden="1">{#N/A,#N/A,FALSE,"Expenditures";#N/A,#N/A,FALSE,"Property Placed In-Service";#N/A,#N/A,FALSE,"Removals";#N/A,#N/A,FALSE,"Retirements";#N/A,#N/A,FALSE,"CWIP Balances";#N/A,#N/A,FALSE,"CWIP_Expend_Ratios";#N/A,#N/A,FALSE,"CWIP_Yr_End"}</definedName>
    <definedName name="Jane_5_2" localSheetId="0" hidden="1">{#N/A,#N/A,FALSE,"Expenditures";#N/A,#N/A,FALSE,"Property Placed In-Service";#N/A,#N/A,FALSE,"Removals";#N/A,#N/A,FALSE,"Retirements";#N/A,#N/A,FALSE,"CWIP Balances";#N/A,#N/A,FALSE,"CWIP_Expend_Ratios";#N/A,#N/A,FALSE,"CWIP_Yr_End"}</definedName>
    <definedName name="Jane_5_2" localSheetId="6" hidden="1">{#N/A,#N/A,FALSE,"Expenditures";#N/A,#N/A,FALSE,"Property Placed In-Service";#N/A,#N/A,FALSE,"Removals";#N/A,#N/A,FALSE,"Retirements";#N/A,#N/A,FALSE,"CWIP Balances";#N/A,#N/A,FALSE,"CWIP_Expend_Ratios";#N/A,#N/A,FALSE,"CWIP_Yr_End"}</definedName>
    <definedName name="Jane_5_2" localSheetId="7" hidden="1">{#N/A,#N/A,FALSE,"Expenditures";#N/A,#N/A,FALSE,"Property Placed In-Service";#N/A,#N/A,FALSE,"Removals";#N/A,#N/A,FALSE,"Retirements";#N/A,#N/A,FALSE,"CWIP Balances";#N/A,#N/A,FALSE,"CWIP_Expend_Ratios";#N/A,#N/A,FALSE,"CWIP_Yr_End"}</definedName>
    <definedName name="Jane_5_2" localSheetId="8" hidden="1">{#N/A,#N/A,FALSE,"Expenditures";#N/A,#N/A,FALSE,"Property Placed In-Service";#N/A,#N/A,FALSE,"Removals";#N/A,#N/A,FALSE,"Retirements";#N/A,#N/A,FALSE,"CWIP Balances";#N/A,#N/A,FALSE,"CWIP_Expend_Ratios";#N/A,#N/A,FALSE,"CWIP_Yr_End"}</definedName>
    <definedName name="Jane_5_2" localSheetId="9" hidden="1">{#N/A,#N/A,FALSE,"Expenditures";#N/A,#N/A,FALSE,"Property Placed In-Service";#N/A,#N/A,FALSE,"Removals";#N/A,#N/A,FALSE,"Retirements";#N/A,#N/A,FALSE,"CWIP Balances";#N/A,#N/A,FALSE,"CWIP_Expend_Ratios";#N/A,#N/A,FALSE,"CWIP_Yr_End"}</definedName>
    <definedName name="Jane_5_2" localSheetId="10" hidden="1">{#N/A,#N/A,FALSE,"Expenditures";#N/A,#N/A,FALSE,"Property Placed In-Service";#N/A,#N/A,FALSE,"Removals";#N/A,#N/A,FALSE,"Retirements";#N/A,#N/A,FALSE,"CWIP Balances";#N/A,#N/A,FALSE,"CWIP_Expend_Ratios";#N/A,#N/A,FALSE,"CWIP_Yr_End"}</definedName>
    <definedName name="Jane_5_2" hidden="1">{#N/A,#N/A,FALSE,"Expenditures";#N/A,#N/A,FALSE,"Property Placed In-Service";#N/A,#N/A,FALSE,"Removals";#N/A,#N/A,FALSE,"Retirements";#N/A,#N/A,FALSE,"CWIP Balances";#N/A,#N/A,FALSE,"CWIP_Expend_Ratios";#N/A,#N/A,FALSE,"CWIP_Yr_End"}</definedName>
    <definedName name="Jane_5_3" localSheetId="2" hidden="1">{#N/A,#N/A,FALSE,"Expenditures";#N/A,#N/A,FALSE,"Property Placed In-Service";#N/A,#N/A,FALSE,"Removals";#N/A,#N/A,FALSE,"Retirements";#N/A,#N/A,FALSE,"CWIP Balances";#N/A,#N/A,FALSE,"CWIP_Expend_Ratios";#N/A,#N/A,FALSE,"CWIP_Yr_End"}</definedName>
    <definedName name="Jane_5_3" localSheetId="3" hidden="1">{#N/A,#N/A,FALSE,"Expenditures";#N/A,#N/A,FALSE,"Property Placed In-Service";#N/A,#N/A,FALSE,"Removals";#N/A,#N/A,FALSE,"Retirements";#N/A,#N/A,FALSE,"CWIP Balances";#N/A,#N/A,FALSE,"CWIP_Expend_Ratios";#N/A,#N/A,FALSE,"CWIP_Yr_End"}</definedName>
    <definedName name="Jane_5_3" localSheetId="4" hidden="1">{#N/A,#N/A,FALSE,"Expenditures";#N/A,#N/A,FALSE,"Property Placed In-Service";#N/A,#N/A,FALSE,"Removals";#N/A,#N/A,FALSE,"Retirements";#N/A,#N/A,FALSE,"CWIP Balances";#N/A,#N/A,FALSE,"CWIP_Expend_Ratios";#N/A,#N/A,FALSE,"CWIP_Yr_End"}</definedName>
    <definedName name="Jane_5_3" localSheetId="5" hidden="1">{#N/A,#N/A,FALSE,"Expenditures";#N/A,#N/A,FALSE,"Property Placed In-Service";#N/A,#N/A,FALSE,"Removals";#N/A,#N/A,FALSE,"Retirements";#N/A,#N/A,FALSE,"CWIP Balances";#N/A,#N/A,FALSE,"CWIP_Expend_Ratios";#N/A,#N/A,FALSE,"CWIP_Yr_End"}</definedName>
    <definedName name="Jane_5_3" localSheetId="1" hidden="1">{#N/A,#N/A,FALSE,"Expenditures";#N/A,#N/A,FALSE,"Property Placed In-Service";#N/A,#N/A,FALSE,"Removals";#N/A,#N/A,FALSE,"Retirements";#N/A,#N/A,FALSE,"CWIP Balances";#N/A,#N/A,FALSE,"CWIP_Expend_Ratios";#N/A,#N/A,FALSE,"CWIP_Yr_End"}</definedName>
    <definedName name="Jane_5_3" localSheetId="0" hidden="1">{#N/A,#N/A,FALSE,"Expenditures";#N/A,#N/A,FALSE,"Property Placed In-Service";#N/A,#N/A,FALSE,"Removals";#N/A,#N/A,FALSE,"Retirements";#N/A,#N/A,FALSE,"CWIP Balances";#N/A,#N/A,FALSE,"CWIP_Expend_Ratios";#N/A,#N/A,FALSE,"CWIP_Yr_End"}</definedName>
    <definedName name="Jane_5_3" localSheetId="6" hidden="1">{#N/A,#N/A,FALSE,"Expenditures";#N/A,#N/A,FALSE,"Property Placed In-Service";#N/A,#N/A,FALSE,"Removals";#N/A,#N/A,FALSE,"Retirements";#N/A,#N/A,FALSE,"CWIP Balances";#N/A,#N/A,FALSE,"CWIP_Expend_Ratios";#N/A,#N/A,FALSE,"CWIP_Yr_End"}</definedName>
    <definedName name="Jane_5_3" localSheetId="7" hidden="1">{#N/A,#N/A,FALSE,"Expenditures";#N/A,#N/A,FALSE,"Property Placed In-Service";#N/A,#N/A,FALSE,"Removals";#N/A,#N/A,FALSE,"Retirements";#N/A,#N/A,FALSE,"CWIP Balances";#N/A,#N/A,FALSE,"CWIP_Expend_Ratios";#N/A,#N/A,FALSE,"CWIP_Yr_End"}</definedName>
    <definedName name="Jane_5_3" localSheetId="8" hidden="1">{#N/A,#N/A,FALSE,"Expenditures";#N/A,#N/A,FALSE,"Property Placed In-Service";#N/A,#N/A,FALSE,"Removals";#N/A,#N/A,FALSE,"Retirements";#N/A,#N/A,FALSE,"CWIP Balances";#N/A,#N/A,FALSE,"CWIP_Expend_Ratios";#N/A,#N/A,FALSE,"CWIP_Yr_End"}</definedName>
    <definedName name="Jane_5_3" localSheetId="9" hidden="1">{#N/A,#N/A,FALSE,"Expenditures";#N/A,#N/A,FALSE,"Property Placed In-Service";#N/A,#N/A,FALSE,"Removals";#N/A,#N/A,FALSE,"Retirements";#N/A,#N/A,FALSE,"CWIP Balances";#N/A,#N/A,FALSE,"CWIP_Expend_Ratios";#N/A,#N/A,FALSE,"CWIP_Yr_End"}</definedName>
    <definedName name="Jane_5_3" localSheetId="10" hidden="1">{#N/A,#N/A,FALSE,"Expenditures";#N/A,#N/A,FALSE,"Property Placed In-Service";#N/A,#N/A,FALSE,"Removals";#N/A,#N/A,FALSE,"Retirements";#N/A,#N/A,FALSE,"CWIP Balances";#N/A,#N/A,FALSE,"CWIP_Expend_Ratios";#N/A,#N/A,FALSE,"CWIP_Yr_End"}</definedName>
    <definedName name="Jane_5_3" hidden="1">{#N/A,#N/A,FALSE,"Expenditures";#N/A,#N/A,FALSE,"Property Placed In-Service";#N/A,#N/A,FALSE,"Removals";#N/A,#N/A,FALSE,"Retirements";#N/A,#N/A,FALSE,"CWIP Balances";#N/A,#N/A,FALSE,"CWIP_Expend_Ratios";#N/A,#N/A,FALSE,"CWIP_Yr_End"}</definedName>
    <definedName name="JK" localSheetId="2" hidden="1">{#N/A,#N/A,FALSE,"Aging Summary";#N/A,#N/A,FALSE,"Ratio Analysis";#N/A,#N/A,FALSE,"Test 120 Day Accts";#N/A,#N/A,FALSE,"Tickmarks"}</definedName>
    <definedName name="JK" localSheetId="3" hidden="1">{#N/A,#N/A,FALSE,"Aging Summary";#N/A,#N/A,FALSE,"Ratio Analysis";#N/A,#N/A,FALSE,"Test 120 Day Accts";#N/A,#N/A,FALSE,"Tickmarks"}</definedName>
    <definedName name="JK" localSheetId="4" hidden="1">{#N/A,#N/A,FALSE,"Aging Summary";#N/A,#N/A,FALSE,"Ratio Analysis";#N/A,#N/A,FALSE,"Test 120 Day Accts";#N/A,#N/A,FALSE,"Tickmarks"}</definedName>
    <definedName name="JK" localSheetId="5" hidden="1">{#N/A,#N/A,FALSE,"Aging Summary";#N/A,#N/A,FALSE,"Ratio Analysis";#N/A,#N/A,FALSE,"Test 120 Day Accts";#N/A,#N/A,FALSE,"Tickmarks"}</definedName>
    <definedName name="JK" localSheetId="7" hidden="1">{#N/A,#N/A,FALSE,"Aging Summary";#N/A,#N/A,FALSE,"Ratio Analysis";#N/A,#N/A,FALSE,"Test 120 Day Accts";#N/A,#N/A,FALSE,"Tickmarks"}</definedName>
    <definedName name="JK" localSheetId="8" hidden="1">{#N/A,#N/A,FALSE,"Aging Summary";#N/A,#N/A,FALSE,"Ratio Analysis";#N/A,#N/A,FALSE,"Test 120 Day Accts";#N/A,#N/A,FALSE,"Tickmarks"}</definedName>
    <definedName name="JK" localSheetId="9" hidden="1">{#N/A,#N/A,FALSE,"Aging Summary";#N/A,#N/A,FALSE,"Ratio Analysis";#N/A,#N/A,FALSE,"Test 120 Day Accts";#N/A,#N/A,FALSE,"Tickmarks"}</definedName>
    <definedName name="JK" localSheetId="10" hidden="1">{#N/A,#N/A,FALSE,"Aging Summary";#N/A,#N/A,FALSE,"Ratio Analysis";#N/A,#N/A,FALSE,"Test 120 Day Accts";#N/A,#N/A,FALSE,"Tickmarks"}</definedName>
    <definedName name="JK" hidden="1">{#N/A,#N/A,FALSE,"Aging Summary";#N/A,#N/A,FALSE,"Ratio Analysis";#N/A,#N/A,FALSE,"Test 120 Day Accts";#N/A,#N/A,FALSE,"Tickmarks"}</definedName>
    <definedName name="kjjkjkj" localSheetId="2" hidden="1">{"BS Dollar",#N/A,FALSE,"BS";"BS CS",#N/A,FALSE,"BS"}</definedName>
    <definedName name="kjjkjkj" localSheetId="3" hidden="1">{"BS Dollar",#N/A,FALSE,"BS";"BS CS",#N/A,FALSE,"BS"}</definedName>
    <definedName name="kjjkjkj" localSheetId="4" hidden="1">{"BS Dollar",#N/A,FALSE,"BS";"BS CS",#N/A,FALSE,"BS"}</definedName>
    <definedName name="kjjkjkj" localSheetId="5" hidden="1">{"BS Dollar",#N/A,FALSE,"BS";"BS CS",#N/A,FALSE,"BS"}</definedName>
    <definedName name="kjjkjkj" localSheetId="1" hidden="1">{"BS Dollar",#N/A,FALSE,"BS";"BS CS",#N/A,FALSE,"BS"}</definedName>
    <definedName name="kjjkjkj" localSheetId="0" hidden="1">{"BS Dollar",#N/A,FALSE,"BS";"BS CS",#N/A,FALSE,"BS"}</definedName>
    <definedName name="kjjkjkj" localSheetId="6" hidden="1">{"BS Dollar",#N/A,FALSE,"BS";"BS CS",#N/A,FALSE,"BS"}</definedName>
    <definedName name="kjjkjkj" localSheetId="7" hidden="1">{"BS Dollar",#N/A,FALSE,"BS";"BS CS",#N/A,FALSE,"BS"}</definedName>
    <definedName name="kjjkjkj" localSheetId="8" hidden="1">{"BS Dollar",#N/A,FALSE,"BS";"BS CS",#N/A,FALSE,"BS"}</definedName>
    <definedName name="kjjkjkj" localSheetId="9" hidden="1">{"BS Dollar",#N/A,FALSE,"BS";"BS CS",#N/A,FALSE,"BS"}</definedName>
    <definedName name="kjjkjkj" localSheetId="10" hidden="1">{"BS Dollar",#N/A,FALSE,"BS";"BS CS",#N/A,FALSE,"BS"}</definedName>
    <definedName name="kjjkjkj" hidden="1">{"BS Dollar",#N/A,FALSE,"BS";"BS CS",#N/A,FALSE,"BS"}</definedName>
    <definedName name="kjjkjkj_1" localSheetId="2" hidden="1">{"BS Dollar",#N/A,FALSE,"BS";"BS CS",#N/A,FALSE,"BS"}</definedName>
    <definedName name="kjjkjkj_1" localSheetId="3" hidden="1">{"BS Dollar",#N/A,FALSE,"BS";"BS CS",#N/A,FALSE,"BS"}</definedName>
    <definedName name="kjjkjkj_1" localSheetId="4" hidden="1">{"BS Dollar",#N/A,FALSE,"BS";"BS CS",#N/A,FALSE,"BS"}</definedName>
    <definedName name="kjjkjkj_1" localSheetId="5" hidden="1">{"BS Dollar",#N/A,FALSE,"BS";"BS CS",#N/A,FALSE,"BS"}</definedName>
    <definedName name="kjjkjkj_1" localSheetId="1" hidden="1">{"BS Dollar",#N/A,FALSE,"BS";"BS CS",#N/A,FALSE,"BS"}</definedName>
    <definedName name="kjjkjkj_1" localSheetId="0" hidden="1">{"BS Dollar",#N/A,FALSE,"BS";"BS CS",#N/A,FALSE,"BS"}</definedName>
    <definedName name="kjjkjkj_1" localSheetId="6" hidden="1">{"BS Dollar",#N/A,FALSE,"BS";"BS CS",#N/A,FALSE,"BS"}</definedName>
    <definedName name="kjjkjkj_1" localSheetId="7" hidden="1">{"BS Dollar",#N/A,FALSE,"BS";"BS CS",#N/A,FALSE,"BS"}</definedName>
    <definedName name="kjjkjkj_1" localSheetId="8" hidden="1">{"BS Dollar",#N/A,FALSE,"BS";"BS CS",#N/A,FALSE,"BS"}</definedName>
    <definedName name="kjjkjkj_1" localSheetId="9" hidden="1">{"BS Dollar",#N/A,FALSE,"BS";"BS CS",#N/A,FALSE,"BS"}</definedName>
    <definedName name="kjjkjkj_1" localSheetId="10" hidden="1">{"BS Dollar",#N/A,FALSE,"BS";"BS CS",#N/A,FALSE,"BS"}</definedName>
    <definedName name="kjjkjkj_1" hidden="1">{"BS Dollar",#N/A,FALSE,"BS";"BS CS",#N/A,FALSE,"BS"}</definedName>
    <definedName name="kkk" localSheetId="2" hidden="1">{#N/A,#N/A,FALSE,"DAOCM 2차 검토"}</definedName>
    <definedName name="kkk" localSheetId="3" hidden="1">{#N/A,#N/A,FALSE,"DAOCM 2차 검토"}</definedName>
    <definedName name="kkk" localSheetId="4" hidden="1">{#N/A,#N/A,FALSE,"DAOCM 2차 검토"}</definedName>
    <definedName name="kkk" localSheetId="5" hidden="1">{#N/A,#N/A,FALSE,"DAOCM 2차 검토"}</definedName>
    <definedName name="kkk" localSheetId="1" hidden="1">{#N/A,#N/A,FALSE,"DAOCM 2차 검토"}</definedName>
    <definedName name="kkk" localSheetId="0" hidden="1">{#N/A,#N/A,FALSE,"DAOCM 2차 검토"}</definedName>
    <definedName name="kkk" localSheetId="6" hidden="1">{#N/A,#N/A,FALSE,"DAOCM 2차 검토"}</definedName>
    <definedName name="kkk" localSheetId="7" hidden="1">{#N/A,#N/A,FALSE,"DAOCM 2차 검토"}</definedName>
    <definedName name="kkk" localSheetId="8" hidden="1">{#N/A,#N/A,FALSE,"DAOCM 2차 검토"}</definedName>
    <definedName name="kkk" localSheetId="9" hidden="1">{#N/A,#N/A,FALSE,"DAOCM 2차 검토"}</definedName>
    <definedName name="kkk" localSheetId="10" hidden="1">{#N/A,#N/A,FALSE,"DAOCM 2차 검토"}</definedName>
    <definedName name="kkk" hidden="1">{#N/A,#N/A,FALSE,"DAOCM 2차 검토"}</definedName>
    <definedName name="kkopjopj"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l" localSheetId="2" hidden="1">{#N/A,#N/A,FALSE,"Land";#N/A,#N/A,FALSE,"Cost Analysis";"Summary",#N/A,FALSE,"Equipment"}</definedName>
    <definedName name="kl" localSheetId="3" hidden="1">{#N/A,#N/A,FALSE,"Land";#N/A,#N/A,FALSE,"Cost Analysis";"Summary",#N/A,FALSE,"Equipment"}</definedName>
    <definedName name="kl" localSheetId="4" hidden="1">{#N/A,#N/A,FALSE,"Land";#N/A,#N/A,FALSE,"Cost Analysis";"Summary",#N/A,FALSE,"Equipment"}</definedName>
    <definedName name="kl" localSheetId="5" hidden="1">{#N/A,#N/A,FALSE,"Land";#N/A,#N/A,FALSE,"Cost Analysis";"Summary",#N/A,FALSE,"Equipment"}</definedName>
    <definedName name="kl" localSheetId="7" hidden="1">{#N/A,#N/A,FALSE,"Land";#N/A,#N/A,FALSE,"Cost Analysis";"Summary",#N/A,FALSE,"Equipment"}</definedName>
    <definedName name="kl" localSheetId="8" hidden="1">{#N/A,#N/A,FALSE,"Land";#N/A,#N/A,FALSE,"Cost Analysis";"Summary",#N/A,FALSE,"Equipment"}</definedName>
    <definedName name="kl" localSheetId="9" hidden="1">{#N/A,#N/A,FALSE,"Land";#N/A,#N/A,FALSE,"Cost Analysis";"Summary",#N/A,FALSE,"Equipment"}</definedName>
    <definedName name="kl" localSheetId="10" hidden="1">{#N/A,#N/A,FALSE,"Land";#N/A,#N/A,FALSE,"Cost Analysis";"Summary",#N/A,FALSE,"Equipment"}</definedName>
    <definedName name="kl" hidden="1">{#N/A,#N/A,FALSE,"Land";#N/A,#N/A,FALSE,"Cost Analysis";"Summary",#N/A,FALSE,"Equipment"}</definedName>
    <definedName name="kmkm"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imcount" hidden="1">1</definedName>
    <definedName name="lj" localSheetId="2" hidden="1">{#N/A,#N/A,FALSE,"Aging Summary";#N/A,#N/A,FALSE,"Ratio Analysis";#N/A,#N/A,FALSE,"Test 120 Day Accts";#N/A,#N/A,FALSE,"Tickmarks"}</definedName>
    <definedName name="lj" localSheetId="3" hidden="1">{#N/A,#N/A,FALSE,"Aging Summary";#N/A,#N/A,FALSE,"Ratio Analysis";#N/A,#N/A,FALSE,"Test 120 Day Accts";#N/A,#N/A,FALSE,"Tickmarks"}</definedName>
    <definedName name="lj" localSheetId="4" hidden="1">{#N/A,#N/A,FALSE,"Aging Summary";#N/A,#N/A,FALSE,"Ratio Analysis";#N/A,#N/A,FALSE,"Test 120 Day Accts";#N/A,#N/A,FALSE,"Tickmarks"}</definedName>
    <definedName name="lj" localSheetId="5" hidden="1">{#N/A,#N/A,FALSE,"Aging Summary";#N/A,#N/A,FALSE,"Ratio Analysis";#N/A,#N/A,FALSE,"Test 120 Day Accts";#N/A,#N/A,FALSE,"Tickmarks"}</definedName>
    <definedName name="lj" localSheetId="7" hidden="1">{#N/A,#N/A,FALSE,"Aging Summary";#N/A,#N/A,FALSE,"Ratio Analysis";#N/A,#N/A,FALSE,"Test 120 Day Accts";#N/A,#N/A,FALSE,"Tickmarks"}</definedName>
    <definedName name="lj" localSheetId="8" hidden="1">{#N/A,#N/A,FALSE,"Aging Summary";#N/A,#N/A,FALSE,"Ratio Analysis";#N/A,#N/A,FALSE,"Test 120 Day Accts";#N/A,#N/A,FALSE,"Tickmarks"}</definedName>
    <definedName name="lj" localSheetId="9" hidden="1">{#N/A,#N/A,FALSE,"Aging Summary";#N/A,#N/A,FALSE,"Ratio Analysis";#N/A,#N/A,FALSE,"Test 120 Day Accts";#N/A,#N/A,FALSE,"Tickmarks"}</definedName>
    <definedName name="lj" localSheetId="10" hidden="1">{#N/A,#N/A,FALSE,"Aging Summary";#N/A,#N/A,FALSE,"Ratio Analysis";#N/A,#N/A,FALSE,"Test 120 Day Accts";#N/A,#N/A,FALSE,"Tickmarks"}</definedName>
    <definedName name="lj" hidden="1">{#N/A,#N/A,FALSE,"Aging Summary";#N/A,#N/A,FALSE,"Ratio Analysis";#N/A,#N/A,FALSE,"Test 120 Day Accts";#N/A,#N/A,FALSE,"Tickmarks"}</definedName>
    <definedName name="ll"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oan_Amount" localSheetId="2" hidden="1">#REF!</definedName>
    <definedName name="Loan_Amount" localSheetId="3" hidden="1">#REF!</definedName>
    <definedName name="Loan_Amount" localSheetId="4" hidden="1">#REF!</definedName>
    <definedName name="Loan_Amount" localSheetId="5" hidden="1">#REF!</definedName>
    <definedName name="Loan_Amount" localSheetId="1" hidden="1">#REF!</definedName>
    <definedName name="Loan_Amount" localSheetId="0" hidden="1">#REF!</definedName>
    <definedName name="Loan_Amount" localSheetId="6" hidden="1">#REF!</definedName>
    <definedName name="Loan_Amount" localSheetId="7" hidden="1">#REF!</definedName>
    <definedName name="Loan_Amount" localSheetId="9" hidden="1">#REF!</definedName>
    <definedName name="Loan_Amount" localSheetId="10" hidden="1">#REF!</definedName>
    <definedName name="Loan_Amount" hidden="1">#REF!</definedName>
    <definedName name="Loan_Start" localSheetId="2" hidden="1">#REF!</definedName>
    <definedName name="Loan_Start" localSheetId="3" hidden="1">#REF!</definedName>
    <definedName name="Loan_Start" localSheetId="4" hidden="1">#REF!</definedName>
    <definedName name="Loan_Start" localSheetId="5" hidden="1">#REF!</definedName>
    <definedName name="Loan_Start" localSheetId="1" hidden="1">#REF!</definedName>
    <definedName name="Loan_Start" localSheetId="0" hidden="1">#REF!</definedName>
    <definedName name="Loan_Start" localSheetId="7" hidden="1">#REF!</definedName>
    <definedName name="Loan_Start" localSheetId="9" hidden="1">#REF!</definedName>
    <definedName name="Loan_Start" hidden="1">#REF!</definedName>
    <definedName name="Loan_Years" localSheetId="2" hidden="1">#REF!</definedName>
    <definedName name="Loan_Years" localSheetId="3" hidden="1">#REF!</definedName>
    <definedName name="Loan_Years" localSheetId="4" hidden="1">#REF!</definedName>
    <definedName name="Loan_Years" localSheetId="5" hidden="1">#REF!</definedName>
    <definedName name="Loan_Years" localSheetId="1" hidden="1">#REF!</definedName>
    <definedName name="Loan_Years" localSheetId="0" hidden="1">#REF!</definedName>
    <definedName name="Loan_Years" localSheetId="7" hidden="1">#REF!</definedName>
    <definedName name="Loan_Years" localSheetId="9" hidden="1">#REF!</definedName>
    <definedName name="Loan_Years" hidden="1">#REF!</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 localSheetId="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3"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4"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5"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6"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7"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8"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9"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1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3"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4"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5"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6"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7"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8"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9"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1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ason?" localSheetId="2" hidden="1">{#N/A,#N/A,FALSE,"Data &amp; Key Results";#N/A,#N/A,FALSE,"Summary Template";#N/A,#N/A,FALSE,"Budget";#N/A,#N/A,FALSE,"Present Value Comparison";#N/A,#N/A,FALSE,"Cashflow";#N/A,#N/A,FALSE,"Income";#N/A,#N/A,FALSE,"Inputs"}</definedName>
    <definedName name="mason?" localSheetId="3" hidden="1">{#N/A,#N/A,FALSE,"Data &amp; Key Results";#N/A,#N/A,FALSE,"Summary Template";#N/A,#N/A,FALSE,"Budget";#N/A,#N/A,FALSE,"Present Value Comparison";#N/A,#N/A,FALSE,"Cashflow";#N/A,#N/A,FALSE,"Income";#N/A,#N/A,FALSE,"Inputs"}</definedName>
    <definedName name="mason?" localSheetId="4" hidden="1">{#N/A,#N/A,FALSE,"Data &amp; Key Results";#N/A,#N/A,FALSE,"Summary Template";#N/A,#N/A,FALSE,"Budget";#N/A,#N/A,FALSE,"Present Value Comparison";#N/A,#N/A,FALSE,"Cashflow";#N/A,#N/A,FALSE,"Income";#N/A,#N/A,FALSE,"Inputs"}</definedName>
    <definedName name="mason?" localSheetId="5" hidden="1">{#N/A,#N/A,FALSE,"Data &amp; Key Results";#N/A,#N/A,FALSE,"Summary Template";#N/A,#N/A,FALSE,"Budget";#N/A,#N/A,FALSE,"Present Value Comparison";#N/A,#N/A,FALSE,"Cashflow";#N/A,#N/A,FALSE,"Income";#N/A,#N/A,FALSE,"Inputs"}</definedName>
    <definedName name="mason?" localSheetId="1" hidden="1">{#N/A,#N/A,FALSE,"Data &amp; Key Results";#N/A,#N/A,FALSE,"Summary Template";#N/A,#N/A,FALSE,"Budget";#N/A,#N/A,FALSE,"Present Value Comparison";#N/A,#N/A,FALSE,"Cashflow";#N/A,#N/A,FALSE,"Income";#N/A,#N/A,FALSE,"Inputs"}</definedName>
    <definedName name="mason?" localSheetId="0" hidden="1">{#N/A,#N/A,FALSE,"Data &amp; Key Results";#N/A,#N/A,FALSE,"Summary Template";#N/A,#N/A,FALSE,"Budget";#N/A,#N/A,FALSE,"Present Value Comparison";#N/A,#N/A,FALSE,"Cashflow";#N/A,#N/A,FALSE,"Income";#N/A,#N/A,FALSE,"Inputs"}</definedName>
    <definedName name="mason?" localSheetId="6" hidden="1">{#N/A,#N/A,FALSE,"Data &amp; Key Results";#N/A,#N/A,FALSE,"Summary Template";#N/A,#N/A,FALSE,"Budget";#N/A,#N/A,FALSE,"Present Value Comparison";#N/A,#N/A,FALSE,"Cashflow";#N/A,#N/A,FALSE,"Income";#N/A,#N/A,FALSE,"Inputs"}</definedName>
    <definedName name="mason?" localSheetId="7" hidden="1">{#N/A,#N/A,FALSE,"Data &amp; Key Results";#N/A,#N/A,FALSE,"Summary Template";#N/A,#N/A,FALSE,"Budget";#N/A,#N/A,FALSE,"Present Value Comparison";#N/A,#N/A,FALSE,"Cashflow";#N/A,#N/A,FALSE,"Income";#N/A,#N/A,FALSE,"Inputs"}</definedName>
    <definedName name="mason?" localSheetId="8" hidden="1">{#N/A,#N/A,FALSE,"Data &amp; Key Results";#N/A,#N/A,FALSE,"Summary Template";#N/A,#N/A,FALSE,"Budget";#N/A,#N/A,FALSE,"Present Value Comparison";#N/A,#N/A,FALSE,"Cashflow";#N/A,#N/A,FALSE,"Income";#N/A,#N/A,FALSE,"Inputs"}</definedName>
    <definedName name="mason?" localSheetId="9" hidden="1">{#N/A,#N/A,FALSE,"Data &amp; Key Results";#N/A,#N/A,FALSE,"Summary Template";#N/A,#N/A,FALSE,"Budget";#N/A,#N/A,FALSE,"Present Value Comparison";#N/A,#N/A,FALSE,"Cashflow";#N/A,#N/A,FALSE,"Income";#N/A,#N/A,FALSE,"Inputs"}</definedName>
    <definedName name="mason?" localSheetId="10" hidden="1">{#N/A,#N/A,FALSE,"Data &amp; Key Results";#N/A,#N/A,FALSE,"Summary Template";#N/A,#N/A,FALSE,"Budget";#N/A,#N/A,FALSE,"Present Value Comparison";#N/A,#N/A,FALSE,"Cashflow";#N/A,#N/A,FALSE,"Income";#N/A,#N/A,FALSE,"Inputs"}</definedName>
    <definedName name="mason?" hidden="1">{#N/A,#N/A,FALSE,"Data &amp; Key Results";#N/A,#N/A,FALSE,"Summary Template";#N/A,#N/A,FALSE,"Budget";#N/A,#N/A,FALSE,"Present Value Comparison";#N/A,#N/A,FALSE,"Cashflow";#N/A,#N/A,FALSE,"Income";#N/A,#N/A,FALSE,"Inputs"}</definedName>
    <definedName name="mason?_1" localSheetId="2" hidden="1">{#N/A,#N/A,FALSE,"Data &amp; Key Results";#N/A,#N/A,FALSE,"Summary Template";#N/A,#N/A,FALSE,"Budget";#N/A,#N/A,FALSE,"Present Value Comparison";#N/A,#N/A,FALSE,"Cashflow";#N/A,#N/A,FALSE,"Income";#N/A,#N/A,FALSE,"Inputs"}</definedName>
    <definedName name="mason?_1" localSheetId="3" hidden="1">{#N/A,#N/A,FALSE,"Data &amp; Key Results";#N/A,#N/A,FALSE,"Summary Template";#N/A,#N/A,FALSE,"Budget";#N/A,#N/A,FALSE,"Present Value Comparison";#N/A,#N/A,FALSE,"Cashflow";#N/A,#N/A,FALSE,"Income";#N/A,#N/A,FALSE,"Inputs"}</definedName>
    <definedName name="mason?_1" localSheetId="4" hidden="1">{#N/A,#N/A,FALSE,"Data &amp; Key Results";#N/A,#N/A,FALSE,"Summary Template";#N/A,#N/A,FALSE,"Budget";#N/A,#N/A,FALSE,"Present Value Comparison";#N/A,#N/A,FALSE,"Cashflow";#N/A,#N/A,FALSE,"Income";#N/A,#N/A,FALSE,"Inputs"}</definedName>
    <definedName name="mason?_1" localSheetId="5" hidden="1">{#N/A,#N/A,FALSE,"Data &amp; Key Results";#N/A,#N/A,FALSE,"Summary Template";#N/A,#N/A,FALSE,"Budget";#N/A,#N/A,FALSE,"Present Value Comparison";#N/A,#N/A,FALSE,"Cashflow";#N/A,#N/A,FALSE,"Income";#N/A,#N/A,FALSE,"Inputs"}</definedName>
    <definedName name="mason?_1" localSheetId="1" hidden="1">{#N/A,#N/A,FALSE,"Data &amp; Key Results";#N/A,#N/A,FALSE,"Summary Template";#N/A,#N/A,FALSE,"Budget";#N/A,#N/A,FALSE,"Present Value Comparison";#N/A,#N/A,FALSE,"Cashflow";#N/A,#N/A,FALSE,"Income";#N/A,#N/A,FALSE,"Inputs"}</definedName>
    <definedName name="mason?_1" localSheetId="0" hidden="1">{#N/A,#N/A,FALSE,"Data &amp; Key Results";#N/A,#N/A,FALSE,"Summary Template";#N/A,#N/A,FALSE,"Budget";#N/A,#N/A,FALSE,"Present Value Comparison";#N/A,#N/A,FALSE,"Cashflow";#N/A,#N/A,FALSE,"Income";#N/A,#N/A,FALSE,"Inputs"}</definedName>
    <definedName name="mason?_1" localSheetId="6" hidden="1">{#N/A,#N/A,FALSE,"Data &amp; Key Results";#N/A,#N/A,FALSE,"Summary Template";#N/A,#N/A,FALSE,"Budget";#N/A,#N/A,FALSE,"Present Value Comparison";#N/A,#N/A,FALSE,"Cashflow";#N/A,#N/A,FALSE,"Income";#N/A,#N/A,FALSE,"Inputs"}</definedName>
    <definedName name="mason?_1" localSheetId="7" hidden="1">{#N/A,#N/A,FALSE,"Data &amp; Key Results";#N/A,#N/A,FALSE,"Summary Template";#N/A,#N/A,FALSE,"Budget";#N/A,#N/A,FALSE,"Present Value Comparison";#N/A,#N/A,FALSE,"Cashflow";#N/A,#N/A,FALSE,"Income";#N/A,#N/A,FALSE,"Inputs"}</definedName>
    <definedName name="mason?_1" localSheetId="8" hidden="1">{#N/A,#N/A,FALSE,"Data &amp; Key Results";#N/A,#N/A,FALSE,"Summary Template";#N/A,#N/A,FALSE,"Budget";#N/A,#N/A,FALSE,"Present Value Comparison";#N/A,#N/A,FALSE,"Cashflow";#N/A,#N/A,FALSE,"Income";#N/A,#N/A,FALSE,"Inputs"}</definedName>
    <definedName name="mason?_1" localSheetId="9" hidden="1">{#N/A,#N/A,FALSE,"Data &amp; Key Results";#N/A,#N/A,FALSE,"Summary Template";#N/A,#N/A,FALSE,"Budget";#N/A,#N/A,FALSE,"Present Value Comparison";#N/A,#N/A,FALSE,"Cashflow";#N/A,#N/A,FALSE,"Income";#N/A,#N/A,FALSE,"Inputs"}</definedName>
    <definedName name="mason?_1" localSheetId="10" hidden="1">{#N/A,#N/A,FALSE,"Data &amp; Key Results";#N/A,#N/A,FALSE,"Summary Template";#N/A,#N/A,FALSE,"Budget";#N/A,#N/A,FALSE,"Present Value Comparison";#N/A,#N/A,FALSE,"Cashflow";#N/A,#N/A,FALSE,"Income";#N/A,#N/A,FALSE,"Inputs"}</definedName>
    <definedName name="mason?_1" hidden="1">{#N/A,#N/A,FALSE,"Data &amp; Key Results";#N/A,#N/A,FALSE,"Summary Template";#N/A,#N/A,FALSE,"Budget";#N/A,#N/A,FALSE,"Present Value Comparison";#N/A,#N/A,FALSE,"Cashflow";#N/A,#N/A,FALSE,"Income";#N/A,#N/A,FALSE,"Inputs"}</definedName>
    <definedName name="mason2" localSheetId="2" hidden="1">{#N/A,#N/A,FALSE,"Data &amp; Key Results";#N/A,#N/A,FALSE,"Summary Template";#N/A,#N/A,FALSE,"Budget";#N/A,#N/A,FALSE,"Present Value Comparison";#N/A,#N/A,FALSE,"Cashflow";#N/A,#N/A,FALSE,"Income";#N/A,#N/A,FALSE,"Inputs"}</definedName>
    <definedName name="mason2" localSheetId="3" hidden="1">{#N/A,#N/A,FALSE,"Data &amp; Key Results";#N/A,#N/A,FALSE,"Summary Template";#N/A,#N/A,FALSE,"Budget";#N/A,#N/A,FALSE,"Present Value Comparison";#N/A,#N/A,FALSE,"Cashflow";#N/A,#N/A,FALSE,"Income";#N/A,#N/A,FALSE,"Inputs"}</definedName>
    <definedName name="mason2" localSheetId="4" hidden="1">{#N/A,#N/A,FALSE,"Data &amp; Key Results";#N/A,#N/A,FALSE,"Summary Template";#N/A,#N/A,FALSE,"Budget";#N/A,#N/A,FALSE,"Present Value Comparison";#N/A,#N/A,FALSE,"Cashflow";#N/A,#N/A,FALSE,"Income";#N/A,#N/A,FALSE,"Inputs"}</definedName>
    <definedName name="mason2" localSheetId="5" hidden="1">{#N/A,#N/A,FALSE,"Data &amp; Key Results";#N/A,#N/A,FALSE,"Summary Template";#N/A,#N/A,FALSE,"Budget";#N/A,#N/A,FALSE,"Present Value Comparison";#N/A,#N/A,FALSE,"Cashflow";#N/A,#N/A,FALSE,"Income";#N/A,#N/A,FALSE,"Inputs"}</definedName>
    <definedName name="mason2" localSheetId="1" hidden="1">{#N/A,#N/A,FALSE,"Data &amp; Key Results";#N/A,#N/A,FALSE,"Summary Template";#N/A,#N/A,FALSE,"Budget";#N/A,#N/A,FALSE,"Present Value Comparison";#N/A,#N/A,FALSE,"Cashflow";#N/A,#N/A,FALSE,"Income";#N/A,#N/A,FALSE,"Inputs"}</definedName>
    <definedName name="mason2" localSheetId="0" hidden="1">{#N/A,#N/A,FALSE,"Data &amp; Key Results";#N/A,#N/A,FALSE,"Summary Template";#N/A,#N/A,FALSE,"Budget";#N/A,#N/A,FALSE,"Present Value Comparison";#N/A,#N/A,FALSE,"Cashflow";#N/A,#N/A,FALSE,"Income";#N/A,#N/A,FALSE,"Inputs"}</definedName>
    <definedName name="mason2" localSheetId="6" hidden="1">{#N/A,#N/A,FALSE,"Data &amp; Key Results";#N/A,#N/A,FALSE,"Summary Template";#N/A,#N/A,FALSE,"Budget";#N/A,#N/A,FALSE,"Present Value Comparison";#N/A,#N/A,FALSE,"Cashflow";#N/A,#N/A,FALSE,"Income";#N/A,#N/A,FALSE,"Inputs"}</definedName>
    <definedName name="mason2" localSheetId="7" hidden="1">{#N/A,#N/A,FALSE,"Data &amp; Key Results";#N/A,#N/A,FALSE,"Summary Template";#N/A,#N/A,FALSE,"Budget";#N/A,#N/A,FALSE,"Present Value Comparison";#N/A,#N/A,FALSE,"Cashflow";#N/A,#N/A,FALSE,"Income";#N/A,#N/A,FALSE,"Inputs"}</definedName>
    <definedName name="mason2" localSheetId="8" hidden="1">{#N/A,#N/A,FALSE,"Data &amp; Key Results";#N/A,#N/A,FALSE,"Summary Template";#N/A,#N/A,FALSE,"Budget";#N/A,#N/A,FALSE,"Present Value Comparison";#N/A,#N/A,FALSE,"Cashflow";#N/A,#N/A,FALSE,"Income";#N/A,#N/A,FALSE,"Inputs"}</definedName>
    <definedName name="mason2" localSheetId="9" hidden="1">{#N/A,#N/A,FALSE,"Data &amp; Key Results";#N/A,#N/A,FALSE,"Summary Template";#N/A,#N/A,FALSE,"Budget";#N/A,#N/A,FALSE,"Present Value Comparison";#N/A,#N/A,FALSE,"Cashflow";#N/A,#N/A,FALSE,"Income";#N/A,#N/A,FALSE,"Inputs"}</definedName>
    <definedName name="mason2" localSheetId="10" hidden="1">{#N/A,#N/A,FALSE,"Data &amp; Key Results";#N/A,#N/A,FALSE,"Summary Template";#N/A,#N/A,FALSE,"Budget";#N/A,#N/A,FALSE,"Present Value Comparison";#N/A,#N/A,FALSE,"Cashflow";#N/A,#N/A,FALSE,"Income";#N/A,#N/A,FALSE,"Inputs"}</definedName>
    <definedName name="mason2" hidden="1">{#N/A,#N/A,FALSE,"Data &amp; Key Results";#N/A,#N/A,FALSE,"Summary Template";#N/A,#N/A,FALSE,"Budget";#N/A,#N/A,FALSE,"Present Value Comparison";#N/A,#N/A,FALSE,"Cashflow";#N/A,#N/A,FALSE,"Income";#N/A,#N/A,FALSE,"Inputs"}</definedName>
    <definedName name="mason2_1" localSheetId="2" hidden="1">{#N/A,#N/A,FALSE,"Data &amp; Key Results";#N/A,#N/A,FALSE,"Summary Template";#N/A,#N/A,FALSE,"Budget";#N/A,#N/A,FALSE,"Present Value Comparison";#N/A,#N/A,FALSE,"Cashflow";#N/A,#N/A,FALSE,"Income";#N/A,#N/A,FALSE,"Inputs"}</definedName>
    <definedName name="mason2_1" localSheetId="3" hidden="1">{#N/A,#N/A,FALSE,"Data &amp; Key Results";#N/A,#N/A,FALSE,"Summary Template";#N/A,#N/A,FALSE,"Budget";#N/A,#N/A,FALSE,"Present Value Comparison";#N/A,#N/A,FALSE,"Cashflow";#N/A,#N/A,FALSE,"Income";#N/A,#N/A,FALSE,"Inputs"}</definedName>
    <definedName name="mason2_1" localSheetId="4" hidden="1">{#N/A,#N/A,FALSE,"Data &amp; Key Results";#N/A,#N/A,FALSE,"Summary Template";#N/A,#N/A,FALSE,"Budget";#N/A,#N/A,FALSE,"Present Value Comparison";#N/A,#N/A,FALSE,"Cashflow";#N/A,#N/A,FALSE,"Income";#N/A,#N/A,FALSE,"Inputs"}</definedName>
    <definedName name="mason2_1" localSheetId="5" hidden="1">{#N/A,#N/A,FALSE,"Data &amp; Key Results";#N/A,#N/A,FALSE,"Summary Template";#N/A,#N/A,FALSE,"Budget";#N/A,#N/A,FALSE,"Present Value Comparison";#N/A,#N/A,FALSE,"Cashflow";#N/A,#N/A,FALSE,"Income";#N/A,#N/A,FALSE,"Inputs"}</definedName>
    <definedName name="mason2_1" localSheetId="1" hidden="1">{#N/A,#N/A,FALSE,"Data &amp; Key Results";#N/A,#N/A,FALSE,"Summary Template";#N/A,#N/A,FALSE,"Budget";#N/A,#N/A,FALSE,"Present Value Comparison";#N/A,#N/A,FALSE,"Cashflow";#N/A,#N/A,FALSE,"Income";#N/A,#N/A,FALSE,"Inputs"}</definedName>
    <definedName name="mason2_1" localSheetId="0" hidden="1">{#N/A,#N/A,FALSE,"Data &amp; Key Results";#N/A,#N/A,FALSE,"Summary Template";#N/A,#N/A,FALSE,"Budget";#N/A,#N/A,FALSE,"Present Value Comparison";#N/A,#N/A,FALSE,"Cashflow";#N/A,#N/A,FALSE,"Income";#N/A,#N/A,FALSE,"Inputs"}</definedName>
    <definedName name="mason2_1" localSheetId="6" hidden="1">{#N/A,#N/A,FALSE,"Data &amp; Key Results";#N/A,#N/A,FALSE,"Summary Template";#N/A,#N/A,FALSE,"Budget";#N/A,#N/A,FALSE,"Present Value Comparison";#N/A,#N/A,FALSE,"Cashflow";#N/A,#N/A,FALSE,"Income";#N/A,#N/A,FALSE,"Inputs"}</definedName>
    <definedName name="mason2_1" localSheetId="7" hidden="1">{#N/A,#N/A,FALSE,"Data &amp; Key Results";#N/A,#N/A,FALSE,"Summary Template";#N/A,#N/A,FALSE,"Budget";#N/A,#N/A,FALSE,"Present Value Comparison";#N/A,#N/A,FALSE,"Cashflow";#N/A,#N/A,FALSE,"Income";#N/A,#N/A,FALSE,"Inputs"}</definedName>
    <definedName name="mason2_1" localSheetId="8" hidden="1">{#N/A,#N/A,FALSE,"Data &amp; Key Results";#N/A,#N/A,FALSE,"Summary Template";#N/A,#N/A,FALSE,"Budget";#N/A,#N/A,FALSE,"Present Value Comparison";#N/A,#N/A,FALSE,"Cashflow";#N/A,#N/A,FALSE,"Income";#N/A,#N/A,FALSE,"Inputs"}</definedName>
    <definedName name="mason2_1" localSheetId="9" hidden="1">{#N/A,#N/A,FALSE,"Data &amp; Key Results";#N/A,#N/A,FALSE,"Summary Template";#N/A,#N/A,FALSE,"Budget";#N/A,#N/A,FALSE,"Present Value Comparison";#N/A,#N/A,FALSE,"Cashflow";#N/A,#N/A,FALSE,"Income";#N/A,#N/A,FALSE,"Inputs"}</definedName>
    <definedName name="mason2_1" localSheetId="10" hidden="1">{#N/A,#N/A,FALSE,"Data &amp; Key Results";#N/A,#N/A,FALSE,"Summary Template";#N/A,#N/A,FALSE,"Budget";#N/A,#N/A,FALSE,"Present Value Comparison";#N/A,#N/A,FALSE,"Cashflow";#N/A,#N/A,FALSE,"Income";#N/A,#N/A,FALSE,"Inputs"}</definedName>
    <definedName name="mason2_1" hidden="1">{#N/A,#N/A,FALSE,"Data &amp; Key Results";#N/A,#N/A,FALSE,"Summary Template";#N/A,#N/A,FALSE,"Budget";#N/A,#N/A,FALSE,"Present Value Comparison";#N/A,#N/A,FALSE,"Cashflow";#N/A,#N/A,FALSE,"Income";#N/A,#N/A,FALSE,"Inputs"}</definedName>
    <definedName name="mason3" localSheetId="2" hidden="1">{#N/A,#N/A,FALSE,"Data &amp; Key Results";#N/A,#N/A,FALSE,"Summary Template";#N/A,#N/A,FALSE,"Budget";#N/A,#N/A,FALSE,"Present Value Comparison";#N/A,#N/A,FALSE,"Cashflow";#N/A,#N/A,FALSE,"Income";#N/A,#N/A,FALSE,"Inputs"}</definedName>
    <definedName name="mason3" localSheetId="3" hidden="1">{#N/A,#N/A,FALSE,"Data &amp; Key Results";#N/A,#N/A,FALSE,"Summary Template";#N/A,#N/A,FALSE,"Budget";#N/A,#N/A,FALSE,"Present Value Comparison";#N/A,#N/A,FALSE,"Cashflow";#N/A,#N/A,FALSE,"Income";#N/A,#N/A,FALSE,"Inputs"}</definedName>
    <definedName name="mason3" localSheetId="4" hidden="1">{#N/A,#N/A,FALSE,"Data &amp; Key Results";#N/A,#N/A,FALSE,"Summary Template";#N/A,#N/A,FALSE,"Budget";#N/A,#N/A,FALSE,"Present Value Comparison";#N/A,#N/A,FALSE,"Cashflow";#N/A,#N/A,FALSE,"Income";#N/A,#N/A,FALSE,"Inputs"}</definedName>
    <definedName name="mason3" localSheetId="5" hidden="1">{#N/A,#N/A,FALSE,"Data &amp; Key Results";#N/A,#N/A,FALSE,"Summary Template";#N/A,#N/A,FALSE,"Budget";#N/A,#N/A,FALSE,"Present Value Comparison";#N/A,#N/A,FALSE,"Cashflow";#N/A,#N/A,FALSE,"Income";#N/A,#N/A,FALSE,"Inputs"}</definedName>
    <definedName name="mason3" localSheetId="1" hidden="1">{#N/A,#N/A,FALSE,"Data &amp; Key Results";#N/A,#N/A,FALSE,"Summary Template";#N/A,#N/A,FALSE,"Budget";#N/A,#N/A,FALSE,"Present Value Comparison";#N/A,#N/A,FALSE,"Cashflow";#N/A,#N/A,FALSE,"Income";#N/A,#N/A,FALSE,"Inputs"}</definedName>
    <definedName name="mason3" localSheetId="0" hidden="1">{#N/A,#N/A,FALSE,"Data &amp; Key Results";#N/A,#N/A,FALSE,"Summary Template";#N/A,#N/A,FALSE,"Budget";#N/A,#N/A,FALSE,"Present Value Comparison";#N/A,#N/A,FALSE,"Cashflow";#N/A,#N/A,FALSE,"Income";#N/A,#N/A,FALSE,"Inputs"}</definedName>
    <definedName name="mason3" localSheetId="6" hidden="1">{#N/A,#N/A,FALSE,"Data &amp; Key Results";#N/A,#N/A,FALSE,"Summary Template";#N/A,#N/A,FALSE,"Budget";#N/A,#N/A,FALSE,"Present Value Comparison";#N/A,#N/A,FALSE,"Cashflow";#N/A,#N/A,FALSE,"Income";#N/A,#N/A,FALSE,"Inputs"}</definedName>
    <definedName name="mason3" localSheetId="7" hidden="1">{#N/A,#N/A,FALSE,"Data &amp; Key Results";#N/A,#N/A,FALSE,"Summary Template";#N/A,#N/A,FALSE,"Budget";#N/A,#N/A,FALSE,"Present Value Comparison";#N/A,#N/A,FALSE,"Cashflow";#N/A,#N/A,FALSE,"Income";#N/A,#N/A,FALSE,"Inputs"}</definedName>
    <definedName name="mason3" localSheetId="8" hidden="1">{#N/A,#N/A,FALSE,"Data &amp; Key Results";#N/A,#N/A,FALSE,"Summary Template";#N/A,#N/A,FALSE,"Budget";#N/A,#N/A,FALSE,"Present Value Comparison";#N/A,#N/A,FALSE,"Cashflow";#N/A,#N/A,FALSE,"Income";#N/A,#N/A,FALSE,"Inputs"}</definedName>
    <definedName name="mason3" localSheetId="9" hidden="1">{#N/A,#N/A,FALSE,"Data &amp; Key Results";#N/A,#N/A,FALSE,"Summary Template";#N/A,#N/A,FALSE,"Budget";#N/A,#N/A,FALSE,"Present Value Comparison";#N/A,#N/A,FALSE,"Cashflow";#N/A,#N/A,FALSE,"Income";#N/A,#N/A,FALSE,"Inputs"}</definedName>
    <definedName name="mason3" localSheetId="10" hidden="1">{#N/A,#N/A,FALSE,"Data &amp; Key Results";#N/A,#N/A,FALSE,"Summary Template";#N/A,#N/A,FALSE,"Budget";#N/A,#N/A,FALSE,"Present Value Comparison";#N/A,#N/A,FALSE,"Cashflow";#N/A,#N/A,FALSE,"Income";#N/A,#N/A,FALSE,"Inputs"}</definedName>
    <definedName name="mason3" hidden="1">{#N/A,#N/A,FALSE,"Data &amp; Key Results";#N/A,#N/A,FALSE,"Summary Template";#N/A,#N/A,FALSE,"Budget";#N/A,#N/A,FALSE,"Present Value Comparison";#N/A,#N/A,FALSE,"Cashflow";#N/A,#N/A,FALSE,"Income";#N/A,#N/A,FALSE,"Inputs"}</definedName>
    <definedName name="mason3_1" localSheetId="2" hidden="1">{#N/A,#N/A,FALSE,"Data &amp; Key Results";#N/A,#N/A,FALSE,"Summary Template";#N/A,#N/A,FALSE,"Budget";#N/A,#N/A,FALSE,"Present Value Comparison";#N/A,#N/A,FALSE,"Cashflow";#N/A,#N/A,FALSE,"Income";#N/A,#N/A,FALSE,"Inputs"}</definedName>
    <definedName name="mason3_1" localSheetId="3" hidden="1">{#N/A,#N/A,FALSE,"Data &amp; Key Results";#N/A,#N/A,FALSE,"Summary Template";#N/A,#N/A,FALSE,"Budget";#N/A,#N/A,FALSE,"Present Value Comparison";#N/A,#N/A,FALSE,"Cashflow";#N/A,#N/A,FALSE,"Income";#N/A,#N/A,FALSE,"Inputs"}</definedName>
    <definedName name="mason3_1" localSheetId="4" hidden="1">{#N/A,#N/A,FALSE,"Data &amp; Key Results";#N/A,#N/A,FALSE,"Summary Template";#N/A,#N/A,FALSE,"Budget";#N/A,#N/A,FALSE,"Present Value Comparison";#N/A,#N/A,FALSE,"Cashflow";#N/A,#N/A,FALSE,"Income";#N/A,#N/A,FALSE,"Inputs"}</definedName>
    <definedName name="mason3_1" localSheetId="5" hidden="1">{#N/A,#N/A,FALSE,"Data &amp; Key Results";#N/A,#N/A,FALSE,"Summary Template";#N/A,#N/A,FALSE,"Budget";#N/A,#N/A,FALSE,"Present Value Comparison";#N/A,#N/A,FALSE,"Cashflow";#N/A,#N/A,FALSE,"Income";#N/A,#N/A,FALSE,"Inputs"}</definedName>
    <definedName name="mason3_1" localSheetId="1" hidden="1">{#N/A,#N/A,FALSE,"Data &amp; Key Results";#N/A,#N/A,FALSE,"Summary Template";#N/A,#N/A,FALSE,"Budget";#N/A,#N/A,FALSE,"Present Value Comparison";#N/A,#N/A,FALSE,"Cashflow";#N/A,#N/A,FALSE,"Income";#N/A,#N/A,FALSE,"Inputs"}</definedName>
    <definedName name="mason3_1" localSheetId="0" hidden="1">{#N/A,#N/A,FALSE,"Data &amp; Key Results";#N/A,#N/A,FALSE,"Summary Template";#N/A,#N/A,FALSE,"Budget";#N/A,#N/A,FALSE,"Present Value Comparison";#N/A,#N/A,FALSE,"Cashflow";#N/A,#N/A,FALSE,"Income";#N/A,#N/A,FALSE,"Inputs"}</definedName>
    <definedName name="mason3_1" localSheetId="6" hidden="1">{#N/A,#N/A,FALSE,"Data &amp; Key Results";#N/A,#N/A,FALSE,"Summary Template";#N/A,#N/A,FALSE,"Budget";#N/A,#N/A,FALSE,"Present Value Comparison";#N/A,#N/A,FALSE,"Cashflow";#N/A,#N/A,FALSE,"Income";#N/A,#N/A,FALSE,"Inputs"}</definedName>
    <definedName name="mason3_1" localSheetId="7" hidden="1">{#N/A,#N/A,FALSE,"Data &amp; Key Results";#N/A,#N/A,FALSE,"Summary Template";#N/A,#N/A,FALSE,"Budget";#N/A,#N/A,FALSE,"Present Value Comparison";#N/A,#N/A,FALSE,"Cashflow";#N/A,#N/A,FALSE,"Income";#N/A,#N/A,FALSE,"Inputs"}</definedName>
    <definedName name="mason3_1" localSheetId="8" hidden="1">{#N/A,#N/A,FALSE,"Data &amp; Key Results";#N/A,#N/A,FALSE,"Summary Template";#N/A,#N/A,FALSE,"Budget";#N/A,#N/A,FALSE,"Present Value Comparison";#N/A,#N/A,FALSE,"Cashflow";#N/A,#N/A,FALSE,"Income";#N/A,#N/A,FALSE,"Inputs"}</definedName>
    <definedName name="mason3_1" localSheetId="9" hidden="1">{#N/A,#N/A,FALSE,"Data &amp; Key Results";#N/A,#N/A,FALSE,"Summary Template";#N/A,#N/A,FALSE,"Budget";#N/A,#N/A,FALSE,"Present Value Comparison";#N/A,#N/A,FALSE,"Cashflow";#N/A,#N/A,FALSE,"Income";#N/A,#N/A,FALSE,"Inputs"}</definedName>
    <definedName name="mason3_1" localSheetId="10" hidden="1">{#N/A,#N/A,FALSE,"Data &amp; Key Results";#N/A,#N/A,FALSE,"Summary Template";#N/A,#N/A,FALSE,"Budget";#N/A,#N/A,FALSE,"Present Value Comparison";#N/A,#N/A,FALSE,"Cashflow";#N/A,#N/A,FALSE,"Income";#N/A,#N/A,FALSE,"Inputs"}</definedName>
    <definedName name="mason3_1" hidden="1">{#N/A,#N/A,FALSE,"Data &amp; Key Results";#N/A,#N/A,FALSE,"Summary Template";#N/A,#N/A,FALSE,"Budget";#N/A,#N/A,FALSE,"Present Value Comparison";#N/A,#N/A,FALSE,"Cashflow";#N/A,#N/A,FALSE,"Income";#N/A,#N/A,FALSE,"Inputs"}</definedName>
    <definedName name="mason4" localSheetId="2" hidden="1">{#N/A,#N/A,FALSE,"Data &amp; Key Results";#N/A,#N/A,FALSE,"Summary Template";#N/A,#N/A,FALSE,"Budget";#N/A,#N/A,FALSE,"Present Value Comparison";#N/A,#N/A,FALSE,"Cashflow";#N/A,#N/A,FALSE,"Income";#N/A,#N/A,FALSE,"Inputs"}</definedName>
    <definedName name="mason4" localSheetId="3" hidden="1">{#N/A,#N/A,FALSE,"Data &amp; Key Results";#N/A,#N/A,FALSE,"Summary Template";#N/A,#N/A,FALSE,"Budget";#N/A,#N/A,FALSE,"Present Value Comparison";#N/A,#N/A,FALSE,"Cashflow";#N/A,#N/A,FALSE,"Income";#N/A,#N/A,FALSE,"Inputs"}</definedName>
    <definedName name="mason4" localSheetId="4" hidden="1">{#N/A,#N/A,FALSE,"Data &amp; Key Results";#N/A,#N/A,FALSE,"Summary Template";#N/A,#N/A,FALSE,"Budget";#N/A,#N/A,FALSE,"Present Value Comparison";#N/A,#N/A,FALSE,"Cashflow";#N/A,#N/A,FALSE,"Income";#N/A,#N/A,FALSE,"Inputs"}</definedName>
    <definedName name="mason4" localSheetId="5" hidden="1">{#N/A,#N/A,FALSE,"Data &amp; Key Results";#N/A,#N/A,FALSE,"Summary Template";#N/A,#N/A,FALSE,"Budget";#N/A,#N/A,FALSE,"Present Value Comparison";#N/A,#N/A,FALSE,"Cashflow";#N/A,#N/A,FALSE,"Income";#N/A,#N/A,FALSE,"Inputs"}</definedName>
    <definedName name="mason4" localSheetId="1" hidden="1">{#N/A,#N/A,FALSE,"Data &amp; Key Results";#N/A,#N/A,FALSE,"Summary Template";#N/A,#N/A,FALSE,"Budget";#N/A,#N/A,FALSE,"Present Value Comparison";#N/A,#N/A,FALSE,"Cashflow";#N/A,#N/A,FALSE,"Income";#N/A,#N/A,FALSE,"Inputs"}</definedName>
    <definedName name="mason4" localSheetId="0" hidden="1">{#N/A,#N/A,FALSE,"Data &amp; Key Results";#N/A,#N/A,FALSE,"Summary Template";#N/A,#N/A,FALSE,"Budget";#N/A,#N/A,FALSE,"Present Value Comparison";#N/A,#N/A,FALSE,"Cashflow";#N/A,#N/A,FALSE,"Income";#N/A,#N/A,FALSE,"Inputs"}</definedName>
    <definedName name="mason4" localSheetId="6" hidden="1">{#N/A,#N/A,FALSE,"Data &amp; Key Results";#N/A,#N/A,FALSE,"Summary Template";#N/A,#N/A,FALSE,"Budget";#N/A,#N/A,FALSE,"Present Value Comparison";#N/A,#N/A,FALSE,"Cashflow";#N/A,#N/A,FALSE,"Income";#N/A,#N/A,FALSE,"Inputs"}</definedName>
    <definedName name="mason4" localSheetId="7" hidden="1">{#N/A,#N/A,FALSE,"Data &amp; Key Results";#N/A,#N/A,FALSE,"Summary Template";#N/A,#N/A,FALSE,"Budget";#N/A,#N/A,FALSE,"Present Value Comparison";#N/A,#N/A,FALSE,"Cashflow";#N/A,#N/A,FALSE,"Income";#N/A,#N/A,FALSE,"Inputs"}</definedName>
    <definedName name="mason4" localSheetId="8" hidden="1">{#N/A,#N/A,FALSE,"Data &amp; Key Results";#N/A,#N/A,FALSE,"Summary Template";#N/A,#N/A,FALSE,"Budget";#N/A,#N/A,FALSE,"Present Value Comparison";#N/A,#N/A,FALSE,"Cashflow";#N/A,#N/A,FALSE,"Income";#N/A,#N/A,FALSE,"Inputs"}</definedName>
    <definedName name="mason4" localSheetId="9" hidden="1">{#N/A,#N/A,FALSE,"Data &amp; Key Results";#N/A,#N/A,FALSE,"Summary Template";#N/A,#N/A,FALSE,"Budget";#N/A,#N/A,FALSE,"Present Value Comparison";#N/A,#N/A,FALSE,"Cashflow";#N/A,#N/A,FALSE,"Income";#N/A,#N/A,FALSE,"Inputs"}</definedName>
    <definedName name="mason4" localSheetId="10" hidden="1">{#N/A,#N/A,FALSE,"Data &amp; Key Results";#N/A,#N/A,FALSE,"Summary Template";#N/A,#N/A,FALSE,"Budget";#N/A,#N/A,FALSE,"Present Value Comparison";#N/A,#N/A,FALSE,"Cashflow";#N/A,#N/A,FALSE,"Income";#N/A,#N/A,FALSE,"Inputs"}</definedName>
    <definedName name="mason4" hidden="1">{#N/A,#N/A,FALSE,"Data &amp; Key Results";#N/A,#N/A,FALSE,"Summary Template";#N/A,#N/A,FALSE,"Budget";#N/A,#N/A,FALSE,"Present Value Comparison";#N/A,#N/A,FALSE,"Cashflow";#N/A,#N/A,FALSE,"Income";#N/A,#N/A,FALSE,"Inputs"}</definedName>
    <definedName name="mason4_1" localSheetId="2" hidden="1">{#N/A,#N/A,FALSE,"Data &amp; Key Results";#N/A,#N/A,FALSE,"Summary Template";#N/A,#N/A,FALSE,"Budget";#N/A,#N/A,FALSE,"Present Value Comparison";#N/A,#N/A,FALSE,"Cashflow";#N/A,#N/A,FALSE,"Income";#N/A,#N/A,FALSE,"Inputs"}</definedName>
    <definedName name="mason4_1" localSheetId="3" hidden="1">{#N/A,#N/A,FALSE,"Data &amp; Key Results";#N/A,#N/A,FALSE,"Summary Template";#N/A,#N/A,FALSE,"Budget";#N/A,#N/A,FALSE,"Present Value Comparison";#N/A,#N/A,FALSE,"Cashflow";#N/A,#N/A,FALSE,"Income";#N/A,#N/A,FALSE,"Inputs"}</definedName>
    <definedName name="mason4_1" localSheetId="4" hidden="1">{#N/A,#N/A,FALSE,"Data &amp; Key Results";#N/A,#N/A,FALSE,"Summary Template";#N/A,#N/A,FALSE,"Budget";#N/A,#N/A,FALSE,"Present Value Comparison";#N/A,#N/A,FALSE,"Cashflow";#N/A,#N/A,FALSE,"Income";#N/A,#N/A,FALSE,"Inputs"}</definedName>
    <definedName name="mason4_1" localSheetId="5" hidden="1">{#N/A,#N/A,FALSE,"Data &amp; Key Results";#N/A,#N/A,FALSE,"Summary Template";#N/A,#N/A,FALSE,"Budget";#N/A,#N/A,FALSE,"Present Value Comparison";#N/A,#N/A,FALSE,"Cashflow";#N/A,#N/A,FALSE,"Income";#N/A,#N/A,FALSE,"Inputs"}</definedName>
    <definedName name="mason4_1" localSheetId="1" hidden="1">{#N/A,#N/A,FALSE,"Data &amp; Key Results";#N/A,#N/A,FALSE,"Summary Template";#N/A,#N/A,FALSE,"Budget";#N/A,#N/A,FALSE,"Present Value Comparison";#N/A,#N/A,FALSE,"Cashflow";#N/A,#N/A,FALSE,"Income";#N/A,#N/A,FALSE,"Inputs"}</definedName>
    <definedName name="mason4_1" localSheetId="0" hidden="1">{#N/A,#N/A,FALSE,"Data &amp; Key Results";#N/A,#N/A,FALSE,"Summary Template";#N/A,#N/A,FALSE,"Budget";#N/A,#N/A,FALSE,"Present Value Comparison";#N/A,#N/A,FALSE,"Cashflow";#N/A,#N/A,FALSE,"Income";#N/A,#N/A,FALSE,"Inputs"}</definedName>
    <definedName name="mason4_1" localSheetId="6" hidden="1">{#N/A,#N/A,FALSE,"Data &amp; Key Results";#N/A,#N/A,FALSE,"Summary Template";#N/A,#N/A,FALSE,"Budget";#N/A,#N/A,FALSE,"Present Value Comparison";#N/A,#N/A,FALSE,"Cashflow";#N/A,#N/A,FALSE,"Income";#N/A,#N/A,FALSE,"Inputs"}</definedName>
    <definedName name="mason4_1" localSheetId="7" hidden="1">{#N/A,#N/A,FALSE,"Data &amp; Key Results";#N/A,#N/A,FALSE,"Summary Template";#N/A,#N/A,FALSE,"Budget";#N/A,#N/A,FALSE,"Present Value Comparison";#N/A,#N/A,FALSE,"Cashflow";#N/A,#N/A,FALSE,"Income";#N/A,#N/A,FALSE,"Inputs"}</definedName>
    <definedName name="mason4_1" localSheetId="8" hidden="1">{#N/A,#N/A,FALSE,"Data &amp; Key Results";#N/A,#N/A,FALSE,"Summary Template";#N/A,#N/A,FALSE,"Budget";#N/A,#N/A,FALSE,"Present Value Comparison";#N/A,#N/A,FALSE,"Cashflow";#N/A,#N/A,FALSE,"Income";#N/A,#N/A,FALSE,"Inputs"}</definedName>
    <definedName name="mason4_1" localSheetId="9" hidden="1">{#N/A,#N/A,FALSE,"Data &amp; Key Results";#N/A,#N/A,FALSE,"Summary Template";#N/A,#N/A,FALSE,"Budget";#N/A,#N/A,FALSE,"Present Value Comparison";#N/A,#N/A,FALSE,"Cashflow";#N/A,#N/A,FALSE,"Income";#N/A,#N/A,FALSE,"Inputs"}</definedName>
    <definedName name="mason4_1" localSheetId="10" hidden="1">{#N/A,#N/A,FALSE,"Data &amp; Key Results";#N/A,#N/A,FALSE,"Summary Template";#N/A,#N/A,FALSE,"Budget";#N/A,#N/A,FALSE,"Present Value Comparison";#N/A,#N/A,FALSE,"Cashflow";#N/A,#N/A,FALSE,"Income";#N/A,#N/A,FALSE,"Inputs"}</definedName>
    <definedName name="mason4_1" hidden="1">{#N/A,#N/A,FALSE,"Data &amp; Key Results";#N/A,#N/A,FALSE,"Summary Template";#N/A,#N/A,FALSE,"Budget";#N/A,#N/A,FALSE,"Present Value Comparison";#N/A,#N/A,FALSE,"Cashflow";#N/A,#N/A,FALSE,"Income";#N/A,#N/A,FALSE,"Inputs"}</definedName>
    <definedName name="mason5" localSheetId="2" hidden="1">{#N/A,#N/A,FALSE,"Data &amp; Key Results";#N/A,#N/A,FALSE,"Summary Template";#N/A,#N/A,FALSE,"Budget";#N/A,#N/A,FALSE,"Present Value Comparison";#N/A,#N/A,FALSE,"Cashflow";#N/A,#N/A,FALSE,"Income";#N/A,#N/A,FALSE,"Inputs"}</definedName>
    <definedName name="mason5" localSheetId="3" hidden="1">{#N/A,#N/A,FALSE,"Data &amp; Key Results";#N/A,#N/A,FALSE,"Summary Template";#N/A,#N/A,FALSE,"Budget";#N/A,#N/A,FALSE,"Present Value Comparison";#N/A,#N/A,FALSE,"Cashflow";#N/A,#N/A,FALSE,"Income";#N/A,#N/A,FALSE,"Inputs"}</definedName>
    <definedName name="mason5" localSheetId="4" hidden="1">{#N/A,#N/A,FALSE,"Data &amp; Key Results";#N/A,#N/A,FALSE,"Summary Template";#N/A,#N/A,FALSE,"Budget";#N/A,#N/A,FALSE,"Present Value Comparison";#N/A,#N/A,FALSE,"Cashflow";#N/A,#N/A,FALSE,"Income";#N/A,#N/A,FALSE,"Inputs"}</definedName>
    <definedName name="mason5" localSheetId="5" hidden="1">{#N/A,#N/A,FALSE,"Data &amp; Key Results";#N/A,#N/A,FALSE,"Summary Template";#N/A,#N/A,FALSE,"Budget";#N/A,#N/A,FALSE,"Present Value Comparison";#N/A,#N/A,FALSE,"Cashflow";#N/A,#N/A,FALSE,"Income";#N/A,#N/A,FALSE,"Inputs"}</definedName>
    <definedName name="mason5" localSheetId="1" hidden="1">{#N/A,#N/A,FALSE,"Data &amp; Key Results";#N/A,#N/A,FALSE,"Summary Template";#N/A,#N/A,FALSE,"Budget";#N/A,#N/A,FALSE,"Present Value Comparison";#N/A,#N/A,FALSE,"Cashflow";#N/A,#N/A,FALSE,"Income";#N/A,#N/A,FALSE,"Inputs"}</definedName>
    <definedName name="mason5" localSheetId="0" hidden="1">{#N/A,#N/A,FALSE,"Data &amp; Key Results";#N/A,#N/A,FALSE,"Summary Template";#N/A,#N/A,FALSE,"Budget";#N/A,#N/A,FALSE,"Present Value Comparison";#N/A,#N/A,FALSE,"Cashflow";#N/A,#N/A,FALSE,"Income";#N/A,#N/A,FALSE,"Inputs"}</definedName>
    <definedName name="mason5" localSheetId="6" hidden="1">{#N/A,#N/A,FALSE,"Data &amp; Key Results";#N/A,#N/A,FALSE,"Summary Template";#N/A,#N/A,FALSE,"Budget";#N/A,#N/A,FALSE,"Present Value Comparison";#N/A,#N/A,FALSE,"Cashflow";#N/A,#N/A,FALSE,"Income";#N/A,#N/A,FALSE,"Inputs"}</definedName>
    <definedName name="mason5" localSheetId="7" hidden="1">{#N/A,#N/A,FALSE,"Data &amp; Key Results";#N/A,#N/A,FALSE,"Summary Template";#N/A,#N/A,FALSE,"Budget";#N/A,#N/A,FALSE,"Present Value Comparison";#N/A,#N/A,FALSE,"Cashflow";#N/A,#N/A,FALSE,"Income";#N/A,#N/A,FALSE,"Inputs"}</definedName>
    <definedName name="mason5" localSheetId="8" hidden="1">{#N/A,#N/A,FALSE,"Data &amp; Key Results";#N/A,#N/A,FALSE,"Summary Template";#N/A,#N/A,FALSE,"Budget";#N/A,#N/A,FALSE,"Present Value Comparison";#N/A,#N/A,FALSE,"Cashflow";#N/A,#N/A,FALSE,"Income";#N/A,#N/A,FALSE,"Inputs"}</definedName>
    <definedName name="mason5" localSheetId="9" hidden="1">{#N/A,#N/A,FALSE,"Data &amp; Key Results";#N/A,#N/A,FALSE,"Summary Template";#N/A,#N/A,FALSE,"Budget";#N/A,#N/A,FALSE,"Present Value Comparison";#N/A,#N/A,FALSE,"Cashflow";#N/A,#N/A,FALSE,"Income";#N/A,#N/A,FALSE,"Inputs"}</definedName>
    <definedName name="mason5" localSheetId="10" hidden="1">{#N/A,#N/A,FALSE,"Data &amp; Key Results";#N/A,#N/A,FALSE,"Summary Template";#N/A,#N/A,FALSE,"Budget";#N/A,#N/A,FALSE,"Present Value Comparison";#N/A,#N/A,FALSE,"Cashflow";#N/A,#N/A,FALSE,"Income";#N/A,#N/A,FALSE,"Inputs"}</definedName>
    <definedName name="mason5" hidden="1">{#N/A,#N/A,FALSE,"Data &amp; Key Results";#N/A,#N/A,FALSE,"Summary Template";#N/A,#N/A,FALSE,"Budget";#N/A,#N/A,FALSE,"Present Value Comparison";#N/A,#N/A,FALSE,"Cashflow";#N/A,#N/A,FALSE,"Income";#N/A,#N/A,FALSE,"Inputs"}</definedName>
    <definedName name="mason5_1" localSheetId="2" hidden="1">{#N/A,#N/A,FALSE,"Data &amp; Key Results";#N/A,#N/A,FALSE,"Summary Template";#N/A,#N/A,FALSE,"Budget";#N/A,#N/A,FALSE,"Present Value Comparison";#N/A,#N/A,FALSE,"Cashflow";#N/A,#N/A,FALSE,"Income";#N/A,#N/A,FALSE,"Inputs"}</definedName>
    <definedName name="mason5_1" localSheetId="3" hidden="1">{#N/A,#N/A,FALSE,"Data &amp; Key Results";#N/A,#N/A,FALSE,"Summary Template";#N/A,#N/A,FALSE,"Budget";#N/A,#N/A,FALSE,"Present Value Comparison";#N/A,#N/A,FALSE,"Cashflow";#N/A,#N/A,FALSE,"Income";#N/A,#N/A,FALSE,"Inputs"}</definedName>
    <definedName name="mason5_1" localSheetId="4" hidden="1">{#N/A,#N/A,FALSE,"Data &amp; Key Results";#N/A,#N/A,FALSE,"Summary Template";#N/A,#N/A,FALSE,"Budget";#N/A,#N/A,FALSE,"Present Value Comparison";#N/A,#N/A,FALSE,"Cashflow";#N/A,#N/A,FALSE,"Income";#N/A,#N/A,FALSE,"Inputs"}</definedName>
    <definedName name="mason5_1" localSheetId="5" hidden="1">{#N/A,#N/A,FALSE,"Data &amp; Key Results";#N/A,#N/A,FALSE,"Summary Template";#N/A,#N/A,FALSE,"Budget";#N/A,#N/A,FALSE,"Present Value Comparison";#N/A,#N/A,FALSE,"Cashflow";#N/A,#N/A,FALSE,"Income";#N/A,#N/A,FALSE,"Inputs"}</definedName>
    <definedName name="mason5_1" localSheetId="1" hidden="1">{#N/A,#N/A,FALSE,"Data &amp; Key Results";#N/A,#N/A,FALSE,"Summary Template";#N/A,#N/A,FALSE,"Budget";#N/A,#N/A,FALSE,"Present Value Comparison";#N/A,#N/A,FALSE,"Cashflow";#N/A,#N/A,FALSE,"Income";#N/A,#N/A,FALSE,"Inputs"}</definedName>
    <definedName name="mason5_1" localSheetId="0" hidden="1">{#N/A,#N/A,FALSE,"Data &amp; Key Results";#N/A,#N/A,FALSE,"Summary Template";#N/A,#N/A,FALSE,"Budget";#N/A,#N/A,FALSE,"Present Value Comparison";#N/A,#N/A,FALSE,"Cashflow";#N/A,#N/A,FALSE,"Income";#N/A,#N/A,FALSE,"Inputs"}</definedName>
    <definedName name="mason5_1" localSheetId="6" hidden="1">{#N/A,#N/A,FALSE,"Data &amp; Key Results";#N/A,#N/A,FALSE,"Summary Template";#N/A,#N/A,FALSE,"Budget";#N/A,#N/A,FALSE,"Present Value Comparison";#N/A,#N/A,FALSE,"Cashflow";#N/A,#N/A,FALSE,"Income";#N/A,#N/A,FALSE,"Inputs"}</definedName>
    <definedName name="mason5_1" localSheetId="7" hidden="1">{#N/A,#N/A,FALSE,"Data &amp; Key Results";#N/A,#N/A,FALSE,"Summary Template";#N/A,#N/A,FALSE,"Budget";#N/A,#N/A,FALSE,"Present Value Comparison";#N/A,#N/A,FALSE,"Cashflow";#N/A,#N/A,FALSE,"Income";#N/A,#N/A,FALSE,"Inputs"}</definedName>
    <definedName name="mason5_1" localSheetId="8" hidden="1">{#N/A,#N/A,FALSE,"Data &amp; Key Results";#N/A,#N/A,FALSE,"Summary Template";#N/A,#N/A,FALSE,"Budget";#N/A,#N/A,FALSE,"Present Value Comparison";#N/A,#N/A,FALSE,"Cashflow";#N/A,#N/A,FALSE,"Income";#N/A,#N/A,FALSE,"Inputs"}</definedName>
    <definedName name="mason5_1" localSheetId="9" hidden="1">{#N/A,#N/A,FALSE,"Data &amp; Key Results";#N/A,#N/A,FALSE,"Summary Template";#N/A,#N/A,FALSE,"Budget";#N/A,#N/A,FALSE,"Present Value Comparison";#N/A,#N/A,FALSE,"Cashflow";#N/A,#N/A,FALSE,"Income";#N/A,#N/A,FALSE,"Inputs"}</definedName>
    <definedName name="mason5_1" localSheetId="10" hidden="1">{#N/A,#N/A,FALSE,"Data &amp; Key Results";#N/A,#N/A,FALSE,"Summary Template";#N/A,#N/A,FALSE,"Budget";#N/A,#N/A,FALSE,"Present Value Comparison";#N/A,#N/A,FALSE,"Cashflow";#N/A,#N/A,FALSE,"Income";#N/A,#N/A,FALSE,"Inputs"}</definedName>
    <definedName name="mason5_1" hidden="1">{#N/A,#N/A,FALSE,"Data &amp; Key Results";#N/A,#N/A,FALSE,"Summary Template";#N/A,#N/A,FALSE,"Budget";#N/A,#N/A,FALSE,"Present Value Comparison";#N/A,#N/A,FALSE,"Cashflow";#N/A,#N/A,FALSE,"Income";#N/A,#N/A,FALSE,"Inputs"}</definedName>
    <definedName name="masonII" localSheetId="2" hidden="1">{#N/A,#N/A,FALSE,"Data &amp; Key Results";#N/A,#N/A,FALSE,"Summary Template";#N/A,#N/A,FALSE,"Budget";#N/A,#N/A,FALSE,"Present Value Comparison";#N/A,#N/A,FALSE,"Cashflow";#N/A,#N/A,FALSE,"Income";#N/A,#N/A,FALSE,"Inputs"}</definedName>
    <definedName name="masonII" localSheetId="3" hidden="1">{#N/A,#N/A,FALSE,"Data &amp; Key Results";#N/A,#N/A,FALSE,"Summary Template";#N/A,#N/A,FALSE,"Budget";#N/A,#N/A,FALSE,"Present Value Comparison";#N/A,#N/A,FALSE,"Cashflow";#N/A,#N/A,FALSE,"Income";#N/A,#N/A,FALSE,"Inputs"}</definedName>
    <definedName name="masonII" localSheetId="4" hidden="1">{#N/A,#N/A,FALSE,"Data &amp; Key Results";#N/A,#N/A,FALSE,"Summary Template";#N/A,#N/A,FALSE,"Budget";#N/A,#N/A,FALSE,"Present Value Comparison";#N/A,#N/A,FALSE,"Cashflow";#N/A,#N/A,FALSE,"Income";#N/A,#N/A,FALSE,"Inputs"}</definedName>
    <definedName name="masonII" localSheetId="5" hidden="1">{#N/A,#N/A,FALSE,"Data &amp; Key Results";#N/A,#N/A,FALSE,"Summary Template";#N/A,#N/A,FALSE,"Budget";#N/A,#N/A,FALSE,"Present Value Comparison";#N/A,#N/A,FALSE,"Cashflow";#N/A,#N/A,FALSE,"Income";#N/A,#N/A,FALSE,"Inputs"}</definedName>
    <definedName name="masonII" localSheetId="1" hidden="1">{#N/A,#N/A,FALSE,"Data &amp; Key Results";#N/A,#N/A,FALSE,"Summary Template";#N/A,#N/A,FALSE,"Budget";#N/A,#N/A,FALSE,"Present Value Comparison";#N/A,#N/A,FALSE,"Cashflow";#N/A,#N/A,FALSE,"Income";#N/A,#N/A,FALSE,"Inputs"}</definedName>
    <definedName name="masonII" localSheetId="0" hidden="1">{#N/A,#N/A,FALSE,"Data &amp; Key Results";#N/A,#N/A,FALSE,"Summary Template";#N/A,#N/A,FALSE,"Budget";#N/A,#N/A,FALSE,"Present Value Comparison";#N/A,#N/A,FALSE,"Cashflow";#N/A,#N/A,FALSE,"Income";#N/A,#N/A,FALSE,"Inputs"}</definedName>
    <definedName name="masonII" localSheetId="6" hidden="1">{#N/A,#N/A,FALSE,"Data &amp; Key Results";#N/A,#N/A,FALSE,"Summary Template";#N/A,#N/A,FALSE,"Budget";#N/A,#N/A,FALSE,"Present Value Comparison";#N/A,#N/A,FALSE,"Cashflow";#N/A,#N/A,FALSE,"Income";#N/A,#N/A,FALSE,"Inputs"}</definedName>
    <definedName name="masonII" localSheetId="7" hidden="1">{#N/A,#N/A,FALSE,"Data &amp; Key Results";#N/A,#N/A,FALSE,"Summary Template";#N/A,#N/A,FALSE,"Budget";#N/A,#N/A,FALSE,"Present Value Comparison";#N/A,#N/A,FALSE,"Cashflow";#N/A,#N/A,FALSE,"Income";#N/A,#N/A,FALSE,"Inputs"}</definedName>
    <definedName name="masonII" localSheetId="8" hidden="1">{#N/A,#N/A,FALSE,"Data &amp; Key Results";#N/A,#N/A,FALSE,"Summary Template";#N/A,#N/A,FALSE,"Budget";#N/A,#N/A,FALSE,"Present Value Comparison";#N/A,#N/A,FALSE,"Cashflow";#N/A,#N/A,FALSE,"Income";#N/A,#N/A,FALSE,"Inputs"}</definedName>
    <definedName name="masonII" localSheetId="9" hidden="1">{#N/A,#N/A,FALSE,"Data &amp; Key Results";#N/A,#N/A,FALSE,"Summary Template";#N/A,#N/A,FALSE,"Budget";#N/A,#N/A,FALSE,"Present Value Comparison";#N/A,#N/A,FALSE,"Cashflow";#N/A,#N/A,FALSE,"Income";#N/A,#N/A,FALSE,"Inputs"}</definedName>
    <definedName name="masonII" localSheetId="10" hidden="1">{#N/A,#N/A,FALSE,"Data &amp; Key Results";#N/A,#N/A,FALSE,"Summary Template";#N/A,#N/A,FALSE,"Budget";#N/A,#N/A,FALSE,"Present Value Comparison";#N/A,#N/A,FALSE,"Cashflow";#N/A,#N/A,FALSE,"Income";#N/A,#N/A,FALSE,"Inputs"}</definedName>
    <definedName name="masonII" hidden="1">{#N/A,#N/A,FALSE,"Data &amp; Key Results";#N/A,#N/A,FALSE,"Summary Template";#N/A,#N/A,FALSE,"Budget";#N/A,#N/A,FALSE,"Present Value Comparison";#N/A,#N/A,FALSE,"Cashflow";#N/A,#N/A,FALSE,"Income";#N/A,#N/A,FALSE,"Inputs"}</definedName>
    <definedName name="masonII_1" localSheetId="2" hidden="1">{#N/A,#N/A,FALSE,"Data &amp; Key Results";#N/A,#N/A,FALSE,"Summary Template";#N/A,#N/A,FALSE,"Budget";#N/A,#N/A,FALSE,"Present Value Comparison";#N/A,#N/A,FALSE,"Cashflow";#N/A,#N/A,FALSE,"Income";#N/A,#N/A,FALSE,"Inputs"}</definedName>
    <definedName name="masonII_1" localSheetId="3" hidden="1">{#N/A,#N/A,FALSE,"Data &amp; Key Results";#N/A,#N/A,FALSE,"Summary Template";#N/A,#N/A,FALSE,"Budget";#N/A,#N/A,FALSE,"Present Value Comparison";#N/A,#N/A,FALSE,"Cashflow";#N/A,#N/A,FALSE,"Income";#N/A,#N/A,FALSE,"Inputs"}</definedName>
    <definedName name="masonII_1" localSheetId="4" hidden="1">{#N/A,#N/A,FALSE,"Data &amp; Key Results";#N/A,#N/A,FALSE,"Summary Template";#N/A,#N/A,FALSE,"Budget";#N/A,#N/A,FALSE,"Present Value Comparison";#N/A,#N/A,FALSE,"Cashflow";#N/A,#N/A,FALSE,"Income";#N/A,#N/A,FALSE,"Inputs"}</definedName>
    <definedName name="masonII_1" localSheetId="5" hidden="1">{#N/A,#N/A,FALSE,"Data &amp; Key Results";#N/A,#N/A,FALSE,"Summary Template";#N/A,#N/A,FALSE,"Budget";#N/A,#N/A,FALSE,"Present Value Comparison";#N/A,#N/A,FALSE,"Cashflow";#N/A,#N/A,FALSE,"Income";#N/A,#N/A,FALSE,"Inputs"}</definedName>
    <definedName name="masonII_1" localSheetId="1" hidden="1">{#N/A,#N/A,FALSE,"Data &amp; Key Results";#N/A,#N/A,FALSE,"Summary Template";#N/A,#N/A,FALSE,"Budget";#N/A,#N/A,FALSE,"Present Value Comparison";#N/A,#N/A,FALSE,"Cashflow";#N/A,#N/A,FALSE,"Income";#N/A,#N/A,FALSE,"Inputs"}</definedName>
    <definedName name="masonII_1" localSheetId="0" hidden="1">{#N/A,#N/A,FALSE,"Data &amp; Key Results";#N/A,#N/A,FALSE,"Summary Template";#N/A,#N/A,FALSE,"Budget";#N/A,#N/A,FALSE,"Present Value Comparison";#N/A,#N/A,FALSE,"Cashflow";#N/A,#N/A,FALSE,"Income";#N/A,#N/A,FALSE,"Inputs"}</definedName>
    <definedName name="masonII_1" localSheetId="6" hidden="1">{#N/A,#N/A,FALSE,"Data &amp; Key Results";#N/A,#N/A,FALSE,"Summary Template";#N/A,#N/A,FALSE,"Budget";#N/A,#N/A,FALSE,"Present Value Comparison";#N/A,#N/A,FALSE,"Cashflow";#N/A,#N/A,FALSE,"Income";#N/A,#N/A,FALSE,"Inputs"}</definedName>
    <definedName name="masonII_1" localSheetId="7" hidden="1">{#N/A,#N/A,FALSE,"Data &amp; Key Results";#N/A,#N/A,FALSE,"Summary Template";#N/A,#N/A,FALSE,"Budget";#N/A,#N/A,FALSE,"Present Value Comparison";#N/A,#N/A,FALSE,"Cashflow";#N/A,#N/A,FALSE,"Income";#N/A,#N/A,FALSE,"Inputs"}</definedName>
    <definedName name="masonII_1" localSheetId="8" hidden="1">{#N/A,#N/A,FALSE,"Data &amp; Key Results";#N/A,#N/A,FALSE,"Summary Template";#N/A,#N/A,FALSE,"Budget";#N/A,#N/A,FALSE,"Present Value Comparison";#N/A,#N/A,FALSE,"Cashflow";#N/A,#N/A,FALSE,"Income";#N/A,#N/A,FALSE,"Inputs"}</definedName>
    <definedName name="masonII_1" localSheetId="9" hidden="1">{#N/A,#N/A,FALSE,"Data &amp; Key Results";#N/A,#N/A,FALSE,"Summary Template";#N/A,#N/A,FALSE,"Budget";#N/A,#N/A,FALSE,"Present Value Comparison";#N/A,#N/A,FALSE,"Cashflow";#N/A,#N/A,FALSE,"Income";#N/A,#N/A,FALSE,"Inputs"}</definedName>
    <definedName name="masonII_1" localSheetId="10" hidden="1">{#N/A,#N/A,FALSE,"Data &amp; Key Results";#N/A,#N/A,FALSE,"Summary Template";#N/A,#N/A,FALSE,"Budget";#N/A,#N/A,FALSE,"Present Value Comparison";#N/A,#N/A,FALSE,"Cashflow";#N/A,#N/A,FALSE,"Income";#N/A,#N/A,FALSE,"Inputs"}</definedName>
    <definedName name="masonII_1" hidden="1">{#N/A,#N/A,FALSE,"Data &amp; Key Results";#N/A,#N/A,FALSE,"Summary Template";#N/A,#N/A,FALSE,"Budget";#N/A,#N/A,FALSE,"Present Value Comparison";#N/A,#N/A,FALSE,"Cashflow";#N/A,#N/A,FALSE,"Income";#N/A,#N/A,FALSE,"Inputs"}</definedName>
    <definedName name="mb_inputLocation" localSheetId="2" hidden="1">[26]Inputs!#REF!</definedName>
    <definedName name="mb_inputLocation" localSheetId="3" hidden="1">#REF!</definedName>
    <definedName name="mb_inputLocation" localSheetId="4" hidden="1">#REF!</definedName>
    <definedName name="mb_inputLocation" localSheetId="5" hidden="1">#REF!</definedName>
    <definedName name="mb_inputLocation" localSheetId="1" hidden="1">[26]Inputs!#REF!</definedName>
    <definedName name="mb_inputLocation" localSheetId="0" hidden="1">#REF!</definedName>
    <definedName name="mb_inputLocation" localSheetId="6" hidden="1">[26]Inputs!#REF!</definedName>
    <definedName name="mb_inputLocation" localSheetId="7" hidden="1">[26]Inputs!#REF!</definedName>
    <definedName name="mb_inputLocation" localSheetId="8" hidden="1">[26]Inputs!#REF!</definedName>
    <definedName name="mb_inputLocation" localSheetId="9" hidden="1">#REF!</definedName>
    <definedName name="mb_inputLocation" localSheetId="10" hidden="1">[26]Inputs!#REF!</definedName>
    <definedName name="mb_inputLocation" hidden="1">[26]Inputs!#REF!</definedName>
    <definedName name="McClain" localSheetId="2" hidden="1">{"PAGE_1",#N/A,FALSE,"MONTH"}</definedName>
    <definedName name="McClain" localSheetId="3" hidden="1">{"PAGE_1",#N/A,FALSE,"MONTH"}</definedName>
    <definedName name="McClain" localSheetId="4" hidden="1">{"PAGE_1",#N/A,FALSE,"MONTH"}</definedName>
    <definedName name="McClain" localSheetId="5" hidden="1">{"PAGE_1",#N/A,FALSE,"MONTH"}</definedName>
    <definedName name="McClain" localSheetId="1" hidden="1">{"PAGE_1",#N/A,FALSE,"MONTH"}</definedName>
    <definedName name="McClain" localSheetId="0" hidden="1">{"PAGE_1",#N/A,FALSE,"MONTH"}</definedName>
    <definedName name="McClain" localSheetId="6" hidden="1">{"PAGE_1",#N/A,FALSE,"MONTH"}</definedName>
    <definedName name="McClain" localSheetId="7" hidden="1">{"PAGE_1",#N/A,FALSE,"MONTH"}</definedName>
    <definedName name="McClain" localSheetId="8" hidden="1">{"PAGE_1",#N/A,FALSE,"MONTH"}</definedName>
    <definedName name="McClain" localSheetId="9" hidden="1">{"PAGE_1",#N/A,FALSE,"MONTH"}</definedName>
    <definedName name="McClain" localSheetId="10" hidden="1">{"PAGE_1",#N/A,FALSE,"MONTH"}</definedName>
    <definedName name="McClain" hidden="1">{"PAGE_1",#N/A,FALSE,"MONTH"}</definedName>
    <definedName name="MCCLAIN2" localSheetId="2" hidden="1">{"PAGE_1",#N/A,FALSE,"MONTH"}</definedName>
    <definedName name="MCCLAIN2" localSheetId="3" hidden="1">{"PAGE_1",#N/A,FALSE,"MONTH"}</definedName>
    <definedName name="MCCLAIN2" localSheetId="4" hidden="1">{"PAGE_1",#N/A,FALSE,"MONTH"}</definedName>
    <definedName name="MCCLAIN2" localSheetId="5" hidden="1">{"PAGE_1",#N/A,FALSE,"MONTH"}</definedName>
    <definedName name="MCCLAIN2" localSheetId="1" hidden="1">{"PAGE_1",#N/A,FALSE,"MONTH"}</definedName>
    <definedName name="MCCLAIN2" localSheetId="0" hidden="1">{"PAGE_1",#N/A,FALSE,"MONTH"}</definedName>
    <definedName name="MCCLAIN2" localSheetId="6" hidden="1">{"PAGE_1",#N/A,FALSE,"MONTH"}</definedName>
    <definedName name="MCCLAIN2" localSheetId="7" hidden="1">{"PAGE_1",#N/A,FALSE,"MONTH"}</definedName>
    <definedName name="MCCLAIN2" localSheetId="8" hidden="1">{"PAGE_1",#N/A,FALSE,"MONTH"}</definedName>
    <definedName name="MCCLAIN2" localSheetId="9" hidden="1">{"PAGE_1",#N/A,FALSE,"MONTH"}</definedName>
    <definedName name="MCCLAIN2" localSheetId="10" hidden="1">{"PAGE_1",#N/A,FALSE,"MONTH"}</definedName>
    <definedName name="MCCLAIN2" hidden="1">{"PAGE_1",#N/A,FALSE,"MONTH"}</definedName>
    <definedName name="Miller" localSheetId="2" hidden="1">{#N/A,#N/A,FALSE,"Expenditures";#N/A,#N/A,FALSE,"Property Placed In-Service";#N/A,#N/A,FALSE,"CWIP Balances"}</definedName>
    <definedName name="Miller" localSheetId="3" hidden="1">{#N/A,#N/A,FALSE,"Expenditures";#N/A,#N/A,FALSE,"Property Placed In-Service";#N/A,#N/A,FALSE,"CWIP Balances"}</definedName>
    <definedName name="Miller" localSheetId="4" hidden="1">{#N/A,#N/A,FALSE,"Expenditures";#N/A,#N/A,FALSE,"Property Placed In-Service";#N/A,#N/A,FALSE,"CWIP Balances"}</definedName>
    <definedName name="Miller" localSheetId="5" hidden="1">{#N/A,#N/A,FALSE,"Expenditures";#N/A,#N/A,FALSE,"Property Placed In-Service";#N/A,#N/A,FALSE,"CWIP Balances"}</definedName>
    <definedName name="Miller" localSheetId="1" hidden="1">{#N/A,#N/A,FALSE,"Expenditures";#N/A,#N/A,FALSE,"Property Placed In-Service";#N/A,#N/A,FALSE,"CWIP Balances"}</definedName>
    <definedName name="Miller" localSheetId="0" hidden="1">{#N/A,#N/A,FALSE,"Expenditures";#N/A,#N/A,FALSE,"Property Placed In-Service";#N/A,#N/A,FALSE,"CWIP Balances"}</definedName>
    <definedName name="Miller" localSheetId="6" hidden="1">{#N/A,#N/A,FALSE,"Expenditures";#N/A,#N/A,FALSE,"Property Placed In-Service";#N/A,#N/A,FALSE,"CWIP Balances"}</definedName>
    <definedName name="Miller" localSheetId="7" hidden="1">{#N/A,#N/A,FALSE,"Expenditures";#N/A,#N/A,FALSE,"Property Placed In-Service";#N/A,#N/A,FALSE,"CWIP Balances"}</definedName>
    <definedName name="Miller" localSheetId="8" hidden="1">{#N/A,#N/A,FALSE,"Expenditures";#N/A,#N/A,FALSE,"Property Placed In-Service";#N/A,#N/A,FALSE,"CWIP Balances"}</definedName>
    <definedName name="Miller" localSheetId="9" hidden="1">{#N/A,#N/A,FALSE,"Expenditures";#N/A,#N/A,FALSE,"Property Placed In-Service";#N/A,#N/A,FALSE,"CWIP Balances"}</definedName>
    <definedName name="Miller" localSheetId="10" hidden="1">{#N/A,#N/A,FALSE,"Expenditures";#N/A,#N/A,FALSE,"Property Placed In-Service";#N/A,#N/A,FALSE,"CWIP Balances"}</definedName>
    <definedName name="Miller" hidden="1">{#N/A,#N/A,FALSE,"Expenditures";#N/A,#N/A,FALSE,"Property Placed In-Service";#N/A,#N/A,FALSE,"CWIP Balances"}</definedName>
    <definedName name="Miller_1" localSheetId="2" hidden="1">{#N/A,#N/A,FALSE,"Expenditures";#N/A,#N/A,FALSE,"Property Placed In-Service";#N/A,#N/A,FALSE,"CWIP Balances"}</definedName>
    <definedName name="Miller_1" localSheetId="3" hidden="1">{#N/A,#N/A,FALSE,"Expenditures";#N/A,#N/A,FALSE,"Property Placed In-Service";#N/A,#N/A,FALSE,"CWIP Balances"}</definedName>
    <definedName name="Miller_1" localSheetId="4" hidden="1">{#N/A,#N/A,FALSE,"Expenditures";#N/A,#N/A,FALSE,"Property Placed In-Service";#N/A,#N/A,FALSE,"CWIP Balances"}</definedName>
    <definedName name="Miller_1" localSheetId="5" hidden="1">{#N/A,#N/A,FALSE,"Expenditures";#N/A,#N/A,FALSE,"Property Placed In-Service";#N/A,#N/A,FALSE,"CWIP Balances"}</definedName>
    <definedName name="Miller_1" localSheetId="1" hidden="1">{#N/A,#N/A,FALSE,"Expenditures";#N/A,#N/A,FALSE,"Property Placed In-Service";#N/A,#N/A,FALSE,"CWIP Balances"}</definedName>
    <definedName name="Miller_1" localSheetId="0" hidden="1">{#N/A,#N/A,FALSE,"Expenditures";#N/A,#N/A,FALSE,"Property Placed In-Service";#N/A,#N/A,FALSE,"CWIP Balances"}</definedName>
    <definedName name="Miller_1" localSheetId="6" hidden="1">{#N/A,#N/A,FALSE,"Expenditures";#N/A,#N/A,FALSE,"Property Placed In-Service";#N/A,#N/A,FALSE,"CWIP Balances"}</definedName>
    <definedName name="Miller_1" localSheetId="7" hidden="1">{#N/A,#N/A,FALSE,"Expenditures";#N/A,#N/A,FALSE,"Property Placed In-Service";#N/A,#N/A,FALSE,"CWIP Balances"}</definedName>
    <definedName name="Miller_1" localSheetId="8" hidden="1">{#N/A,#N/A,FALSE,"Expenditures";#N/A,#N/A,FALSE,"Property Placed In-Service";#N/A,#N/A,FALSE,"CWIP Balances"}</definedName>
    <definedName name="Miller_1" localSheetId="9" hidden="1">{#N/A,#N/A,FALSE,"Expenditures";#N/A,#N/A,FALSE,"Property Placed In-Service";#N/A,#N/A,FALSE,"CWIP Balances"}</definedName>
    <definedName name="Miller_1" localSheetId="10" hidden="1">{#N/A,#N/A,FALSE,"Expenditures";#N/A,#N/A,FALSE,"Property Placed In-Service";#N/A,#N/A,FALSE,"CWIP Balances"}</definedName>
    <definedName name="Miller_1" hidden="1">{#N/A,#N/A,FALSE,"Expenditures";#N/A,#N/A,FALSE,"Property Placed In-Service";#N/A,#N/A,FALSE,"CWIP Balances"}</definedName>
    <definedName name="Miller_1_1" localSheetId="2" hidden="1">{#N/A,#N/A,FALSE,"Expenditures";#N/A,#N/A,FALSE,"Property Placed In-Service";#N/A,#N/A,FALSE,"CWIP Balances"}</definedName>
    <definedName name="Miller_1_1" localSheetId="3" hidden="1">{#N/A,#N/A,FALSE,"Expenditures";#N/A,#N/A,FALSE,"Property Placed In-Service";#N/A,#N/A,FALSE,"CWIP Balances"}</definedName>
    <definedName name="Miller_1_1" localSheetId="4" hidden="1">{#N/A,#N/A,FALSE,"Expenditures";#N/A,#N/A,FALSE,"Property Placed In-Service";#N/A,#N/A,FALSE,"CWIP Balances"}</definedName>
    <definedName name="Miller_1_1" localSheetId="5" hidden="1">{#N/A,#N/A,FALSE,"Expenditures";#N/A,#N/A,FALSE,"Property Placed In-Service";#N/A,#N/A,FALSE,"CWIP Balances"}</definedName>
    <definedName name="Miller_1_1" localSheetId="1" hidden="1">{#N/A,#N/A,FALSE,"Expenditures";#N/A,#N/A,FALSE,"Property Placed In-Service";#N/A,#N/A,FALSE,"CWIP Balances"}</definedName>
    <definedName name="Miller_1_1" localSheetId="0" hidden="1">{#N/A,#N/A,FALSE,"Expenditures";#N/A,#N/A,FALSE,"Property Placed In-Service";#N/A,#N/A,FALSE,"CWIP Balances"}</definedName>
    <definedName name="Miller_1_1" localSheetId="6" hidden="1">{#N/A,#N/A,FALSE,"Expenditures";#N/A,#N/A,FALSE,"Property Placed In-Service";#N/A,#N/A,FALSE,"CWIP Balances"}</definedName>
    <definedName name="Miller_1_1" localSheetId="7" hidden="1">{#N/A,#N/A,FALSE,"Expenditures";#N/A,#N/A,FALSE,"Property Placed In-Service";#N/A,#N/A,FALSE,"CWIP Balances"}</definedName>
    <definedName name="Miller_1_1" localSheetId="8" hidden="1">{#N/A,#N/A,FALSE,"Expenditures";#N/A,#N/A,FALSE,"Property Placed In-Service";#N/A,#N/A,FALSE,"CWIP Balances"}</definedName>
    <definedName name="Miller_1_1" localSheetId="9" hidden="1">{#N/A,#N/A,FALSE,"Expenditures";#N/A,#N/A,FALSE,"Property Placed In-Service";#N/A,#N/A,FALSE,"CWIP Balances"}</definedName>
    <definedName name="Miller_1_1" localSheetId="10" hidden="1">{#N/A,#N/A,FALSE,"Expenditures";#N/A,#N/A,FALSE,"Property Placed In-Service";#N/A,#N/A,FALSE,"CWIP Balances"}</definedName>
    <definedName name="Miller_1_1" hidden="1">{#N/A,#N/A,FALSE,"Expenditures";#N/A,#N/A,FALSE,"Property Placed In-Service";#N/A,#N/A,FALSE,"CWIP Balances"}</definedName>
    <definedName name="Miller_1_2" localSheetId="2" hidden="1">{#N/A,#N/A,FALSE,"Expenditures";#N/A,#N/A,FALSE,"Property Placed In-Service";#N/A,#N/A,FALSE,"CWIP Balances"}</definedName>
    <definedName name="Miller_1_2" localSheetId="3" hidden="1">{#N/A,#N/A,FALSE,"Expenditures";#N/A,#N/A,FALSE,"Property Placed In-Service";#N/A,#N/A,FALSE,"CWIP Balances"}</definedName>
    <definedName name="Miller_1_2" localSheetId="4" hidden="1">{#N/A,#N/A,FALSE,"Expenditures";#N/A,#N/A,FALSE,"Property Placed In-Service";#N/A,#N/A,FALSE,"CWIP Balances"}</definedName>
    <definedName name="Miller_1_2" localSheetId="5" hidden="1">{#N/A,#N/A,FALSE,"Expenditures";#N/A,#N/A,FALSE,"Property Placed In-Service";#N/A,#N/A,FALSE,"CWIP Balances"}</definedName>
    <definedName name="Miller_1_2" localSheetId="1" hidden="1">{#N/A,#N/A,FALSE,"Expenditures";#N/A,#N/A,FALSE,"Property Placed In-Service";#N/A,#N/A,FALSE,"CWIP Balances"}</definedName>
    <definedName name="Miller_1_2" localSheetId="0" hidden="1">{#N/A,#N/A,FALSE,"Expenditures";#N/A,#N/A,FALSE,"Property Placed In-Service";#N/A,#N/A,FALSE,"CWIP Balances"}</definedName>
    <definedName name="Miller_1_2" localSheetId="6" hidden="1">{#N/A,#N/A,FALSE,"Expenditures";#N/A,#N/A,FALSE,"Property Placed In-Service";#N/A,#N/A,FALSE,"CWIP Balances"}</definedName>
    <definedName name="Miller_1_2" localSheetId="7" hidden="1">{#N/A,#N/A,FALSE,"Expenditures";#N/A,#N/A,FALSE,"Property Placed In-Service";#N/A,#N/A,FALSE,"CWIP Balances"}</definedName>
    <definedName name="Miller_1_2" localSheetId="8" hidden="1">{#N/A,#N/A,FALSE,"Expenditures";#N/A,#N/A,FALSE,"Property Placed In-Service";#N/A,#N/A,FALSE,"CWIP Balances"}</definedName>
    <definedName name="Miller_1_2" localSheetId="9" hidden="1">{#N/A,#N/A,FALSE,"Expenditures";#N/A,#N/A,FALSE,"Property Placed In-Service";#N/A,#N/A,FALSE,"CWIP Balances"}</definedName>
    <definedName name="Miller_1_2" localSheetId="10" hidden="1">{#N/A,#N/A,FALSE,"Expenditures";#N/A,#N/A,FALSE,"Property Placed In-Service";#N/A,#N/A,FALSE,"CWIP Balances"}</definedName>
    <definedName name="Miller_1_2" hidden="1">{#N/A,#N/A,FALSE,"Expenditures";#N/A,#N/A,FALSE,"Property Placed In-Service";#N/A,#N/A,FALSE,"CWIP Balances"}</definedName>
    <definedName name="Miller_1_3" localSheetId="2" hidden="1">{#N/A,#N/A,FALSE,"Expenditures";#N/A,#N/A,FALSE,"Property Placed In-Service";#N/A,#N/A,FALSE,"CWIP Balances"}</definedName>
    <definedName name="Miller_1_3" localSheetId="3" hidden="1">{#N/A,#N/A,FALSE,"Expenditures";#N/A,#N/A,FALSE,"Property Placed In-Service";#N/A,#N/A,FALSE,"CWIP Balances"}</definedName>
    <definedName name="Miller_1_3" localSheetId="4" hidden="1">{#N/A,#N/A,FALSE,"Expenditures";#N/A,#N/A,FALSE,"Property Placed In-Service";#N/A,#N/A,FALSE,"CWIP Balances"}</definedName>
    <definedName name="Miller_1_3" localSheetId="5" hidden="1">{#N/A,#N/A,FALSE,"Expenditures";#N/A,#N/A,FALSE,"Property Placed In-Service";#N/A,#N/A,FALSE,"CWIP Balances"}</definedName>
    <definedName name="Miller_1_3" localSheetId="1" hidden="1">{#N/A,#N/A,FALSE,"Expenditures";#N/A,#N/A,FALSE,"Property Placed In-Service";#N/A,#N/A,FALSE,"CWIP Balances"}</definedName>
    <definedName name="Miller_1_3" localSheetId="0" hidden="1">{#N/A,#N/A,FALSE,"Expenditures";#N/A,#N/A,FALSE,"Property Placed In-Service";#N/A,#N/A,FALSE,"CWIP Balances"}</definedName>
    <definedName name="Miller_1_3" localSheetId="6" hidden="1">{#N/A,#N/A,FALSE,"Expenditures";#N/A,#N/A,FALSE,"Property Placed In-Service";#N/A,#N/A,FALSE,"CWIP Balances"}</definedName>
    <definedName name="Miller_1_3" localSheetId="7" hidden="1">{#N/A,#N/A,FALSE,"Expenditures";#N/A,#N/A,FALSE,"Property Placed In-Service";#N/A,#N/A,FALSE,"CWIP Balances"}</definedName>
    <definedName name="Miller_1_3" localSheetId="8" hidden="1">{#N/A,#N/A,FALSE,"Expenditures";#N/A,#N/A,FALSE,"Property Placed In-Service";#N/A,#N/A,FALSE,"CWIP Balances"}</definedName>
    <definedName name="Miller_1_3" localSheetId="9" hidden="1">{#N/A,#N/A,FALSE,"Expenditures";#N/A,#N/A,FALSE,"Property Placed In-Service";#N/A,#N/A,FALSE,"CWIP Balances"}</definedName>
    <definedName name="Miller_1_3" localSheetId="10" hidden="1">{#N/A,#N/A,FALSE,"Expenditures";#N/A,#N/A,FALSE,"Property Placed In-Service";#N/A,#N/A,FALSE,"CWIP Balances"}</definedName>
    <definedName name="Miller_1_3" hidden="1">{#N/A,#N/A,FALSE,"Expenditures";#N/A,#N/A,FALSE,"Property Placed In-Service";#N/A,#N/A,FALSE,"CWIP Balances"}</definedName>
    <definedName name="Miller_2" localSheetId="2" hidden="1">{#N/A,#N/A,FALSE,"Expenditures";#N/A,#N/A,FALSE,"Property Placed In-Service";#N/A,#N/A,FALSE,"CWIP Balances"}</definedName>
    <definedName name="Miller_2" localSheetId="3" hidden="1">{#N/A,#N/A,FALSE,"Expenditures";#N/A,#N/A,FALSE,"Property Placed In-Service";#N/A,#N/A,FALSE,"CWIP Balances"}</definedName>
    <definedName name="Miller_2" localSheetId="4" hidden="1">{#N/A,#N/A,FALSE,"Expenditures";#N/A,#N/A,FALSE,"Property Placed In-Service";#N/A,#N/A,FALSE,"CWIP Balances"}</definedName>
    <definedName name="Miller_2" localSheetId="5" hidden="1">{#N/A,#N/A,FALSE,"Expenditures";#N/A,#N/A,FALSE,"Property Placed In-Service";#N/A,#N/A,FALSE,"CWIP Balances"}</definedName>
    <definedName name="Miller_2" localSheetId="1" hidden="1">{#N/A,#N/A,FALSE,"Expenditures";#N/A,#N/A,FALSE,"Property Placed In-Service";#N/A,#N/A,FALSE,"CWIP Balances"}</definedName>
    <definedName name="Miller_2" localSheetId="0" hidden="1">{#N/A,#N/A,FALSE,"Expenditures";#N/A,#N/A,FALSE,"Property Placed In-Service";#N/A,#N/A,FALSE,"CWIP Balances"}</definedName>
    <definedName name="Miller_2" localSheetId="6" hidden="1">{#N/A,#N/A,FALSE,"Expenditures";#N/A,#N/A,FALSE,"Property Placed In-Service";#N/A,#N/A,FALSE,"CWIP Balances"}</definedName>
    <definedName name="Miller_2" localSheetId="7" hidden="1">{#N/A,#N/A,FALSE,"Expenditures";#N/A,#N/A,FALSE,"Property Placed In-Service";#N/A,#N/A,FALSE,"CWIP Balances"}</definedName>
    <definedName name="Miller_2" localSheetId="8" hidden="1">{#N/A,#N/A,FALSE,"Expenditures";#N/A,#N/A,FALSE,"Property Placed In-Service";#N/A,#N/A,FALSE,"CWIP Balances"}</definedName>
    <definedName name="Miller_2" localSheetId="9" hidden="1">{#N/A,#N/A,FALSE,"Expenditures";#N/A,#N/A,FALSE,"Property Placed In-Service";#N/A,#N/A,FALSE,"CWIP Balances"}</definedName>
    <definedName name="Miller_2" localSheetId="10" hidden="1">{#N/A,#N/A,FALSE,"Expenditures";#N/A,#N/A,FALSE,"Property Placed In-Service";#N/A,#N/A,FALSE,"CWIP Balances"}</definedName>
    <definedName name="Miller_2" hidden="1">{#N/A,#N/A,FALSE,"Expenditures";#N/A,#N/A,FALSE,"Property Placed In-Service";#N/A,#N/A,FALSE,"CWIP Balances"}</definedName>
    <definedName name="Miller_2_1" localSheetId="2" hidden="1">{#N/A,#N/A,FALSE,"Expenditures";#N/A,#N/A,FALSE,"Property Placed In-Service";#N/A,#N/A,FALSE,"CWIP Balances"}</definedName>
    <definedName name="Miller_2_1" localSheetId="3" hidden="1">{#N/A,#N/A,FALSE,"Expenditures";#N/A,#N/A,FALSE,"Property Placed In-Service";#N/A,#N/A,FALSE,"CWIP Balances"}</definedName>
    <definedName name="Miller_2_1" localSheetId="4" hidden="1">{#N/A,#N/A,FALSE,"Expenditures";#N/A,#N/A,FALSE,"Property Placed In-Service";#N/A,#N/A,FALSE,"CWIP Balances"}</definedName>
    <definedName name="Miller_2_1" localSheetId="5" hidden="1">{#N/A,#N/A,FALSE,"Expenditures";#N/A,#N/A,FALSE,"Property Placed In-Service";#N/A,#N/A,FALSE,"CWIP Balances"}</definedName>
    <definedName name="Miller_2_1" localSheetId="1" hidden="1">{#N/A,#N/A,FALSE,"Expenditures";#N/A,#N/A,FALSE,"Property Placed In-Service";#N/A,#N/A,FALSE,"CWIP Balances"}</definedName>
    <definedName name="Miller_2_1" localSheetId="0" hidden="1">{#N/A,#N/A,FALSE,"Expenditures";#N/A,#N/A,FALSE,"Property Placed In-Service";#N/A,#N/A,FALSE,"CWIP Balances"}</definedName>
    <definedName name="Miller_2_1" localSheetId="6" hidden="1">{#N/A,#N/A,FALSE,"Expenditures";#N/A,#N/A,FALSE,"Property Placed In-Service";#N/A,#N/A,FALSE,"CWIP Balances"}</definedName>
    <definedName name="Miller_2_1" localSheetId="7" hidden="1">{#N/A,#N/A,FALSE,"Expenditures";#N/A,#N/A,FALSE,"Property Placed In-Service";#N/A,#N/A,FALSE,"CWIP Balances"}</definedName>
    <definedName name="Miller_2_1" localSheetId="8" hidden="1">{#N/A,#N/A,FALSE,"Expenditures";#N/A,#N/A,FALSE,"Property Placed In-Service";#N/A,#N/A,FALSE,"CWIP Balances"}</definedName>
    <definedName name="Miller_2_1" localSheetId="9" hidden="1">{#N/A,#N/A,FALSE,"Expenditures";#N/A,#N/A,FALSE,"Property Placed In-Service";#N/A,#N/A,FALSE,"CWIP Balances"}</definedName>
    <definedName name="Miller_2_1" localSheetId="10" hidden="1">{#N/A,#N/A,FALSE,"Expenditures";#N/A,#N/A,FALSE,"Property Placed In-Service";#N/A,#N/A,FALSE,"CWIP Balances"}</definedName>
    <definedName name="Miller_2_1" hidden="1">{#N/A,#N/A,FALSE,"Expenditures";#N/A,#N/A,FALSE,"Property Placed In-Service";#N/A,#N/A,FALSE,"CWIP Balances"}</definedName>
    <definedName name="Miller_2_2" localSheetId="2" hidden="1">{#N/A,#N/A,FALSE,"Expenditures";#N/A,#N/A,FALSE,"Property Placed In-Service";#N/A,#N/A,FALSE,"CWIP Balances"}</definedName>
    <definedName name="Miller_2_2" localSheetId="3" hidden="1">{#N/A,#N/A,FALSE,"Expenditures";#N/A,#N/A,FALSE,"Property Placed In-Service";#N/A,#N/A,FALSE,"CWIP Balances"}</definedName>
    <definedName name="Miller_2_2" localSheetId="4" hidden="1">{#N/A,#N/A,FALSE,"Expenditures";#N/A,#N/A,FALSE,"Property Placed In-Service";#N/A,#N/A,FALSE,"CWIP Balances"}</definedName>
    <definedName name="Miller_2_2" localSheetId="5" hidden="1">{#N/A,#N/A,FALSE,"Expenditures";#N/A,#N/A,FALSE,"Property Placed In-Service";#N/A,#N/A,FALSE,"CWIP Balances"}</definedName>
    <definedName name="Miller_2_2" localSheetId="1" hidden="1">{#N/A,#N/A,FALSE,"Expenditures";#N/A,#N/A,FALSE,"Property Placed In-Service";#N/A,#N/A,FALSE,"CWIP Balances"}</definedName>
    <definedName name="Miller_2_2" localSheetId="0" hidden="1">{#N/A,#N/A,FALSE,"Expenditures";#N/A,#N/A,FALSE,"Property Placed In-Service";#N/A,#N/A,FALSE,"CWIP Balances"}</definedName>
    <definedName name="Miller_2_2" localSheetId="6" hidden="1">{#N/A,#N/A,FALSE,"Expenditures";#N/A,#N/A,FALSE,"Property Placed In-Service";#N/A,#N/A,FALSE,"CWIP Balances"}</definedName>
    <definedName name="Miller_2_2" localSheetId="7" hidden="1">{#N/A,#N/A,FALSE,"Expenditures";#N/A,#N/A,FALSE,"Property Placed In-Service";#N/A,#N/A,FALSE,"CWIP Balances"}</definedName>
    <definedName name="Miller_2_2" localSheetId="8" hidden="1">{#N/A,#N/A,FALSE,"Expenditures";#N/A,#N/A,FALSE,"Property Placed In-Service";#N/A,#N/A,FALSE,"CWIP Balances"}</definedName>
    <definedName name="Miller_2_2" localSheetId="9" hidden="1">{#N/A,#N/A,FALSE,"Expenditures";#N/A,#N/A,FALSE,"Property Placed In-Service";#N/A,#N/A,FALSE,"CWIP Balances"}</definedName>
    <definedName name="Miller_2_2" localSheetId="10" hidden="1">{#N/A,#N/A,FALSE,"Expenditures";#N/A,#N/A,FALSE,"Property Placed In-Service";#N/A,#N/A,FALSE,"CWIP Balances"}</definedName>
    <definedName name="Miller_2_2" hidden="1">{#N/A,#N/A,FALSE,"Expenditures";#N/A,#N/A,FALSE,"Property Placed In-Service";#N/A,#N/A,FALSE,"CWIP Balances"}</definedName>
    <definedName name="Miller_2_3" localSheetId="2" hidden="1">{#N/A,#N/A,FALSE,"Expenditures";#N/A,#N/A,FALSE,"Property Placed In-Service";#N/A,#N/A,FALSE,"CWIP Balances"}</definedName>
    <definedName name="Miller_2_3" localSheetId="3" hidden="1">{#N/A,#N/A,FALSE,"Expenditures";#N/A,#N/A,FALSE,"Property Placed In-Service";#N/A,#N/A,FALSE,"CWIP Balances"}</definedName>
    <definedName name="Miller_2_3" localSheetId="4" hidden="1">{#N/A,#N/A,FALSE,"Expenditures";#N/A,#N/A,FALSE,"Property Placed In-Service";#N/A,#N/A,FALSE,"CWIP Balances"}</definedName>
    <definedName name="Miller_2_3" localSheetId="5" hidden="1">{#N/A,#N/A,FALSE,"Expenditures";#N/A,#N/A,FALSE,"Property Placed In-Service";#N/A,#N/A,FALSE,"CWIP Balances"}</definedName>
    <definedName name="Miller_2_3" localSheetId="1" hidden="1">{#N/A,#N/A,FALSE,"Expenditures";#N/A,#N/A,FALSE,"Property Placed In-Service";#N/A,#N/A,FALSE,"CWIP Balances"}</definedName>
    <definedName name="Miller_2_3" localSheetId="0" hidden="1">{#N/A,#N/A,FALSE,"Expenditures";#N/A,#N/A,FALSE,"Property Placed In-Service";#N/A,#N/A,FALSE,"CWIP Balances"}</definedName>
    <definedName name="Miller_2_3" localSheetId="6" hidden="1">{#N/A,#N/A,FALSE,"Expenditures";#N/A,#N/A,FALSE,"Property Placed In-Service";#N/A,#N/A,FALSE,"CWIP Balances"}</definedName>
    <definedName name="Miller_2_3" localSheetId="7" hidden="1">{#N/A,#N/A,FALSE,"Expenditures";#N/A,#N/A,FALSE,"Property Placed In-Service";#N/A,#N/A,FALSE,"CWIP Balances"}</definedName>
    <definedName name="Miller_2_3" localSheetId="8" hidden="1">{#N/A,#N/A,FALSE,"Expenditures";#N/A,#N/A,FALSE,"Property Placed In-Service";#N/A,#N/A,FALSE,"CWIP Balances"}</definedName>
    <definedName name="Miller_2_3" localSheetId="9" hidden="1">{#N/A,#N/A,FALSE,"Expenditures";#N/A,#N/A,FALSE,"Property Placed In-Service";#N/A,#N/A,FALSE,"CWIP Balances"}</definedName>
    <definedName name="Miller_2_3" localSheetId="10" hidden="1">{#N/A,#N/A,FALSE,"Expenditures";#N/A,#N/A,FALSE,"Property Placed In-Service";#N/A,#N/A,FALSE,"CWIP Balances"}</definedName>
    <definedName name="Miller_2_3" hidden="1">{#N/A,#N/A,FALSE,"Expenditures";#N/A,#N/A,FALSE,"Property Placed In-Service";#N/A,#N/A,FALSE,"CWIP Balances"}</definedName>
    <definedName name="Miller_3" localSheetId="2" hidden="1">{#N/A,#N/A,FALSE,"Expenditures";#N/A,#N/A,FALSE,"Property Placed In-Service";#N/A,#N/A,FALSE,"CWIP Balances"}</definedName>
    <definedName name="Miller_3" localSheetId="3" hidden="1">{#N/A,#N/A,FALSE,"Expenditures";#N/A,#N/A,FALSE,"Property Placed In-Service";#N/A,#N/A,FALSE,"CWIP Balances"}</definedName>
    <definedName name="Miller_3" localSheetId="4" hidden="1">{#N/A,#N/A,FALSE,"Expenditures";#N/A,#N/A,FALSE,"Property Placed In-Service";#N/A,#N/A,FALSE,"CWIP Balances"}</definedName>
    <definedName name="Miller_3" localSheetId="5" hidden="1">{#N/A,#N/A,FALSE,"Expenditures";#N/A,#N/A,FALSE,"Property Placed In-Service";#N/A,#N/A,FALSE,"CWIP Balances"}</definedName>
    <definedName name="Miller_3" localSheetId="1" hidden="1">{#N/A,#N/A,FALSE,"Expenditures";#N/A,#N/A,FALSE,"Property Placed In-Service";#N/A,#N/A,FALSE,"CWIP Balances"}</definedName>
    <definedName name="Miller_3" localSheetId="0" hidden="1">{#N/A,#N/A,FALSE,"Expenditures";#N/A,#N/A,FALSE,"Property Placed In-Service";#N/A,#N/A,FALSE,"CWIP Balances"}</definedName>
    <definedName name="Miller_3" localSheetId="6" hidden="1">{#N/A,#N/A,FALSE,"Expenditures";#N/A,#N/A,FALSE,"Property Placed In-Service";#N/A,#N/A,FALSE,"CWIP Balances"}</definedName>
    <definedName name="Miller_3" localSheetId="7" hidden="1">{#N/A,#N/A,FALSE,"Expenditures";#N/A,#N/A,FALSE,"Property Placed In-Service";#N/A,#N/A,FALSE,"CWIP Balances"}</definedName>
    <definedName name="Miller_3" localSheetId="8" hidden="1">{#N/A,#N/A,FALSE,"Expenditures";#N/A,#N/A,FALSE,"Property Placed In-Service";#N/A,#N/A,FALSE,"CWIP Balances"}</definedName>
    <definedName name="Miller_3" localSheetId="9" hidden="1">{#N/A,#N/A,FALSE,"Expenditures";#N/A,#N/A,FALSE,"Property Placed In-Service";#N/A,#N/A,FALSE,"CWIP Balances"}</definedName>
    <definedName name="Miller_3" localSheetId="10" hidden="1">{#N/A,#N/A,FALSE,"Expenditures";#N/A,#N/A,FALSE,"Property Placed In-Service";#N/A,#N/A,FALSE,"CWIP Balances"}</definedName>
    <definedName name="Miller_3" hidden="1">{#N/A,#N/A,FALSE,"Expenditures";#N/A,#N/A,FALSE,"Property Placed In-Service";#N/A,#N/A,FALSE,"CWIP Balances"}</definedName>
    <definedName name="Miller_3_1" localSheetId="2" hidden="1">{#N/A,#N/A,FALSE,"Expenditures";#N/A,#N/A,FALSE,"Property Placed In-Service";#N/A,#N/A,FALSE,"CWIP Balances"}</definedName>
    <definedName name="Miller_3_1" localSheetId="3" hidden="1">{#N/A,#N/A,FALSE,"Expenditures";#N/A,#N/A,FALSE,"Property Placed In-Service";#N/A,#N/A,FALSE,"CWIP Balances"}</definedName>
    <definedName name="Miller_3_1" localSheetId="4" hidden="1">{#N/A,#N/A,FALSE,"Expenditures";#N/A,#N/A,FALSE,"Property Placed In-Service";#N/A,#N/A,FALSE,"CWIP Balances"}</definedName>
    <definedName name="Miller_3_1" localSheetId="5" hidden="1">{#N/A,#N/A,FALSE,"Expenditures";#N/A,#N/A,FALSE,"Property Placed In-Service";#N/A,#N/A,FALSE,"CWIP Balances"}</definedName>
    <definedName name="Miller_3_1" localSheetId="1" hidden="1">{#N/A,#N/A,FALSE,"Expenditures";#N/A,#N/A,FALSE,"Property Placed In-Service";#N/A,#N/A,FALSE,"CWIP Balances"}</definedName>
    <definedName name="Miller_3_1" localSheetId="0" hidden="1">{#N/A,#N/A,FALSE,"Expenditures";#N/A,#N/A,FALSE,"Property Placed In-Service";#N/A,#N/A,FALSE,"CWIP Balances"}</definedName>
    <definedName name="Miller_3_1" localSheetId="6" hidden="1">{#N/A,#N/A,FALSE,"Expenditures";#N/A,#N/A,FALSE,"Property Placed In-Service";#N/A,#N/A,FALSE,"CWIP Balances"}</definedName>
    <definedName name="Miller_3_1" localSheetId="7" hidden="1">{#N/A,#N/A,FALSE,"Expenditures";#N/A,#N/A,FALSE,"Property Placed In-Service";#N/A,#N/A,FALSE,"CWIP Balances"}</definedName>
    <definedName name="Miller_3_1" localSheetId="8" hidden="1">{#N/A,#N/A,FALSE,"Expenditures";#N/A,#N/A,FALSE,"Property Placed In-Service";#N/A,#N/A,FALSE,"CWIP Balances"}</definedName>
    <definedName name="Miller_3_1" localSheetId="9" hidden="1">{#N/A,#N/A,FALSE,"Expenditures";#N/A,#N/A,FALSE,"Property Placed In-Service";#N/A,#N/A,FALSE,"CWIP Balances"}</definedName>
    <definedName name="Miller_3_1" localSheetId="10" hidden="1">{#N/A,#N/A,FALSE,"Expenditures";#N/A,#N/A,FALSE,"Property Placed In-Service";#N/A,#N/A,FALSE,"CWIP Balances"}</definedName>
    <definedName name="Miller_3_1" hidden="1">{#N/A,#N/A,FALSE,"Expenditures";#N/A,#N/A,FALSE,"Property Placed In-Service";#N/A,#N/A,FALSE,"CWIP Balances"}</definedName>
    <definedName name="Miller_3_2" localSheetId="2" hidden="1">{#N/A,#N/A,FALSE,"Expenditures";#N/A,#N/A,FALSE,"Property Placed In-Service";#N/A,#N/A,FALSE,"CWIP Balances"}</definedName>
    <definedName name="Miller_3_2" localSheetId="3" hidden="1">{#N/A,#N/A,FALSE,"Expenditures";#N/A,#N/A,FALSE,"Property Placed In-Service";#N/A,#N/A,FALSE,"CWIP Balances"}</definedName>
    <definedName name="Miller_3_2" localSheetId="4" hidden="1">{#N/A,#N/A,FALSE,"Expenditures";#N/A,#N/A,FALSE,"Property Placed In-Service";#N/A,#N/A,FALSE,"CWIP Balances"}</definedName>
    <definedName name="Miller_3_2" localSheetId="5" hidden="1">{#N/A,#N/A,FALSE,"Expenditures";#N/A,#N/A,FALSE,"Property Placed In-Service";#N/A,#N/A,FALSE,"CWIP Balances"}</definedName>
    <definedName name="Miller_3_2" localSheetId="1" hidden="1">{#N/A,#N/A,FALSE,"Expenditures";#N/A,#N/A,FALSE,"Property Placed In-Service";#N/A,#N/A,FALSE,"CWIP Balances"}</definedName>
    <definedName name="Miller_3_2" localSheetId="0" hidden="1">{#N/A,#N/A,FALSE,"Expenditures";#N/A,#N/A,FALSE,"Property Placed In-Service";#N/A,#N/A,FALSE,"CWIP Balances"}</definedName>
    <definedName name="Miller_3_2" localSheetId="6" hidden="1">{#N/A,#N/A,FALSE,"Expenditures";#N/A,#N/A,FALSE,"Property Placed In-Service";#N/A,#N/A,FALSE,"CWIP Balances"}</definedName>
    <definedName name="Miller_3_2" localSheetId="7" hidden="1">{#N/A,#N/A,FALSE,"Expenditures";#N/A,#N/A,FALSE,"Property Placed In-Service";#N/A,#N/A,FALSE,"CWIP Balances"}</definedName>
    <definedName name="Miller_3_2" localSheetId="8" hidden="1">{#N/A,#N/A,FALSE,"Expenditures";#N/A,#N/A,FALSE,"Property Placed In-Service";#N/A,#N/A,FALSE,"CWIP Balances"}</definedName>
    <definedName name="Miller_3_2" localSheetId="9" hidden="1">{#N/A,#N/A,FALSE,"Expenditures";#N/A,#N/A,FALSE,"Property Placed In-Service";#N/A,#N/A,FALSE,"CWIP Balances"}</definedName>
    <definedName name="Miller_3_2" localSheetId="10" hidden="1">{#N/A,#N/A,FALSE,"Expenditures";#N/A,#N/A,FALSE,"Property Placed In-Service";#N/A,#N/A,FALSE,"CWIP Balances"}</definedName>
    <definedName name="Miller_3_2" hidden="1">{#N/A,#N/A,FALSE,"Expenditures";#N/A,#N/A,FALSE,"Property Placed In-Service";#N/A,#N/A,FALSE,"CWIP Balances"}</definedName>
    <definedName name="Miller_3_3" localSheetId="2" hidden="1">{#N/A,#N/A,FALSE,"Expenditures";#N/A,#N/A,FALSE,"Property Placed In-Service";#N/A,#N/A,FALSE,"CWIP Balances"}</definedName>
    <definedName name="Miller_3_3" localSheetId="3" hidden="1">{#N/A,#N/A,FALSE,"Expenditures";#N/A,#N/A,FALSE,"Property Placed In-Service";#N/A,#N/A,FALSE,"CWIP Balances"}</definedName>
    <definedName name="Miller_3_3" localSheetId="4" hidden="1">{#N/A,#N/A,FALSE,"Expenditures";#N/A,#N/A,FALSE,"Property Placed In-Service";#N/A,#N/A,FALSE,"CWIP Balances"}</definedName>
    <definedName name="Miller_3_3" localSheetId="5" hidden="1">{#N/A,#N/A,FALSE,"Expenditures";#N/A,#N/A,FALSE,"Property Placed In-Service";#N/A,#N/A,FALSE,"CWIP Balances"}</definedName>
    <definedName name="Miller_3_3" localSheetId="1" hidden="1">{#N/A,#N/A,FALSE,"Expenditures";#N/A,#N/A,FALSE,"Property Placed In-Service";#N/A,#N/A,FALSE,"CWIP Balances"}</definedName>
    <definedName name="Miller_3_3" localSheetId="0" hidden="1">{#N/A,#N/A,FALSE,"Expenditures";#N/A,#N/A,FALSE,"Property Placed In-Service";#N/A,#N/A,FALSE,"CWIP Balances"}</definedName>
    <definedName name="Miller_3_3" localSheetId="6" hidden="1">{#N/A,#N/A,FALSE,"Expenditures";#N/A,#N/A,FALSE,"Property Placed In-Service";#N/A,#N/A,FALSE,"CWIP Balances"}</definedName>
    <definedName name="Miller_3_3" localSheetId="7" hidden="1">{#N/A,#N/A,FALSE,"Expenditures";#N/A,#N/A,FALSE,"Property Placed In-Service";#N/A,#N/A,FALSE,"CWIP Balances"}</definedName>
    <definedName name="Miller_3_3" localSheetId="8" hidden="1">{#N/A,#N/A,FALSE,"Expenditures";#N/A,#N/A,FALSE,"Property Placed In-Service";#N/A,#N/A,FALSE,"CWIP Balances"}</definedName>
    <definedName name="Miller_3_3" localSheetId="9" hidden="1">{#N/A,#N/A,FALSE,"Expenditures";#N/A,#N/A,FALSE,"Property Placed In-Service";#N/A,#N/A,FALSE,"CWIP Balances"}</definedName>
    <definedName name="Miller_3_3" localSheetId="10" hidden="1">{#N/A,#N/A,FALSE,"Expenditures";#N/A,#N/A,FALSE,"Property Placed In-Service";#N/A,#N/A,FALSE,"CWIP Balances"}</definedName>
    <definedName name="Miller_3_3" hidden="1">{#N/A,#N/A,FALSE,"Expenditures";#N/A,#N/A,FALSE,"Property Placed In-Service";#N/A,#N/A,FALSE,"CWIP Balances"}</definedName>
    <definedName name="Miller_4" localSheetId="2" hidden="1">{#N/A,#N/A,FALSE,"Expenditures";#N/A,#N/A,FALSE,"Property Placed In-Service";#N/A,#N/A,FALSE,"CWIP Balances"}</definedName>
    <definedName name="Miller_4" localSheetId="3" hidden="1">{#N/A,#N/A,FALSE,"Expenditures";#N/A,#N/A,FALSE,"Property Placed In-Service";#N/A,#N/A,FALSE,"CWIP Balances"}</definedName>
    <definedName name="Miller_4" localSheetId="4" hidden="1">{#N/A,#N/A,FALSE,"Expenditures";#N/A,#N/A,FALSE,"Property Placed In-Service";#N/A,#N/A,FALSE,"CWIP Balances"}</definedName>
    <definedName name="Miller_4" localSheetId="5" hidden="1">{#N/A,#N/A,FALSE,"Expenditures";#N/A,#N/A,FALSE,"Property Placed In-Service";#N/A,#N/A,FALSE,"CWIP Balances"}</definedName>
    <definedName name="Miller_4" localSheetId="1" hidden="1">{#N/A,#N/A,FALSE,"Expenditures";#N/A,#N/A,FALSE,"Property Placed In-Service";#N/A,#N/A,FALSE,"CWIP Balances"}</definedName>
    <definedName name="Miller_4" localSheetId="0" hidden="1">{#N/A,#N/A,FALSE,"Expenditures";#N/A,#N/A,FALSE,"Property Placed In-Service";#N/A,#N/A,FALSE,"CWIP Balances"}</definedName>
    <definedName name="Miller_4" localSheetId="6" hidden="1">{#N/A,#N/A,FALSE,"Expenditures";#N/A,#N/A,FALSE,"Property Placed In-Service";#N/A,#N/A,FALSE,"CWIP Balances"}</definedName>
    <definedName name="Miller_4" localSheetId="7" hidden="1">{#N/A,#N/A,FALSE,"Expenditures";#N/A,#N/A,FALSE,"Property Placed In-Service";#N/A,#N/A,FALSE,"CWIP Balances"}</definedName>
    <definedName name="Miller_4" localSheetId="8" hidden="1">{#N/A,#N/A,FALSE,"Expenditures";#N/A,#N/A,FALSE,"Property Placed In-Service";#N/A,#N/A,FALSE,"CWIP Balances"}</definedName>
    <definedName name="Miller_4" localSheetId="9" hidden="1">{#N/A,#N/A,FALSE,"Expenditures";#N/A,#N/A,FALSE,"Property Placed In-Service";#N/A,#N/A,FALSE,"CWIP Balances"}</definedName>
    <definedName name="Miller_4" localSheetId="10" hidden="1">{#N/A,#N/A,FALSE,"Expenditures";#N/A,#N/A,FALSE,"Property Placed In-Service";#N/A,#N/A,FALSE,"CWIP Balances"}</definedName>
    <definedName name="Miller_4" hidden="1">{#N/A,#N/A,FALSE,"Expenditures";#N/A,#N/A,FALSE,"Property Placed In-Service";#N/A,#N/A,FALSE,"CWIP Balances"}</definedName>
    <definedName name="Miller_4_1" localSheetId="2" hidden="1">{#N/A,#N/A,FALSE,"Expenditures";#N/A,#N/A,FALSE,"Property Placed In-Service";#N/A,#N/A,FALSE,"CWIP Balances"}</definedName>
    <definedName name="Miller_4_1" localSheetId="3" hidden="1">{#N/A,#N/A,FALSE,"Expenditures";#N/A,#N/A,FALSE,"Property Placed In-Service";#N/A,#N/A,FALSE,"CWIP Balances"}</definedName>
    <definedName name="Miller_4_1" localSheetId="4" hidden="1">{#N/A,#N/A,FALSE,"Expenditures";#N/A,#N/A,FALSE,"Property Placed In-Service";#N/A,#N/A,FALSE,"CWIP Balances"}</definedName>
    <definedName name="Miller_4_1" localSheetId="5" hidden="1">{#N/A,#N/A,FALSE,"Expenditures";#N/A,#N/A,FALSE,"Property Placed In-Service";#N/A,#N/A,FALSE,"CWIP Balances"}</definedName>
    <definedName name="Miller_4_1" localSheetId="1" hidden="1">{#N/A,#N/A,FALSE,"Expenditures";#N/A,#N/A,FALSE,"Property Placed In-Service";#N/A,#N/A,FALSE,"CWIP Balances"}</definedName>
    <definedName name="Miller_4_1" localSheetId="0" hidden="1">{#N/A,#N/A,FALSE,"Expenditures";#N/A,#N/A,FALSE,"Property Placed In-Service";#N/A,#N/A,FALSE,"CWIP Balances"}</definedName>
    <definedName name="Miller_4_1" localSheetId="6" hidden="1">{#N/A,#N/A,FALSE,"Expenditures";#N/A,#N/A,FALSE,"Property Placed In-Service";#N/A,#N/A,FALSE,"CWIP Balances"}</definedName>
    <definedName name="Miller_4_1" localSheetId="7" hidden="1">{#N/A,#N/A,FALSE,"Expenditures";#N/A,#N/A,FALSE,"Property Placed In-Service";#N/A,#N/A,FALSE,"CWIP Balances"}</definedName>
    <definedName name="Miller_4_1" localSheetId="8" hidden="1">{#N/A,#N/A,FALSE,"Expenditures";#N/A,#N/A,FALSE,"Property Placed In-Service";#N/A,#N/A,FALSE,"CWIP Balances"}</definedName>
    <definedName name="Miller_4_1" localSheetId="9" hidden="1">{#N/A,#N/A,FALSE,"Expenditures";#N/A,#N/A,FALSE,"Property Placed In-Service";#N/A,#N/A,FALSE,"CWIP Balances"}</definedName>
    <definedName name="Miller_4_1" localSheetId="10" hidden="1">{#N/A,#N/A,FALSE,"Expenditures";#N/A,#N/A,FALSE,"Property Placed In-Service";#N/A,#N/A,FALSE,"CWIP Balances"}</definedName>
    <definedName name="Miller_4_1" hidden="1">{#N/A,#N/A,FALSE,"Expenditures";#N/A,#N/A,FALSE,"Property Placed In-Service";#N/A,#N/A,FALSE,"CWIP Balances"}</definedName>
    <definedName name="Miller_4_2" localSheetId="2" hidden="1">{#N/A,#N/A,FALSE,"Expenditures";#N/A,#N/A,FALSE,"Property Placed In-Service";#N/A,#N/A,FALSE,"CWIP Balances"}</definedName>
    <definedName name="Miller_4_2" localSheetId="3" hidden="1">{#N/A,#N/A,FALSE,"Expenditures";#N/A,#N/A,FALSE,"Property Placed In-Service";#N/A,#N/A,FALSE,"CWIP Balances"}</definedName>
    <definedName name="Miller_4_2" localSheetId="4" hidden="1">{#N/A,#N/A,FALSE,"Expenditures";#N/A,#N/A,FALSE,"Property Placed In-Service";#N/A,#N/A,FALSE,"CWIP Balances"}</definedName>
    <definedName name="Miller_4_2" localSheetId="5" hidden="1">{#N/A,#N/A,FALSE,"Expenditures";#N/A,#N/A,FALSE,"Property Placed In-Service";#N/A,#N/A,FALSE,"CWIP Balances"}</definedName>
    <definedName name="Miller_4_2" localSheetId="1" hidden="1">{#N/A,#N/A,FALSE,"Expenditures";#N/A,#N/A,FALSE,"Property Placed In-Service";#N/A,#N/A,FALSE,"CWIP Balances"}</definedName>
    <definedName name="Miller_4_2" localSheetId="0" hidden="1">{#N/A,#N/A,FALSE,"Expenditures";#N/A,#N/A,FALSE,"Property Placed In-Service";#N/A,#N/A,FALSE,"CWIP Balances"}</definedName>
    <definedName name="Miller_4_2" localSheetId="6" hidden="1">{#N/A,#N/A,FALSE,"Expenditures";#N/A,#N/A,FALSE,"Property Placed In-Service";#N/A,#N/A,FALSE,"CWIP Balances"}</definedName>
    <definedName name="Miller_4_2" localSheetId="7" hidden="1">{#N/A,#N/A,FALSE,"Expenditures";#N/A,#N/A,FALSE,"Property Placed In-Service";#N/A,#N/A,FALSE,"CWIP Balances"}</definedName>
    <definedName name="Miller_4_2" localSheetId="8" hidden="1">{#N/A,#N/A,FALSE,"Expenditures";#N/A,#N/A,FALSE,"Property Placed In-Service";#N/A,#N/A,FALSE,"CWIP Balances"}</definedName>
    <definedName name="Miller_4_2" localSheetId="9" hidden="1">{#N/A,#N/A,FALSE,"Expenditures";#N/A,#N/A,FALSE,"Property Placed In-Service";#N/A,#N/A,FALSE,"CWIP Balances"}</definedName>
    <definedName name="Miller_4_2" localSheetId="10" hidden="1">{#N/A,#N/A,FALSE,"Expenditures";#N/A,#N/A,FALSE,"Property Placed In-Service";#N/A,#N/A,FALSE,"CWIP Balances"}</definedName>
    <definedName name="Miller_4_2" hidden="1">{#N/A,#N/A,FALSE,"Expenditures";#N/A,#N/A,FALSE,"Property Placed In-Service";#N/A,#N/A,FALSE,"CWIP Balances"}</definedName>
    <definedName name="Miller_4_3" localSheetId="2" hidden="1">{#N/A,#N/A,FALSE,"Expenditures";#N/A,#N/A,FALSE,"Property Placed In-Service";#N/A,#N/A,FALSE,"CWIP Balances"}</definedName>
    <definedName name="Miller_4_3" localSheetId="3" hidden="1">{#N/A,#N/A,FALSE,"Expenditures";#N/A,#N/A,FALSE,"Property Placed In-Service";#N/A,#N/A,FALSE,"CWIP Balances"}</definedName>
    <definedName name="Miller_4_3" localSheetId="4" hidden="1">{#N/A,#N/A,FALSE,"Expenditures";#N/A,#N/A,FALSE,"Property Placed In-Service";#N/A,#N/A,FALSE,"CWIP Balances"}</definedName>
    <definedName name="Miller_4_3" localSheetId="5" hidden="1">{#N/A,#N/A,FALSE,"Expenditures";#N/A,#N/A,FALSE,"Property Placed In-Service";#N/A,#N/A,FALSE,"CWIP Balances"}</definedName>
    <definedName name="Miller_4_3" localSheetId="1" hidden="1">{#N/A,#N/A,FALSE,"Expenditures";#N/A,#N/A,FALSE,"Property Placed In-Service";#N/A,#N/A,FALSE,"CWIP Balances"}</definedName>
    <definedName name="Miller_4_3" localSheetId="0" hidden="1">{#N/A,#N/A,FALSE,"Expenditures";#N/A,#N/A,FALSE,"Property Placed In-Service";#N/A,#N/A,FALSE,"CWIP Balances"}</definedName>
    <definedName name="Miller_4_3" localSheetId="6" hidden="1">{#N/A,#N/A,FALSE,"Expenditures";#N/A,#N/A,FALSE,"Property Placed In-Service";#N/A,#N/A,FALSE,"CWIP Balances"}</definedName>
    <definedName name="Miller_4_3" localSheetId="7" hidden="1">{#N/A,#N/A,FALSE,"Expenditures";#N/A,#N/A,FALSE,"Property Placed In-Service";#N/A,#N/A,FALSE,"CWIP Balances"}</definedName>
    <definedName name="Miller_4_3" localSheetId="8" hidden="1">{#N/A,#N/A,FALSE,"Expenditures";#N/A,#N/A,FALSE,"Property Placed In-Service";#N/A,#N/A,FALSE,"CWIP Balances"}</definedName>
    <definedName name="Miller_4_3" localSheetId="9" hidden="1">{#N/A,#N/A,FALSE,"Expenditures";#N/A,#N/A,FALSE,"Property Placed In-Service";#N/A,#N/A,FALSE,"CWIP Balances"}</definedName>
    <definedName name="Miller_4_3" localSheetId="10" hidden="1">{#N/A,#N/A,FALSE,"Expenditures";#N/A,#N/A,FALSE,"Property Placed In-Service";#N/A,#N/A,FALSE,"CWIP Balances"}</definedName>
    <definedName name="Miller_4_3" hidden="1">{#N/A,#N/A,FALSE,"Expenditures";#N/A,#N/A,FALSE,"Property Placed In-Service";#N/A,#N/A,FALSE,"CWIP Balances"}</definedName>
    <definedName name="Miller_5" localSheetId="2" hidden="1">{#N/A,#N/A,FALSE,"Expenditures";#N/A,#N/A,FALSE,"Property Placed In-Service";#N/A,#N/A,FALSE,"CWIP Balances"}</definedName>
    <definedName name="Miller_5" localSheetId="3" hidden="1">{#N/A,#N/A,FALSE,"Expenditures";#N/A,#N/A,FALSE,"Property Placed In-Service";#N/A,#N/A,FALSE,"CWIP Balances"}</definedName>
    <definedName name="Miller_5" localSheetId="4" hidden="1">{#N/A,#N/A,FALSE,"Expenditures";#N/A,#N/A,FALSE,"Property Placed In-Service";#N/A,#N/A,FALSE,"CWIP Balances"}</definedName>
    <definedName name="Miller_5" localSheetId="5" hidden="1">{#N/A,#N/A,FALSE,"Expenditures";#N/A,#N/A,FALSE,"Property Placed In-Service";#N/A,#N/A,FALSE,"CWIP Balances"}</definedName>
    <definedName name="Miller_5" localSheetId="1" hidden="1">{#N/A,#N/A,FALSE,"Expenditures";#N/A,#N/A,FALSE,"Property Placed In-Service";#N/A,#N/A,FALSE,"CWIP Balances"}</definedName>
    <definedName name="Miller_5" localSheetId="0" hidden="1">{#N/A,#N/A,FALSE,"Expenditures";#N/A,#N/A,FALSE,"Property Placed In-Service";#N/A,#N/A,FALSE,"CWIP Balances"}</definedName>
    <definedName name="Miller_5" localSheetId="6" hidden="1">{#N/A,#N/A,FALSE,"Expenditures";#N/A,#N/A,FALSE,"Property Placed In-Service";#N/A,#N/A,FALSE,"CWIP Balances"}</definedName>
    <definedName name="Miller_5" localSheetId="7" hidden="1">{#N/A,#N/A,FALSE,"Expenditures";#N/A,#N/A,FALSE,"Property Placed In-Service";#N/A,#N/A,FALSE,"CWIP Balances"}</definedName>
    <definedName name="Miller_5" localSheetId="8" hidden="1">{#N/A,#N/A,FALSE,"Expenditures";#N/A,#N/A,FALSE,"Property Placed In-Service";#N/A,#N/A,FALSE,"CWIP Balances"}</definedName>
    <definedName name="Miller_5" localSheetId="9" hidden="1">{#N/A,#N/A,FALSE,"Expenditures";#N/A,#N/A,FALSE,"Property Placed In-Service";#N/A,#N/A,FALSE,"CWIP Balances"}</definedName>
    <definedName name="Miller_5" localSheetId="10" hidden="1">{#N/A,#N/A,FALSE,"Expenditures";#N/A,#N/A,FALSE,"Property Placed In-Service";#N/A,#N/A,FALSE,"CWIP Balances"}</definedName>
    <definedName name="Miller_5" hidden="1">{#N/A,#N/A,FALSE,"Expenditures";#N/A,#N/A,FALSE,"Property Placed In-Service";#N/A,#N/A,FALSE,"CWIP Balances"}</definedName>
    <definedName name="Miller_5_1" localSheetId="2" hidden="1">{#N/A,#N/A,FALSE,"Expenditures";#N/A,#N/A,FALSE,"Property Placed In-Service";#N/A,#N/A,FALSE,"CWIP Balances"}</definedName>
    <definedName name="Miller_5_1" localSheetId="3" hidden="1">{#N/A,#N/A,FALSE,"Expenditures";#N/A,#N/A,FALSE,"Property Placed In-Service";#N/A,#N/A,FALSE,"CWIP Balances"}</definedName>
    <definedName name="Miller_5_1" localSheetId="4" hidden="1">{#N/A,#N/A,FALSE,"Expenditures";#N/A,#N/A,FALSE,"Property Placed In-Service";#N/A,#N/A,FALSE,"CWIP Balances"}</definedName>
    <definedName name="Miller_5_1" localSheetId="5" hidden="1">{#N/A,#N/A,FALSE,"Expenditures";#N/A,#N/A,FALSE,"Property Placed In-Service";#N/A,#N/A,FALSE,"CWIP Balances"}</definedName>
    <definedName name="Miller_5_1" localSheetId="1" hidden="1">{#N/A,#N/A,FALSE,"Expenditures";#N/A,#N/A,FALSE,"Property Placed In-Service";#N/A,#N/A,FALSE,"CWIP Balances"}</definedName>
    <definedName name="Miller_5_1" localSheetId="0" hidden="1">{#N/A,#N/A,FALSE,"Expenditures";#N/A,#N/A,FALSE,"Property Placed In-Service";#N/A,#N/A,FALSE,"CWIP Balances"}</definedName>
    <definedName name="Miller_5_1" localSheetId="6" hidden="1">{#N/A,#N/A,FALSE,"Expenditures";#N/A,#N/A,FALSE,"Property Placed In-Service";#N/A,#N/A,FALSE,"CWIP Balances"}</definedName>
    <definedName name="Miller_5_1" localSheetId="7" hidden="1">{#N/A,#N/A,FALSE,"Expenditures";#N/A,#N/A,FALSE,"Property Placed In-Service";#N/A,#N/A,FALSE,"CWIP Balances"}</definedName>
    <definedName name="Miller_5_1" localSheetId="8" hidden="1">{#N/A,#N/A,FALSE,"Expenditures";#N/A,#N/A,FALSE,"Property Placed In-Service";#N/A,#N/A,FALSE,"CWIP Balances"}</definedName>
    <definedName name="Miller_5_1" localSheetId="9" hidden="1">{#N/A,#N/A,FALSE,"Expenditures";#N/A,#N/A,FALSE,"Property Placed In-Service";#N/A,#N/A,FALSE,"CWIP Balances"}</definedName>
    <definedName name="Miller_5_1" localSheetId="10" hidden="1">{#N/A,#N/A,FALSE,"Expenditures";#N/A,#N/A,FALSE,"Property Placed In-Service";#N/A,#N/A,FALSE,"CWIP Balances"}</definedName>
    <definedName name="Miller_5_1" hidden="1">{#N/A,#N/A,FALSE,"Expenditures";#N/A,#N/A,FALSE,"Property Placed In-Service";#N/A,#N/A,FALSE,"CWIP Balances"}</definedName>
    <definedName name="Miller_5_2" localSheetId="2" hidden="1">{#N/A,#N/A,FALSE,"Expenditures";#N/A,#N/A,FALSE,"Property Placed In-Service";#N/A,#N/A,FALSE,"CWIP Balances"}</definedName>
    <definedName name="Miller_5_2" localSheetId="3" hidden="1">{#N/A,#N/A,FALSE,"Expenditures";#N/A,#N/A,FALSE,"Property Placed In-Service";#N/A,#N/A,FALSE,"CWIP Balances"}</definedName>
    <definedName name="Miller_5_2" localSheetId="4" hidden="1">{#N/A,#N/A,FALSE,"Expenditures";#N/A,#N/A,FALSE,"Property Placed In-Service";#N/A,#N/A,FALSE,"CWIP Balances"}</definedName>
    <definedName name="Miller_5_2" localSheetId="5" hidden="1">{#N/A,#N/A,FALSE,"Expenditures";#N/A,#N/A,FALSE,"Property Placed In-Service";#N/A,#N/A,FALSE,"CWIP Balances"}</definedName>
    <definedName name="Miller_5_2" localSheetId="1" hidden="1">{#N/A,#N/A,FALSE,"Expenditures";#N/A,#N/A,FALSE,"Property Placed In-Service";#N/A,#N/A,FALSE,"CWIP Balances"}</definedName>
    <definedName name="Miller_5_2" localSheetId="0" hidden="1">{#N/A,#N/A,FALSE,"Expenditures";#N/A,#N/A,FALSE,"Property Placed In-Service";#N/A,#N/A,FALSE,"CWIP Balances"}</definedName>
    <definedName name="Miller_5_2" localSheetId="6" hidden="1">{#N/A,#N/A,FALSE,"Expenditures";#N/A,#N/A,FALSE,"Property Placed In-Service";#N/A,#N/A,FALSE,"CWIP Balances"}</definedName>
    <definedName name="Miller_5_2" localSheetId="7" hidden="1">{#N/A,#N/A,FALSE,"Expenditures";#N/A,#N/A,FALSE,"Property Placed In-Service";#N/A,#N/A,FALSE,"CWIP Balances"}</definedName>
    <definedName name="Miller_5_2" localSheetId="8" hidden="1">{#N/A,#N/A,FALSE,"Expenditures";#N/A,#N/A,FALSE,"Property Placed In-Service";#N/A,#N/A,FALSE,"CWIP Balances"}</definedName>
    <definedName name="Miller_5_2" localSheetId="9" hidden="1">{#N/A,#N/A,FALSE,"Expenditures";#N/A,#N/A,FALSE,"Property Placed In-Service";#N/A,#N/A,FALSE,"CWIP Balances"}</definedName>
    <definedName name="Miller_5_2" localSheetId="10" hidden="1">{#N/A,#N/A,FALSE,"Expenditures";#N/A,#N/A,FALSE,"Property Placed In-Service";#N/A,#N/A,FALSE,"CWIP Balances"}</definedName>
    <definedName name="Miller_5_2" hidden="1">{#N/A,#N/A,FALSE,"Expenditures";#N/A,#N/A,FALSE,"Property Placed In-Service";#N/A,#N/A,FALSE,"CWIP Balances"}</definedName>
    <definedName name="Miller_5_3" localSheetId="2" hidden="1">{#N/A,#N/A,FALSE,"Expenditures";#N/A,#N/A,FALSE,"Property Placed In-Service";#N/A,#N/A,FALSE,"CWIP Balances"}</definedName>
    <definedName name="Miller_5_3" localSheetId="3" hidden="1">{#N/A,#N/A,FALSE,"Expenditures";#N/A,#N/A,FALSE,"Property Placed In-Service";#N/A,#N/A,FALSE,"CWIP Balances"}</definedName>
    <definedName name="Miller_5_3" localSheetId="4" hidden="1">{#N/A,#N/A,FALSE,"Expenditures";#N/A,#N/A,FALSE,"Property Placed In-Service";#N/A,#N/A,FALSE,"CWIP Balances"}</definedName>
    <definedName name="Miller_5_3" localSheetId="5" hidden="1">{#N/A,#N/A,FALSE,"Expenditures";#N/A,#N/A,FALSE,"Property Placed In-Service";#N/A,#N/A,FALSE,"CWIP Balances"}</definedName>
    <definedName name="Miller_5_3" localSheetId="1" hidden="1">{#N/A,#N/A,FALSE,"Expenditures";#N/A,#N/A,FALSE,"Property Placed In-Service";#N/A,#N/A,FALSE,"CWIP Balances"}</definedName>
    <definedName name="Miller_5_3" localSheetId="0" hidden="1">{#N/A,#N/A,FALSE,"Expenditures";#N/A,#N/A,FALSE,"Property Placed In-Service";#N/A,#N/A,FALSE,"CWIP Balances"}</definedName>
    <definedName name="Miller_5_3" localSheetId="6" hidden="1">{#N/A,#N/A,FALSE,"Expenditures";#N/A,#N/A,FALSE,"Property Placed In-Service";#N/A,#N/A,FALSE,"CWIP Balances"}</definedName>
    <definedName name="Miller_5_3" localSheetId="7" hidden="1">{#N/A,#N/A,FALSE,"Expenditures";#N/A,#N/A,FALSE,"Property Placed In-Service";#N/A,#N/A,FALSE,"CWIP Balances"}</definedName>
    <definedName name="Miller_5_3" localSheetId="8" hidden="1">{#N/A,#N/A,FALSE,"Expenditures";#N/A,#N/A,FALSE,"Property Placed In-Service";#N/A,#N/A,FALSE,"CWIP Balances"}</definedName>
    <definedName name="Miller_5_3" localSheetId="9" hidden="1">{#N/A,#N/A,FALSE,"Expenditures";#N/A,#N/A,FALSE,"Property Placed In-Service";#N/A,#N/A,FALSE,"CWIP Balances"}</definedName>
    <definedName name="Miller_5_3" localSheetId="10" hidden="1">{#N/A,#N/A,FALSE,"Expenditures";#N/A,#N/A,FALSE,"Property Placed In-Service";#N/A,#N/A,FALSE,"CWIP Balances"}</definedName>
    <definedName name="Miller_5_3" hidden="1">{#N/A,#N/A,FALSE,"Expenditures";#N/A,#N/A,FALSE,"Property Placed In-Service";#N/A,#N/A,FALSE,"CWIP Balances"}</definedName>
    <definedName name="n" localSheetId="2" hidden="1">{"Index",#N/A,FALSE,"Index"}</definedName>
    <definedName name="n" localSheetId="3" hidden="1">{"Index",#N/A,FALSE,"Index"}</definedName>
    <definedName name="n" localSheetId="4" hidden="1">{"Index",#N/A,FALSE,"Index"}</definedName>
    <definedName name="n" localSheetId="5" hidden="1">{"Index",#N/A,FALSE,"Index"}</definedName>
    <definedName name="n" localSheetId="7" hidden="1">{"Index",#N/A,FALSE,"Index"}</definedName>
    <definedName name="n" localSheetId="8" hidden="1">{"Index",#N/A,FALSE,"Index"}</definedName>
    <definedName name="n" localSheetId="9" hidden="1">{"Index",#N/A,FALSE,"Index"}</definedName>
    <definedName name="n" localSheetId="10" hidden="1">{"Index",#N/A,FALSE,"Index"}</definedName>
    <definedName name="n" hidden="1">{"Index",#N/A,FALSE,"Index"}</definedName>
    <definedName name="name45" localSheetId="2" hidden="1">{#N/A,#N/A,FALSE,"DAOCM 2차 검토"}</definedName>
    <definedName name="name45" localSheetId="3" hidden="1">{#N/A,#N/A,FALSE,"DAOCM 2차 검토"}</definedName>
    <definedName name="name45" localSheetId="4" hidden="1">{#N/A,#N/A,FALSE,"DAOCM 2차 검토"}</definedName>
    <definedName name="name45" localSheetId="5" hidden="1">{#N/A,#N/A,FALSE,"DAOCM 2차 검토"}</definedName>
    <definedName name="name45" localSheetId="1" hidden="1">{#N/A,#N/A,FALSE,"DAOCM 2차 검토"}</definedName>
    <definedName name="name45" localSheetId="0" hidden="1">{#N/A,#N/A,FALSE,"DAOCM 2차 검토"}</definedName>
    <definedName name="name45" localSheetId="6" hidden="1">{#N/A,#N/A,FALSE,"DAOCM 2차 검토"}</definedName>
    <definedName name="name45" localSheetId="7" hidden="1">{#N/A,#N/A,FALSE,"DAOCM 2차 검토"}</definedName>
    <definedName name="name45" localSheetId="8" hidden="1">{#N/A,#N/A,FALSE,"DAOCM 2차 검토"}</definedName>
    <definedName name="name45" localSheetId="9" hidden="1">{#N/A,#N/A,FALSE,"DAOCM 2차 검토"}</definedName>
    <definedName name="name45" localSheetId="10" hidden="1">{#N/A,#N/A,FALSE,"DAOCM 2차 검토"}</definedName>
    <definedName name="name45" hidden="1">{#N/A,#N/A,FALSE,"DAOCM 2차 검토"}</definedName>
    <definedName name="new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K" localSheetId="2" hidden="1">{#N/A,#N/A,FALSE,"Cover";#N/A,#N/A,FALSE,"LUMI";#N/A,#N/A,FALSE,"COMD";#N/A,#N/A,FALSE,"Valuation";#N/A,#N/A,FALSE,"Assumptions";#N/A,#N/A,FALSE,"Pooling";#N/A,#N/A,FALSE,"BalanceSheet"}</definedName>
    <definedName name="OK" localSheetId="3" hidden="1">{#N/A,#N/A,FALSE,"Cover";#N/A,#N/A,FALSE,"LUMI";#N/A,#N/A,FALSE,"COMD";#N/A,#N/A,FALSE,"Valuation";#N/A,#N/A,FALSE,"Assumptions";#N/A,#N/A,FALSE,"Pooling";#N/A,#N/A,FALSE,"BalanceSheet"}</definedName>
    <definedName name="OK" localSheetId="4" hidden="1">{#N/A,#N/A,FALSE,"Cover";#N/A,#N/A,FALSE,"LUMI";#N/A,#N/A,FALSE,"COMD";#N/A,#N/A,FALSE,"Valuation";#N/A,#N/A,FALSE,"Assumptions";#N/A,#N/A,FALSE,"Pooling";#N/A,#N/A,FALSE,"BalanceSheet"}</definedName>
    <definedName name="OK" localSheetId="5" hidden="1">{#N/A,#N/A,FALSE,"Cover";#N/A,#N/A,FALSE,"LUMI";#N/A,#N/A,FALSE,"COMD";#N/A,#N/A,FALSE,"Valuation";#N/A,#N/A,FALSE,"Assumptions";#N/A,#N/A,FALSE,"Pooling";#N/A,#N/A,FALSE,"BalanceSheet"}</definedName>
    <definedName name="OK" localSheetId="1" hidden="1">{#N/A,#N/A,FALSE,"Cover";#N/A,#N/A,FALSE,"LUMI";#N/A,#N/A,FALSE,"COMD";#N/A,#N/A,FALSE,"Valuation";#N/A,#N/A,FALSE,"Assumptions";#N/A,#N/A,FALSE,"Pooling";#N/A,#N/A,FALSE,"BalanceSheet"}</definedName>
    <definedName name="OK" localSheetId="0" hidden="1">{#N/A,#N/A,FALSE,"Cover";#N/A,#N/A,FALSE,"LUMI";#N/A,#N/A,FALSE,"COMD";#N/A,#N/A,FALSE,"Valuation";#N/A,#N/A,FALSE,"Assumptions";#N/A,#N/A,FALSE,"Pooling";#N/A,#N/A,FALSE,"BalanceSheet"}</definedName>
    <definedName name="OK" localSheetId="6" hidden="1">{#N/A,#N/A,FALSE,"Cover";#N/A,#N/A,FALSE,"LUMI";#N/A,#N/A,FALSE,"COMD";#N/A,#N/A,FALSE,"Valuation";#N/A,#N/A,FALSE,"Assumptions";#N/A,#N/A,FALSE,"Pooling";#N/A,#N/A,FALSE,"BalanceSheet"}</definedName>
    <definedName name="OK" localSheetId="7" hidden="1">{#N/A,#N/A,FALSE,"Cover";#N/A,#N/A,FALSE,"LUMI";#N/A,#N/A,FALSE,"COMD";#N/A,#N/A,FALSE,"Valuation";#N/A,#N/A,FALSE,"Assumptions";#N/A,#N/A,FALSE,"Pooling";#N/A,#N/A,FALSE,"BalanceSheet"}</definedName>
    <definedName name="OK" localSheetId="8" hidden="1">{#N/A,#N/A,FALSE,"Cover";#N/A,#N/A,FALSE,"LUMI";#N/A,#N/A,FALSE,"COMD";#N/A,#N/A,FALSE,"Valuation";#N/A,#N/A,FALSE,"Assumptions";#N/A,#N/A,FALSE,"Pooling";#N/A,#N/A,FALSE,"BalanceSheet"}</definedName>
    <definedName name="OK" localSheetId="9" hidden="1">{#N/A,#N/A,FALSE,"Cover";#N/A,#N/A,FALSE,"LUMI";#N/A,#N/A,FALSE,"COMD";#N/A,#N/A,FALSE,"Valuation";#N/A,#N/A,FALSE,"Assumptions";#N/A,#N/A,FALSE,"Pooling";#N/A,#N/A,FALSE,"BalanceSheet"}</definedName>
    <definedName name="OK" localSheetId="10" hidden="1">{#N/A,#N/A,FALSE,"Cover";#N/A,#N/A,FALSE,"LUMI";#N/A,#N/A,FALSE,"COMD";#N/A,#N/A,FALSE,"Valuation";#N/A,#N/A,FALSE,"Assumptions";#N/A,#N/A,FALSE,"Pooling";#N/A,#N/A,FALSE,"BalanceSheet"}</definedName>
    <definedName name="OK" hidden="1">{#N/A,#N/A,FALSE,"Cover";#N/A,#N/A,FALSE,"LUMI";#N/A,#N/A,FALSE,"COMD";#N/A,#N/A,FALSE,"Valuation";#N/A,#N/A,FALSE,"Assumptions";#N/A,#N/A,FALSE,"Pooling";#N/A,#N/A,FALSE,"BalanceSheet"}</definedName>
    <definedName name="OK_1" localSheetId="2" hidden="1">{#N/A,#N/A,FALSE,"Cover";#N/A,#N/A,FALSE,"LUMI";#N/A,#N/A,FALSE,"COMD";#N/A,#N/A,FALSE,"Valuation";#N/A,#N/A,FALSE,"Assumptions";#N/A,#N/A,FALSE,"Pooling";#N/A,#N/A,FALSE,"BalanceSheet"}</definedName>
    <definedName name="OK_1" localSheetId="3" hidden="1">{#N/A,#N/A,FALSE,"Cover";#N/A,#N/A,FALSE,"LUMI";#N/A,#N/A,FALSE,"COMD";#N/A,#N/A,FALSE,"Valuation";#N/A,#N/A,FALSE,"Assumptions";#N/A,#N/A,FALSE,"Pooling";#N/A,#N/A,FALSE,"BalanceSheet"}</definedName>
    <definedName name="OK_1" localSheetId="4" hidden="1">{#N/A,#N/A,FALSE,"Cover";#N/A,#N/A,FALSE,"LUMI";#N/A,#N/A,FALSE,"COMD";#N/A,#N/A,FALSE,"Valuation";#N/A,#N/A,FALSE,"Assumptions";#N/A,#N/A,FALSE,"Pooling";#N/A,#N/A,FALSE,"BalanceSheet"}</definedName>
    <definedName name="OK_1" localSheetId="5" hidden="1">{#N/A,#N/A,FALSE,"Cover";#N/A,#N/A,FALSE,"LUMI";#N/A,#N/A,FALSE,"COMD";#N/A,#N/A,FALSE,"Valuation";#N/A,#N/A,FALSE,"Assumptions";#N/A,#N/A,FALSE,"Pooling";#N/A,#N/A,FALSE,"BalanceSheet"}</definedName>
    <definedName name="OK_1" localSheetId="1" hidden="1">{#N/A,#N/A,FALSE,"Cover";#N/A,#N/A,FALSE,"LUMI";#N/A,#N/A,FALSE,"COMD";#N/A,#N/A,FALSE,"Valuation";#N/A,#N/A,FALSE,"Assumptions";#N/A,#N/A,FALSE,"Pooling";#N/A,#N/A,FALSE,"BalanceSheet"}</definedName>
    <definedName name="OK_1" localSheetId="0" hidden="1">{#N/A,#N/A,FALSE,"Cover";#N/A,#N/A,FALSE,"LUMI";#N/A,#N/A,FALSE,"COMD";#N/A,#N/A,FALSE,"Valuation";#N/A,#N/A,FALSE,"Assumptions";#N/A,#N/A,FALSE,"Pooling";#N/A,#N/A,FALSE,"BalanceSheet"}</definedName>
    <definedName name="OK_1" localSheetId="6" hidden="1">{#N/A,#N/A,FALSE,"Cover";#N/A,#N/A,FALSE,"LUMI";#N/A,#N/A,FALSE,"COMD";#N/A,#N/A,FALSE,"Valuation";#N/A,#N/A,FALSE,"Assumptions";#N/A,#N/A,FALSE,"Pooling";#N/A,#N/A,FALSE,"BalanceSheet"}</definedName>
    <definedName name="OK_1" localSheetId="7" hidden="1">{#N/A,#N/A,FALSE,"Cover";#N/A,#N/A,FALSE,"LUMI";#N/A,#N/A,FALSE,"COMD";#N/A,#N/A,FALSE,"Valuation";#N/A,#N/A,FALSE,"Assumptions";#N/A,#N/A,FALSE,"Pooling";#N/A,#N/A,FALSE,"BalanceSheet"}</definedName>
    <definedName name="OK_1" localSheetId="8" hidden="1">{#N/A,#N/A,FALSE,"Cover";#N/A,#N/A,FALSE,"LUMI";#N/A,#N/A,FALSE,"COMD";#N/A,#N/A,FALSE,"Valuation";#N/A,#N/A,FALSE,"Assumptions";#N/A,#N/A,FALSE,"Pooling";#N/A,#N/A,FALSE,"BalanceSheet"}</definedName>
    <definedName name="OK_1" localSheetId="9" hidden="1">{#N/A,#N/A,FALSE,"Cover";#N/A,#N/A,FALSE,"LUMI";#N/A,#N/A,FALSE,"COMD";#N/A,#N/A,FALSE,"Valuation";#N/A,#N/A,FALSE,"Assumptions";#N/A,#N/A,FALSE,"Pooling";#N/A,#N/A,FALSE,"BalanceSheet"}</definedName>
    <definedName name="OK_1" localSheetId="10" hidden="1">{#N/A,#N/A,FALSE,"Cover";#N/A,#N/A,FALSE,"LUMI";#N/A,#N/A,FALSE,"COMD";#N/A,#N/A,FALSE,"Valuation";#N/A,#N/A,FALSE,"Assumptions";#N/A,#N/A,FALSE,"Pooling";#N/A,#N/A,FALSE,"BalanceSheet"}</definedName>
    <definedName name="OK_1" hidden="1">{#N/A,#N/A,FALSE,"Cover";#N/A,#N/A,FALSE,"LUMI";#N/A,#N/A,FALSE,"COMD";#N/A,#N/A,FALSE,"Valuation";#N/A,#N/A,FALSE,"Assumptions";#N/A,#N/A,FALSE,"Pooling";#N/A,#N/A,FALSE,"BalanceSheet"}</definedName>
    <definedName name="old.cashflow" localSheetId="2" hidden="1">{#N/A,#N/A,TRUE,"Cover";#N/A,#N/A,TRUE,"Inputs";#N/A,#N/A,TRUE,"Results";#N/A,#N/A,TRUE,"Stats";#N/A,#N/A,TRUE,"Capital Cost";#N/A,#N/A,TRUE,"Income Statement";#N/A,#N/A,TRUE,"Cash Flows";#N/A,#N/A,TRUE,"Selldown";#N/A,#N/A,TRUE,"BookDep";#N/A,#N/A,TRUE,"Cash Taxes";#N/A,#N/A,TRUE,"O&amp;M";#N/A,#N/A,TRUE,"Graphs";#N/A,#N/A,TRUE,"Assumptions"}</definedName>
    <definedName name="old.cashflow" localSheetId="3" hidden="1">{#N/A,#N/A,TRUE,"Cover";#N/A,#N/A,TRUE,"Inputs";#N/A,#N/A,TRUE,"Results";#N/A,#N/A,TRUE,"Stats";#N/A,#N/A,TRUE,"Capital Cost";#N/A,#N/A,TRUE,"Income Statement";#N/A,#N/A,TRUE,"Cash Flows";#N/A,#N/A,TRUE,"Selldown";#N/A,#N/A,TRUE,"BookDep";#N/A,#N/A,TRUE,"Cash Taxes";#N/A,#N/A,TRUE,"O&amp;M";#N/A,#N/A,TRUE,"Graphs";#N/A,#N/A,TRUE,"Assumptions"}</definedName>
    <definedName name="old.cashflow" localSheetId="4" hidden="1">{#N/A,#N/A,TRUE,"Cover";#N/A,#N/A,TRUE,"Inputs";#N/A,#N/A,TRUE,"Results";#N/A,#N/A,TRUE,"Stats";#N/A,#N/A,TRUE,"Capital Cost";#N/A,#N/A,TRUE,"Income Statement";#N/A,#N/A,TRUE,"Cash Flows";#N/A,#N/A,TRUE,"Selldown";#N/A,#N/A,TRUE,"BookDep";#N/A,#N/A,TRUE,"Cash Taxes";#N/A,#N/A,TRUE,"O&amp;M";#N/A,#N/A,TRUE,"Graphs";#N/A,#N/A,TRUE,"Assumptions"}</definedName>
    <definedName name="old.cashflow" localSheetId="5" hidden="1">{#N/A,#N/A,TRUE,"Cover";#N/A,#N/A,TRUE,"Inputs";#N/A,#N/A,TRUE,"Results";#N/A,#N/A,TRUE,"Stats";#N/A,#N/A,TRUE,"Capital Cost";#N/A,#N/A,TRUE,"Income Statement";#N/A,#N/A,TRUE,"Cash Flows";#N/A,#N/A,TRUE,"Selldown";#N/A,#N/A,TRUE,"BookDep";#N/A,#N/A,TRUE,"Cash Taxes";#N/A,#N/A,TRUE,"O&amp;M";#N/A,#N/A,TRUE,"Graphs";#N/A,#N/A,TRUE,"Assumptions"}</definedName>
    <definedName name="old.cashflow" localSheetId="1" hidden="1">{#N/A,#N/A,TRUE,"Cover";#N/A,#N/A,TRUE,"Inputs";#N/A,#N/A,TRUE,"Results";#N/A,#N/A,TRUE,"Stats";#N/A,#N/A,TRUE,"Capital Cost";#N/A,#N/A,TRUE,"Income Statement";#N/A,#N/A,TRUE,"Cash Flows";#N/A,#N/A,TRUE,"Selldown";#N/A,#N/A,TRUE,"BookDep";#N/A,#N/A,TRUE,"Cash Taxes";#N/A,#N/A,TRUE,"O&amp;M";#N/A,#N/A,TRUE,"Graphs";#N/A,#N/A,TRUE,"Assumptions"}</definedName>
    <definedName name="old.cashflow" localSheetId="0" hidden="1">{#N/A,#N/A,TRUE,"Cover";#N/A,#N/A,TRUE,"Inputs";#N/A,#N/A,TRUE,"Results";#N/A,#N/A,TRUE,"Stats";#N/A,#N/A,TRUE,"Capital Cost";#N/A,#N/A,TRUE,"Income Statement";#N/A,#N/A,TRUE,"Cash Flows";#N/A,#N/A,TRUE,"Selldown";#N/A,#N/A,TRUE,"BookDep";#N/A,#N/A,TRUE,"Cash Taxes";#N/A,#N/A,TRUE,"O&amp;M";#N/A,#N/A,TRUE,"Graphs";#N/A,#N/A,TRUE,"Assumptions"}</definedName>
    <definedName name="old.cashflow" localSheetId="6" hidden="1">{#N/A,#N/A,TRUE,"Cover";#N/A,#N/A,TRUE,"Inputs";#N/A,#N/A,TRUE,"Results";#N/A,#N/A,TRUE,"Stats";#N/A,#N/A,TRUE,"Capital Cost";#N/A,#N/A,TRUE,"Income Statement";#N/A,#N/A,TRUE,"Cash Flows";#N/A,#N/A,TRUE,"Selldown";#N/A,#N/A,TRUE,"BookDep";#N/A,#N/A,TRUE,"Cash Taxes";#N/A,#N/A,TRUE,"O&amp;M";#N/A,#N/A,TRUE,"Graphs";#N/A,#N/A,TRUE,"Assumptions"}</definedName>
    <definedName name="old.cashflow" localSheetId="7" hidden="1">{#N/A,#N/A,TRUE,"Cover";#N/A,#N/A,TRUE,"Inputs";#N/A,#N/A,TRUE,"Results";#N/A,#N/A,TRUE,"Stats";#N/A,#N/A,TRUE,"Capital Cost";#N/A,#N/A,TRUE,"Income Statement";#N/A,#N/A,TRUE,"Cash Flows";#N/A,#N/A,TRUE,"Selldown";#N/A,#N/A,TRUE,"BookDep";#N/A,#N/A,TRUE,"Cash Taxes";#N/A,#N/A,TRUE,"O&amp;M";#N/A,#N/A,TRUE,"Graphs";#N/A,#N/A,TRUE,"Assumptions"}</definedName>
    <definedName name="old.cashflow" localSheetId="8" hidden="1">{#N/A,#N/A,TRUE,"Cover";#N/A,#N/A,TRUE,"Inputs";#N/A,#N/A,TRUE,"Results";#N/A,#N/A,TRUE,"Stats";#N/A,#N/A,TRUE,"Capital Cost";#N/A,#N/A,TRUE,"Income Statement";#N/A,#N/A,TRUE,"Cash Flows";#N/A,#N/A,TRUE,"Selldown";#N/A,#N/A,TRUE,"BookDep";#N/A,#N/A,TRUE,"Cash Taxes";#N/A,#N/A,TRUE,"O&amp;M";#N/A,#N/A,TRUE,"Graphs";#N/A,#N/A,TRUE,"Assumptions"}</definedName>
    <definedName name="old.cashflow" localSheetId="9" hidden="1">{#N/A,#N/A,TRUE,"Cover";#N/A,#N/A,TRUE,"Inputs";#N/A,#N/A,TRUE,"Results";#N/A,#N/A,TRUE,"Stats";#N/A,#N/A,TRUE,"Capital Cost";#N/A,#N/A,TRUE,"Income Statement";#N/A,#N/A,TRUE,"Cash Flows";#N/A,#N/A,TRUE,"Selldown";#N/A,#N/A,TRUE,"BookDep";#N/A,#N/A,TRUE,"Cash Taxes";#N/A,#N/A,TRUE,"O&amp;M";#N/A,#N/A,TRUE,"Graphs";#N/A,#N/A,TRUE,"Assumptions"}</definedName>
    <definedName name="old.cashflow" localSheetId="10" hidden="1">{#N/A,#N/A,TRUE,"Cover";#N/A,#N/A,TRUE,"Inputs";#N/A,#N/A,TRUE,"Results";#N/A,#N/A,TRUE,"Stats";#N/A,#N/A,TRUE,"Capital Cost";#N/A,#N/A,TRUE,"Income Statement";#N/A,#N/A,TRUE,"Cash Flows";#N/A,#N/A,TRUE,"Selldown";#N/A,#N/A,TRUE,"BookDep";#N/A,#N/A,TRUE,"Cash Taxes";#N/A,#N/A,TRUE,"O&amp;M";#N/A,#N/A,TRUE,"Graphs";#N/A,#N/A,TRUE,"Assumptions"}</definedName>
    <definedName name="old.cashflow" hidden="1">{#N/A,#N/A,TRUE,"Cover";#N/A,#N/A,TRUE,"Inputs";#N/A,#N/A,TRUE,"Results";#N/A,#N/A,TRUE,"Stats";#N/A,#N/A,TRUE,"Capital Cost";#N/A,#N/A,TRUE,"Income Statement";#N/A,#N/A,TRUE,"Cash Flows";#N/A,#N/A,TRUE,"Selldown";#N/A,#N/A,TRUE,"BookDep";#N/A,#N/A,TRUE,"Cash Taxes";#N/A,#N/A,TRUE,"O&amp;M";#N/A,#N/A,TRUE,"Graphs";#N/A,#N/A,TRUE,"Assumptions"}</definedName>
    <definedName name="oo"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rde2" hidden="1">0</definedName>
    <definedName name="order2" hidden="1">0</definedName>
    <definedName name="p" localSheetId="2" hidden="1">{"contributory1",#N/A,FALSE,"Contributory Assets Detail";"contributory2",#N/A,FALSE,"Contributory Assets Detail"}</definedName>
    <definedName name="p" localSheetId="3" hidden="1">{"contributory1",#N/A,FALSE,"Contributory Assets Detail";"contributory2",#N/A,FALSE,"Contributory Assets Detail"}</definedName>
    <definedName name="p" localSheetId="4" hidden="1">{"contributory1",#N/A,FALSE,"Contributory Assets Detail";"contributory2",#N/A,FALSE,"Contributory Assets Detail"}</definedName>
    <definedName name="p" localSheetId="5" hidden="1">{"contributory1",#N/A,FALSE,"Contributory Assets Detail";"contributory2",#N/A,FALSE,"Contributory Assets Detail"}</definedName>
    <definedName name="p" localSheetId="1" hidden="1">{"contributory1",#N/A,FALSE,"Contributory Assets Detail";"contributory2",#N/A,FALSE,"Contributory Assets Detail"}</definedName>
    <definedName name="p" localSheetId="0" hidden="1">{"contributory1",#N/A,FALSE,"Contributory Assets Detail";"contributory2",#N/A,FALSE,"Contributory Assets Detail"}</definedName>
    <definedName name="p" localSheetId="6" hidden="1">{"contributory1",#N/A,FALSE,"Contributory Assets Detail";"contributory2",#N/A,FALSE,"Contributory Assets Detail"}</definedName>
    <definedName name="p" localSheetId="7" hidden="1">{"contributory1",#N/A,FALSE,"Contributory Assets Detail";"contributory2",#N/A,FALSE,"Contributory Assets Detail"}</definedName>
    <definedName name="p" localSheetId="8" hidden="1">{"contributory1",#N/A,FALSE,"Contributory Assets Detail";"contributory2",#N/A,FALSE,"Contributory Assets Detail"}</definedName>
    <definedName name="p" localSheetId="9" hidden="1">{"contributory1",#N/A,FALSE,"Contributory Assets Detail";"contributory2",#N/A,FALSE,"Contributory Assets Detail"}</definedName>
    <definedName name="p" localSheetId="10" hidden="1">{"contributory1",#N/A,FALSE,"Contributory Assets Detail";"contributory2",#N/A,FALSE,"Contributory Assets Detail"}</definedName>
    <definedName name="p" hidden="1">{"contributory1",#N/A,FALSE,"Contributory Assets Detail";"contributory2",#N/A,FALSE,"Contributory Assets Detail"}</definedName>
    <definedName name="p_1" localSheetId="2" hidden="1">{"contributory1",#N/A,FALSE,"Contributory Assets Detail";"contributory2",#N/A,FALSE,"Contributory Assets Detail"}</definedName>
    <definedName name="p_1" localSheetId="3" hidden="1">{"contributory1",#N/A,FALSE,"Contributory Assets Detail";"contributory2",#N/A,FALSE,"Contributory Assets Detail"}</definedName>
    <definedName name="p_1" localSheetId="4" hidden="1">{"contributory1",#N/A,FALSE,"Contributory Assets Detail";"contributory2",#N/A,FALSE,"Contributory Assets Detail"}</definedName>
    <definedName name="p_1" localSheetId="5" hidden="1">{"contributory1",#N/A,FALSE,"Contributory Assets Detail";"contributory2",#N/A,FALSE,"Contributory Assets Detail"}</definedName>
    <definedName name="p_1" localSheetId="1" hidden="1">{"contributory1",#N/A,FALSE,"Contributory Assets Detail";"contributory2",#N/A,FALSE,"Contributory Assets Detail"}</definedName>
    <definedName name="p_1" localSheetId="0" hidden="1">{"contributory1",#N/A,FALSE,"Contributory Assets Detail";"contributory2",#N/A,FALSE,"Contributory Assets Detail"}</definedName>
    <definedName name="p_1" localSheetId="6" hidden="1">{"contributory1",#N/A,FALSE,"Contributory Assets Detail";"contributory2",#N/A,FALSE,"Contributory Assets Detail"}</definedName>
    <definedName name="p_1" localSheetId="7" hidden="1">{"contributory1",#N/A,FALSE,"Contributory Assets Detail";"contributory2",#N/A,FALSE,"Contributory Assets Detail"}</definedName>
    <definedName name="p_1" localSheetId="8" hidden="1">{"contributory1",#N/A,FALSE,"Contributory Assets Detail";"contributory2",#N/A,FALSE,"Contributory Assets Detail"}</definedName>
    <definedName name="p_1" localSheetId="9" hidden="1">{"contributory1",#N/A,FALSE,"Contributory Assets Detail";"contributory2",#N/A,FALSE,"Contributory Assets Detail"}</definedName>
    <definedName name="p_1" localSheetId="10" hidden="1">{"contributory1",#N/A,FALSE,"Contributory Assets Detail";"contributory2",#N/A,FALSE,"Contributory Assets Detail"}</definedName>
    <definedName name="p_1" hidden="1">{"contributory1",#N/A,FALSE,"Contributory Assets Detail";"contributory2",#N/A,FALSE,"Contributory Assets Detail"}</definedName>
    <definedName name="P_2" localSheetId="2" hidden="1">{"_200",#N/A,FALSE,"ALLOCATIONS";"_80_1",#N/A,FALSE,"ALLOCATIONS";"_80_2",#N/A,FALSE,"ALLOCATIONS";"_80_3",#N/A,FALSE,"ALLOCATIONS";"_80_4",#N/A,FALSE,"ALLOCATIONS";"_80_5",#N/A,FALSE,"ALLOCATIONS"}</definedName>
    <definedName name="P_2" localSheetId="3" hidden="1">{"_200",#N/A,FALSE,"ALLOCATIONS";"_80_1",#N/A,FALSE,"ALLOCATIONS";"_80_2",#N/A,FALSE,"ALLOCATIONS";"_80_3",#N/A,FALSE,"ALLOCATIONS";"_80_4",#N/A,FALSE,"ALLOCATIONS";"_80_5",#N/A,FALSE,"ALLOCATIONS"}</definedName>
    <definedName name="P_2" localSheetId="4" hidden="1">{"_200",#N/A,FALSE,"ALLOCATIONS";"_80_1",#N/A,FALSE,"ALLOCATIONS";"_80_2",#N/A,FALSE,"ALLOCATIONS";"_80_3",#N/A,FALSE,"ALLOCATIONS";"_80_4",#N/A,FALSE,"ALLOCATIONS";"_80_5",#N/A,FALSE,"ALLOCATIONS"}</definedName>
    <definedName name="P_2" localSheetId="5" hidden="1">{"_200",#N/A,FALSE,"ALLOCATIONS";"_80_1",#N/A,FALSE,"ALLOCATIONS";"_80_2",#N/A,FALSE,"ALLOCATIONS";"_80_3",#N/A,FALSE,"ALLOCATIONS";"_80_4",#N/A,FALSE,"ALLOCATIONS";"_80_5",#N/A,FALSE,"ALLOCATIONS"}</definedName>
    <definedName name="P_2" localSheetId="7" hidden="1">{"_200",#N/A,FALSE,"ALLOCATIONS";"_80_1",#N/A,FALSE,"ALLOCATIONS";"_80_2",#N/A,FALSE,"ALLOCATIONS";"_80_3",#N/A,FALSE,"ALLOCATIONS";"_80_4",#N/A,FALSE,"ALLOCATIONS";"_80_5",#N/A,FALSE,"ALLOCATIONS"}</definedName>
    <definedName name="P_2" localSheetId="8" hidden="1">{"_200",#N/A,FALSE,"ALLOCATIONS";"_80_1",#N/A,FALSE,"ALLOCATIONS";"_80_2",#N/A,FALSE,"ALLOCATIONS";"_80_3",#N/A,FALSE,"ALLOCATIONS";"_80_4",#N/A,FALSE,"ALLOCATIONS";"_80_5",#N/A,FALSE,"ALLOCATIONS"}</definedName>
    <definedName name="P_2" localSheetId="9" hidden="1">{"_200",#N/A,FALSE,"ALLOCATIONS";"_80_1",#N/A,FALSE,"ALLOCATIONS";"_80_2",#N/A,FALSE,"ALLOCATIONS";"_80_3",#N/A,FALSE,"ALLOCATIONS";"_80_4",#N/A,FALSE,"ALLOCATIONS";"_80_5",#N/A,FALSE,"ALLOCATIONS"}</definedName>
    <definedName name="P_2" localSheetId="10" hidden="1">{"_200",#N/A,FALSE,"ALLOCATIONS";"_80_1",#N/A,FALSE,"ALLOCATIONS";"_80_2",#N/A,FALSE,"ALLOCATIONS";"_80_3",#N/A,FALSE,"ALLOCATIONS";"_80_4",#N/A,FALSE,"ALLOCATIONS";"_80_5",#N/A,FALSE,"ALLOCATIONS"}</definedName>
    <definedName name="P_2" hidden="1">{"_200",#N/A,FALSE,"ALLOCATIONS";"_80_1",#N/A,FALSE,"ALLOCATIONS";"_80_2",#N/A,FALSE,"ALLOCATIONS";"_80_3",#N/A,FALSE,"ALLOCATIONS";"_80_4",#N/A,FALSE,"ALLOCATIONS";"_80_5",#N/A,FALSE,"ALLOCATIONS"}</definedName>
    <definedName name="P_3" localSheetId="2" hidden="1">{"_200",#N/A,FALSE,"ALLOCATIONS";"_80_1",#N/A,FALSE,"ALLOCATIONS";"_80_2",#N/A,FALSE,"ALLOCATIONS";"_80_3",#N/A,FALSE,"ALLOCATIONS";"_80_4",#N/A,FALSE,"ALLOCATIONS";"_80_5",#N/A,FALSE,"ALLOCATIONS"}</definedName>
    <definedName name="P_3" localSheetId="3" hidden="1">{"_200",#N/A,FALSE,"ALLOCATIONS";"_80_1",#N/A,FALSE,"ALLOCATIONS";"_80_2",#N/A,FALSE,"ALLOCATIONS";"_80_3",#N/A,FALSE,"ALLOCATIONS";"_80_4",#N/A,FALSE,"ALLOCATIONS";"_80_5",#N/A,FALSE,"ALLOCATIONS"}</definedName>
    <definedName name="P_3" localSheetId="4" hidden="1">{"_200",#N/A,FALSE,"ALLOCATIONS";"_80_1",#N/A,FALSE,"ALLOCATIONS";"_80_2",#N/A,FALSE,"ALLOCATIONS";"_80_3",#N/A,FALSE,"ALLOCATIONS";"_80_4",#N/A,FALSE,"ALLOCATIONS";"_80_5",#N/A,FALSE,"ALLOCATIONS"}</definedName>
    <definedName name="P_3" localSheetId="5" hidden="1">{"_200",#N/A,FALSE,"ALLOCATIONS";"_80_1",#N/A,FALSE,"ALLOCATIONS";"_80_2",#N/A,FALSE,"ALLOCATIONS";"_80_3",#N/A,FALSE,"ALLOCATIONS";"_80_4",#N/A,FALSE,"ALLOCATIONS";"_80_5",#N/A,FALSE,"ALLOCATIONS"}</definedName>
    <definedName name="P_3" localSheetId="7" hidden="1">{"_200",#N/A,FALSE,"ALLOCATIONS";"_80_1",#N/A,FALSE,"ALLOCATIONS";"_80_2",#N/A,FALSE,"ALLOCATIONS";"_80_3",#N/A,FALSE,"ALLOCATIONS";"_80_4",#N/A,FALSE,"ALLOCATIONS";"_80_5",#N/A,FALSE,"ALLOCATIONS"}</definedName>
    <definedName name="P_3" localSheetId="8" hidden="1">{"_200",#N/A,FALSE,"ALLOCATIONS";"_80_1",#N/A,FALSE,"ALLOCATIONS";"_80_2",#N/A,FALSE,"ALLOCATIONS";"_80_3",#N/A,FALSE,"ALLOCATIONS";"_80_4",#N/A,FALSE,"ALLOCATIONS";"_80_5",#N/A,FALSE,"ALLOCATIONS"}</definedName>
    <definedName name="P_3" localSheetId="9" hidden="1">{"_200",#N/A,FALSE,"ALLOCATIONS";"_80_1",#N/A,FALSE,"ALLOCATIONS";"_80_2",#N/A,FALSE,"ALLOCATIONS";"_80_3",#N/A,FALSE,"ALLOCATIONS";"_80_4",#N/A,FALSE,"ALLOCATIONS";"_80_5",#N/A,FALSE,"ALLOCATIONS"}</definedName>
    <definedName name="P_3" localSheetId="10" hidden="1">{"_200",#N/A,FALSE,"ALLOCATIONS";"_80_1",#N/A,FALSE,"ALLOCATIONS";"_80_2",#N/A,FALSE,"ALLOCATIONS";"_80_3",#N/A,FALSE,"ALLOCATIONS";"_80_4",#N/A,FALSE,"ALLOCATIONS";"_80_5",#N/A,FALSE,"ALLOCATIONS"}</definedName>
    <definedName name="P_3" hidden="1">{"_200",#N/A,FALSE,"ALLOCATIONS";"_80_1",#N/A,FALSE,"ALLOCATIONS";"_80_2",#N/A,FALSE,"ALLOCATIONS";"_80_3",#N/A,FALSE,"ALLOCATIONS";"_80_4",#N/A,FALSE,"ALLOCATIONS";"_80_5",#N/A,FALSE,"ALLOCATIONS"}</definedName>
    <definedName name="Package" localSheetId="2" hidden="1">{#N/A,#N/A,FALSE,"Cover Page";#N/A,#N/A,FALSE,"Table of Contents";#N/A,#N/A,FALSE,"Executive Summary";#N/A,#N/A,FALSE,"Investment-Acquisition Costs";#N/A,#N/A,FALSE,"Financing Assumptions";#N/A,#N/A,FALSE,"Rent Roll";#N/A,#N/A,FALSE,"Taxes and Assessments"}</definedName>
    <definedName name="Package" localSheetId="3" hidden="1">{#N/A,#N/A,FALSE,"Cover Page";#N/A,#N/A,FALSE,"Table of Contents";#N/A,#N/A,FALSE,"Executive Summary";#N/A,#N/A,FALSE,"Investment-Acquisition Costs";#N/A,#N/A,FALSE,"Financing Assumptions";#N/A,#N/A,FALSE,"Rent Roll";#N/A,#N/A,FALSE,"Taxes and Assessments"}</definedName>
    <definedName name="Package" localSheetId="4" hidden="1">{#N/A,#N/A,FALSE,"Cover Page";#N/A,#N/A,FALSE,"Table of Contents";#N/A,#N/A,FALSE,"Executive Summary";#N/A,#N/A,FALSE,"Investment-Acquisition Costs";#N/A,#N/A,FALSE,"Financing Assumptions";#N/A,#N/A,FALSE,"Rent Roll";#N/A,#N/A,FALSE,"Taxes and Assessments"}</definedName>
    <definedName name="Package" localSheetId="5" hidden="1">{#N/A,#N/A,FALSE,"Cover Page";#N/A,#N/A,FALSE,"Table of Contents";#N/A,#N/A,FALSE,"Executive Summary";#N/A,#N/A,FALSE,"Investment-Acquisition Costs";#N/A,#N/A,FALSE,"Financing Assumptions";#N/A,#N/A,FALSE,"Rent Roll";#N/A,#N/A,FALSE,"Taxes and Assessments"}</definedName>
    <definedName name="Package" localSheetId="7" hidden="1">{#N/A,#N/A,FALSE,"Cover Page";#N/A,#N/A,FALSE,"Table of Contents";#N/A,#N/A,FALSE,"Executive Summary";#N/A,#N/A,FALSE,"Investment-Acquisition Costs";#N/A,#N/A,FALSE,"Financing Assumptions";#N/A,#N/A,FALSE,"Rent Roll";#N/A,#N/A,FALSE,"Taxes and Assessments"}</definedName>
    <definedName name="Package" localSheetId="8" hidden="1">{#N/A,#N/A,FALSE,"Cover Page";#N/A,#N/A,FALSE,"Table of Contents";#N/A,#N/A,FALSE,"Executive Summary";#N/A,#N/A,FALSE,"Investment-Acquisition Costs";#N/A,#N/A,FALSE,"Financing Assumptions";#N/A,#N/A,FALSE,"Rent Roll";#N/A,#N/A,FALSE,"Taxes and Assessments"}</definedName>
    <definedName name="Package" localSheetId="9" hidden="1">{#N/A,#N/A,FALSE,"Cover Page";#N/A,#N/A,FALSE,"Table of Contents";#N/A,#N/A,FALSE,"Executive Summary";#N/A,#N/A,FALSE,"Investment-Acquisition Costs";#N/A,#N/A,FALSE,"Financing Assumptions";#N/A,#N/A,FALSE,"Rent Roll";#N/A,#N/A,FALSE,"Taxes and Assessments"}</definedName>
    <definedName name="Package" localSheetId="10" hidden="1">{#N/A,#N/A,FALSE,"Cover Page";#N/A,#N/A,FALSE,"Table of Contents";#N/A,#N/A,FALSE,"Executive Summary";#N/A,#N/A,FALSE,"Investment-Acquisition Costs";#N/A,#N/A,FALSE,"Financing Assumptions";#N/A,#N/A,FALSE,"Rent Roll";#N/A,#N/A,FALSE,"Taxes and Assessments"}</definedName>
    <definedName name="Package" hidden="1">{#N/A,#N/A,FALSE,"Cover Page";#N/A,#N/A,FALSE,"Table of Contents";#N/A,#N/A,FALSE,"Executive Summary";#N/A,#N/A,FALSE,"Investment-Acquisition Costs";#N/A,#N/A,FALSE,"Financing Assumptions";#N/A,#N/A,FALSE,"Rent Roll";#N/A,#N/A,FALSE,"Taxes and Assessments"}</definedName>
    <definedName name="panther_wrn.test1." localSheetId="2" hidden="1">{"Income Statement",#N/A,FALSE,"CFMODEL";"Balance Sheet",#N/A,FALSE,"CFMODEL"}</definedName>
    <definedName name="panther_wrn.test1." localSheetId="3" hidden="1">{"Income Statement",#N/A,FALSE,"CFMODEL";"Balance Sheet",#N/A,FALSE,"CFMODEL"}</definedName>
    <definedName name="panther_wrn.test1." localSheetId="4" hidden="1">{"Income Statement",#N/A,FALSE,"CFMODEL";"Balance Sheet",#N/A,FALSE,"CFMODEL"}</definedName>
    <definedName name="panther_wrn.test1." localSheetId="5" hidden="1">{"Income Statement",#N/A,FALSE,"CFMODEL";"Balance Sheet",#N/A,FALSE,"CFMODEL"}</definedName>
    <definedName name="panther_wrn.test1." localSheetId="1" hidden="1">{"Income Statement",#N/A,FALSE,"CFMODEL";"Balance Sheet",#N/A,FALSE,"CFMODEL"}</definedName>
    <definedName name="panther_wrn.test1." localSheetId="0" hidden="1">{"Income Statement",#N/A,FALSE,"CFMODEL";"Balance Sheet",#N/A,FALSE,"CFMODEL"}</definedName>
    <definedName name="panther_wrn.test1." localSheetId="6" hidden="1">{"Income Statement",#N/A,FALSE,"CFMODEL";"Balance Sheet",#N/A,FALSE,"CFMODEL"}</definedName>
    <definedName name="panther_wrn.test1." localSheetId="7" hidden="1">{"Income Statement",#N/A,FALSE,"CFMODEL";"Balance Sheet",#N/A,FALSE,"CFMODEL"}</definedName>
    <definedName name="panther_wrn.test1." localSheetId="8" hidden="1">{"Income Statement",#N/A,FALSE,"CFMODEL";"Balance Sheet",#N/A,FALSE,"CFMODEL"}</definedName>
    <definedName name="panther_wrn.test1." localSheetId="9" hidden="1">{"Income Statement",#N/A,FALSE,"CFMODEL";"Balance Sheet",#N/A,FALSE,"CFMODEL"}</definedName>
    <definedName name="panther_wrn.test1." localSheetId="10" hidden="1">{"Income Statement",#N/A,FALSE,"CFMODEL";"Balance Sheet",#N/A,FALSE,"CFMODEL"}</definedName>
    <definedName name="panther_wrn.test1." hidden="1">{"Income Statement",#N/A,FALSE,"CFMODEL";"Balance Sheet",#N/A,FALSE,"CFMODEL"}</definedName>
    <definedName name="panther_wrn.test1._1" localSheetId="2" hidden="1">{"Income Statement",#N/A,FALSE,"CFMODEL";"Balance Sheet",#N/A,FALSE,"CFMODEL"}</definedName>
    <definedName name="panther_wrn.test1._1" localSheetId="3" hidden="1">{"Income Statement",#N/A,FALSE,"CFMODEL";"Balance Sheet",#N/A,FALSE,"CFMODEL"}</definedName>
    <definedName name="panther_wrn.test1._1" localSheetId="4" hidden="1">{"Income Statement",#N/A,FALSE,"CFMODEL";"Balance Sheet",#N/A,FALSE,"CFMODEL"}</definedName>
    <definedName name="panther_wrn.test1._1" localSheetId="5" hidden="1">{"Income Statement",#N/A,FALSE,"CFMODEL";"Balance Sheet",#N/A,FALSE,"CFMODEL"}</definedName>
    <definedName name="panther_wrn.test1._1" localSheetId="1" hidden="1">{"Income Statement",#N/A,FALSE,"CFMODEL";"Balance Sheet",#N/A,FALSE,"CFMODEL"}</definedName>
    <definedName name="panther_wrn.test1._1" localSheetId="0" hidden="1">{"Income Statement",#N/A,FALSE,"CFMODEL";"Balance Sheet",#N/A,FALSE,"CFMODEL"}</definedName>
    <definedName name="panther_wrn.test1._1" localSheetId="6" hidden="1">{"Income Statement",#N/A,FALSE,"CFMODEL";"Balance Sheet",#N/A,FALSE,"CFMODEL"}</definedName>
    <definedName name="panther_wrn.test1._1" localSheetId="7" hidden="1">{"Income Statement",#N/A,FALSE,"CFMODEL";"Balance Sheet",#N/A,FALSE,"CFMODEL"}</definedName>
    <definedName name="panther_wrn.test1._1" localSheetId="8" hidden="1">{"Income Statement",#N/A,FALSE,"CFMODEL";"Balance Sheet",#N/A,FALSE,"CFMODEL"}</definedName>
    <definedName name="panther_wrn.test1._1" localSheetId="9" hidden="1">{"Income Statement",#N/A,FALSE,"CFMODEL";"Balance Sheet",#N/A,FALSE,"CFMODEL"}</definedName>
    <definedName name="panther_wrn.test1._1" localSheetId="10" hidden="1">{"Income Statement",#N/A,FALSE,"CFMODEL";"Balance Sheet",#N/A,FALSE,"CFMODEL"}</definedName>
    <definedName name="panther_wrn.test1._1" hidden="1">{"Income Statement",#N/A,FALSE,"CFMODEL";"Balance Sheet",#N/A,FALSE,"CFMODEL"}</definedName>
    <definedName name="panther_wrn.test2." localSheetId="2" hidden="1">{"SourcesUses",#N/A,TRUE,"CFMODEL";"TransOverview",#N/A,TRUE,"CFMODEL"}</definedName>
    <definedName name="panther_wrn.test2." localSheetId="3" hidden="1">{"SourcesUses",#N/A,TRUE,"CFMODEL";"TransOverview",#N/A,TRUE,"CFMODEL"}</definedName>
    <definedName name="panther_wrn.test2." localSheetId="4" hidden="1">{"SourcesUses",#N/A,TRUE,"CFMODEL";"TransOverview",#N/A,TRUE,"CFMODEL"}</definedName>
    <definedName name="panther_wrn.test2." localSheetId="5" hidden="1">{"SourcesUses",#N/A,TRUE,"CFMODEL";"TransOverview",#N/A,TRUE,"CFMODEL"}</definedName>
    <definedName name="panther_wrn.test2." localSheetId="1" hidden="1">{"SourcesUses",#N/A,TRUE,"CFMODEL";"TransOverview",#N/A,TRUE,"CFMODEL"}</definedName>
    <definedName name="panther_wrn.test2." localSheetId="0" hidden="1">{"SourcesUses",#N/A,TRUE,"CFMODEL";"TransOverview",#N/A,TRUE,"CFMODEL"}</definedName>
    <definedName name="panther_wrn.test2." localSheetId="6" hidden="1">{"SourcesUses",#N/A,TRUE,"CFMODEL";"TransOverview",#N/A,TRUE,"CFMODEL"}</definedName>
    <definedName name="panther_wrn.test2." localSheetId="7" hidden="1">{"SourcesUses",#N/A,TRUE,"CFMODEL";"TransOverview",#N/A,TRUE,"CFMODEL"}</definedName>
    <definedName name="panther_wrn.test2." localSheetId="8" hidden="1">{"SourcesUses",#N/A,TRUE,"CFMODEL";"TransOverview",#N/A,TRUE,"CFMODEL"}</definedName>
    <definedName name="panther_wrn.test2." localSheetId="9" hidden="1">{"SourcesUses",#N/A,TRUE,"CFMODEL";"TransOverview",#N/A,TRUE,"CFMODEL"}</definedName>
    <definedName name="panther_wrn.test2." localSheetId="10" hidden="1">{"SourcesUses",#N/A,TRUE,"CFMODEL";"TransOverview",#N/A,TRUE,"CFMODEL"}</definedName>
    <definedName name="panther_wrn.test2." hidden="1">{"SourcesUses",#N/A,TRUE,"CFMODEL";"TransOverview",#N/A,TRUE,"CFMODEL"}</definedName>
    <definedName name="panther_wrn.test2._1" localSheetId="2" hidden="1">{"SourcesUses",#N/A,TRUE,"CFMODEL";"TransOverview",#N/A,TRUE,"CFMODEL"}</definedName>
    <definedName name="panther_wrn.test2._1" localSheetId="3" hidden="1">{"SourcesUses",#N/A,TRUE,"CFMODEL";"TransOverview",#N/A,TRUE,"CFMODEL"}</definedName>
    <definedName name="panther_wrn.test2._1" localSheetId="4" hidden="1">{"SourcesUses",#N/A,TRUE,"CFMODEL";"TransOverview",#N/A,TRUE,"CFMODEL"}</definedName>
    <definedName name="panther_wrn.test2._1" localSheetId="5" hidden="1">{"SourcesUses",#N/A,TRUE,"CFMODEL";"TransOverview",#N/A,TRUE,"CFMODEL"}</definedName>
    <definedName name="panther_wrn.test2._1" localSheetId="1" hidden="1">{"SourcesUses",#N/A,TRUE,"CFMODEL";"TransOverview",#N/A,TRUE,"CFMODEL"}</definedName>
    <definedName name="panther_wrn.test2._1" localSheetId="0" hidden="1">{"SourcesUses",#N/A,TRUE,"CFMODEL";"TransOverview",#N/A,TRUE,"CFMODEL"}</definedName>
    <definedName name="panther_wrn.test2._1" localSheetId="6" hidden="1">{"SourcesUses",#N/A,TRUE,"CFMODEL";"TransOverview",#N/A,TRUE,"CFMODEL"}</definedName>
    <definedName name="panther_wrn.test2._1" localSheetId="7" hidden="1">{"SourcesUses",#N/A,TRUE,"CFMODEL";"TransOverview",#N/A,TRUE,"CFMODEL"}</definedName>
    <definedName name="panther_wrn.test2._1" localSheetId="8" hidden="1">{"SourcesUses",#N/A,TRUE,"CFMODEL";"TransOverview",#N/A,TRUE,"CFMODEL"}</definedName>
    <definedName name="panther_wrn.test2._1" localSheetId="9" hidden="1">{"SourcesUses",#N/A,TRUE,"CFMODEL";"TransOverview",#N/A,TRUE,"CFMODEL"}</definedName>
    <definedName name="panther_wrn.test2._1" localSheetId="10" hidden="1">{"SourcesUses",#N/A,TRUE,"CFMODEL";"TransOverview",#N/A,TRUE,"CFMODEL"}</definedName>
    <definedName name="panther_wrn.test2._1" hidden="1">{"SourcesUses",#N/A,TRUE,"CFMODEL";"TransOverview",#N/A,TRUE,"CFMODEL"}</definedName>
    <definedName name="panther_wrn.test3." localSheetId="2" hidden="1">{"SourcesUses",#N/A,TRUE,#N/A;"TransOverview",#N/A,TRUE,"CFMODEL"}</definedName>
    <definedName name="panther_wrn.test3." localSheetId="3" hidden="1">{"SourcesUses",#N/A,TRUE,#N/A;"TransOverview",#N/A,TRUE,"CFMODEL"}</definedName>
    <definedName name="panther_wrn.test3." localSheetId="4" hidden="1">{"SourcesUses",#N/A,TRUE,#N/A;"TransOverview",#N/A,TRUE,"CFMODEL"}</definedName>
    <definedName name="panther_wrn.test3." localSheetId="5" hidden="1">{"SourcesUses",#N/A,TRUE,#N/A;"TransOverview",#N/A,TRUE,"CFMODEL"}</definedName>
    <definedName name="panther_wrn.test3." localSheetId="1" hidden="1">{"SourcesUses",#N/A,TRUE,#N/A;"TransOverview",#N/A,TRUE,"CFMODEL"}</definedName>
    <definedName name="panther_wrn.test3." localSheetId="0" hidden="1">{"SourcesUses",#N/A,TRUE,#N/A;"TransOverview",#N/A,TRUE,"CFMODEL"}</definedName>
    <definedName name="panther_wrn.test3." localSheetId="6" hidden="1">{"SourcesUses",#N/A,TRUE,#N/A;"TransOverview",#N/A,TRUE,"CFMODEL"}</definedName>
    <definedName name="panther_wrn.test3." localSheetId="7" hidden="1">{"SourcesUses",#N/A,TRUE,#N/A;"TransOverview",#N/A,TRUE,"CFMODEL"}</definedName>
    <definedName name="panther_wrn.test3." localSheetId="8" hidden="1">{"SourcesUses",#N/A,TRUE,#N/A;"TransOverview",#N/A,TRUE,"CFMODEL"}</definedName>
    <definedName name="panther_wrn.test3." localSheetId="9" hidden="1">{"SourcesUses",#N/A,TRUE,#N/A;"TransOverview",#N/A,TRUE,"CFMODEL"}</definedName>
    <definedName name="panther_wrn.test3." localSheetId="10" hidden="1">{"SourcesUses",#N/A,TRUE,#N/A;"TransOverview",#N/A,TRUE,"CFMODEL"}</definedName>
    <definedName name="panther_wrn.test3." hidden="1">{"SourcesUses",#N/A,TRUE,#N/A;"TransOverview",#N/A,TRUE,"CFMODEL"}</definedName>
    <definedName name="panther_wrn.test3._1" localSheetId="2" hidden="1">{"SourcesUses",#N/A,TRUE,#N/A;"TransOverview",#N/A,TRUE,"CFMODEL"}</definedName>
    <definedName name="panther_wrn.test3._1" localSheetId="3" hidden="1">{"SourcesUses",#N/A,TRUE,#N/A;"TransOverview",#N/A,TRUE,"CFMODEL"}</definedName>
    <definedName name="panther_wrn.test3._1" localSheetId="4" hidden="1">{"SourcesUses",#N/A,TRUE,#N/A;"TransOverview",#N/A,TRUE,"CFMODEL"}</definedName>
    <definedName name="panther_wrn.test3._1" localSheetId="5" hidden="1">{"SourcesUses",#N/A,TRUE,#N/A;"TransOverview",#N/A,TRUE,"CFMODEL"}</definedName>
    <definedName name="panther_wrn.test3._1" localSheetId="1" hidden="1">{"SourcesUses",#N/A,TRUE,#N/A;"TransOverview",#N/A,TRUE,"CFMODEL"}</definedName>
    <definedName name="panther_wrn.test3._1" localSheetId="0" hidden="1">{"SourcesUses",#N/A,TRUE,#N/A;"TransOverview",#N/A,TRUE,"CFMODEL"}</definedName>
    <definedName name="panther_wrn.test3._1" localSheetId="6" hidden="1">{"SourcesUses",#N/A,TRUE,#N/A;"TransOverview",#N/A,TRUE,"CFMODEL"}</definedName>
    <definedName name="panther_wrn.test3._1" localSheetId="7" hidden="1">{"SourcesUses",#N/A,TRUE,#N/A;"TransOverview",#N/A,TRUE,"CFMODEL"}</definedName>
    <definedName name="panther_wrn.test3._1" localSheetId="8" hidden="1">{"SourcesUses",#N/A,TRUE,#N/A;"TransOverview",#N/A,TRUE,"CFMODEL"}</definedName>
    <definedName name="panther_wrn.test3._1" localSheetId="9" hidden="1">{"SourcesUses",#N/A,TRUE,#N/A;"TransOverview",#N/A,TRUE,"CFMODEL"}</definedName>
    <definedName name="panther_wrn.test3._1" localSheetId="10" hidden="1">{"SourcesUses",#N/A,TRUE,#N/A;"TransOverview",#N/A,TRUE,"CFMODEL"}</definedName>
    <definedName name="panther_wrn.test3._1" hidden="1">{"SourcesUses",#N/A,TRUE,#N/A;"TransOverview",#N/A,TRUE,"CFMODEL"}</definedName>
    <definedName name="panther_wrn.test4." localSheetId="2" hidden="1">{"SourcesUses",#N/A,TRUE,"FundsFlow";"TransOverview",#N/A,TRUE,"FundsFlow"}</definedName>
    <definedName name="panther_wrn.test4." localSheetId="3" hidden="1">{"SourcesUses",#N/A,TRUE,"FundsFlow";"TransOverview",#N/A,TRUE,"FundsFlow"}</definedName>
    <definedName name="panther_wrn.test4." localSheetId="4" hidden="1">{"SourcesUses",#N/A,TRUE,"FundsFlow";"TransOverview",#N/A,TRUE,"FundsFlow"}</definedName>
    <definedName name="panther_wrn.test4." localSheetId="5" hidden="1">{"SourcesUses",#N/A,TRUE,"FundsFlow";"TransOverview",#N/A,TRUE,"FundsFlow"}</definedName>
    <definedName name="panther_wrn.test4." localSheetId="1" hidden="1">{"SourcesUses",#N/A,TRUE,"FundsFlow";"TransOverview",#N/A,TRUE,"FundsFlow"}</definedName>
    <definedName name="panther_wrn.test4." localSheetId="0" hidden="1">{"SourcesUses",#N/A,TRUE,"FundsFlow";"TransOverview",#N/A,TRUE,"FundsFlow"}</definedName>
    <definedName name="panther_wrn.test4." localSheetId="6" hidden="1">{"SourcesUses",#N/A,TRUE,"FundsFlow";"TransOverview",#N/A,TRUE,"FundsFlow"}</definedName>
    <definedName name="panther_wrn.test4." localSheetId="7" hidden="1">{"SourcesUses",#N/A,TRUE,"FundsFlow";"TransOverview",#N/A,TRUE,"FundsFlow"}</definedName>
    <definedName name="panther_wrn.test4." localSheetId="8" hidden="1">{"SourcesUses",#N/A,TRUE,"FundsFlow";"TransOverview",#N/A,TRUE,"FundsFlow"}</definedName>
    <definedName name="panther_wrn.test4." localSheetId="9" hidden="1">{"SourcesUses",#N/A,TRUE,"FundsFlow";"TransOverview",#N/A,TRUE,"FundsFlow"}</definedName>
    <definedName name="panther_wrn.test4." localSheetId="10" hidden="1">{"SourcesUses",#N/A,TRUE,"FundsFlow";"TransOverview",#N/A,TRUE,"FundsFlow"}</definedName>
    <definedName name="panther_wrn.test4." hidden="1">{"SourcesUses",#N/A,TRUE,"FundsFlow";"TransOverview",#N/A,TRUE,"FundsFlow"}</definedName>
    <definedName name="panther_wrn.test4._1" localSheetId="2" hidden="1">{"SourcesUses",#N/A,TRUE,"FundsFlow";"TransOverview",#N/A,TRUE,"FundsFlow"}</definedName>
    <definedName name="panther_wrn.test4._1" localSheetId="3" hidden="1">{"SourcesUses",#N/A,TRUE,"FundsFlow";"TransOverview",#N/A,TRUE,"FundsFlow"}</definedName>
    <definedName name="panther_wrn.test4._1" localSheetId="4" hidden="1">{"SourcesUses",#N/A,TRUE,"FundsFlow";"TransOverview",#N/A,TRUE,"FundsFlow"}</definedName>
    <definedName name="panther_wrn.test4._1" localSheetId="5" hidden="1">{"SourcesUses",#N/A,TRUE,"FundsFlow";"TransOverview",#N/A,TRUE,"FundsFlow"}</definedName>
    <definedName name="panther_wrn.test4._1" localSheetId="1" hidden="1">{"SourcesUses",#N/A,TRUE,"FundsFlow";"TransOverview",#N/A,TRUE,"FundsFlow"}</definedName>
    <definedName name="panther_wrn.test4._1" localSheetId="0" hidden="1">{"SourcesUses",#N/A,TRUE,"FundsFlow";"TransOverview",#N/A,TRUE,"FundsFlow"}</definedName>
    <definedName name="panther_wrn.test4._1" localSheetId="6" hidden="1">{"SourcesUses",#N/A,TRUE,"FundsFlow";"TransOverview",#N/A,TRUE,"FundsFlow"}</definedName>
    <definedName name="panther_wrn.test4._1" localSheetId="7" hidden="1">{"SourcesUses",#N/A,TRUE,"FundsFlow";"TransOverview",#N/A,TRUE,"FundsFlow"}</definedName>
    <definedName name="panther_wrn.test4._1" localSheetId="8" hidden="1">{"SourcesUses",#N/A,TRUE,"FundsFlow";"TransOverview",#N/A,TRUE,"FundsFlow"}</definedName>
    <definedName name="panther_wrn.test4._1" localSheetId="9" hidden="1">{"SourcesUses",#N/A,TRUE,"FundsFlow";"TransOverview",#N/A,TRUE,"FundsFlow"}</definedName>
    <definedName name="panther_wrn.test4._1" localSheetId="10" hidden="1">{"SourcesUses",#N/A,TRUE,"FundsFlow";"TransOverview",#N/A,TRUE,"FundsFlow"}</definedName>
    <definedName name="panther_wrn.test4._1" hidden="1">{"SourcesUses",#N/A,TRUE,"FundsFlow";"TransOverview",#N/A,TRUE,"FundsFlow"}</definedName>
    <definedName name="PartnerNumber" localSheetId="2" hidden="1">#REF!</definedName>
    <definedName name="PartnerNumber" localSheetId="3" hidden="1">#REF!</definedName>
    <definedName name="PartnerNumber" localSheetId="4" hidden="1">#REF!</definedName>
    <definedName name="PartnerNumber" localSheetId="5" hidden="1">#REF!</definedName>
    <definedName name="PartnerNumber" localSheetId="7" hidden="1">#REF!</definedName>
    <definedName name="PartnerNumber" localSheetId="8" hidden="1">#REF!</definedName>
    <definedName name="PartnerNumber" localSheetId="9" hidden="1">#REF!</definedName>
    <definedName name="PartnerNumber" hidden="1">#REF!</definedName>
    <definedName name="paste" localSheetId="2" hidden="1">#REF!</definedName>
    <definedName name="paste" localSheetId="4" hidden="1">#REF!</definedName>
    <definedName name="paste" localSheetId="7" hidden="1">[27]XREF!#REF!</definedName>
    <definedName name="paste" localSheetId="8" hidden="1">#REF!</definedName>
    <definedName name="paste" localSheetId="9" hidden="1">[27]XREF!#REF!</definedName>
    <definedName name="paste" hidden="1">#REF!</definedName>
    <definedName name="pig_dig5" localSheetId="2" hidden="1">{#N/A,#N/A,FALSE,"T COST";#N/A,#N/A,FALSE,"COST_FH"}</definedName>
    <definedName name="pig_dig5" localSheetId="3" hidden="1">{#N/A,#N/A,FALSE,"T COST";#N/A,#N/A,FALSE,"COST_FH"}</definedName>
    <definedName name="pig_dig5" localSheetId="4" hidden="1">{#N/A,#N/A,FALSE,"T COST";#N/A,#N/A,FALSE,"COST_FH"}</definedName>
    <definedName name="pig_dig5" localSheetId="5" hidden="1">{#N/A,#N/A,FALSE,"T COST";#N/A,#N/A,FALSE,"COST_FH"}</definedName>
    <definedName name="pig_dig5" localSheetId="1" hidden="1">{#N/A,#N/A,FALSE,"T COST";#N/A,#N/A,FALSE,"COST_FH"}</definedName>
    <definedName name="pig_dig5" localSheetId="0" hidden="1">{#N/A,#N/A,FALSE,"T COST";#N/A,#N/A,FALSE,"COST_FH"}</definedName>
    <definedName name="pig_dig5" localSheetId="6" hidden="1">{#N/A,#N/A,FALSE,"T COST";#N/A,#N/A,FALSE,"COST_FH"}</definedName>
    <definedName name="pig_dig5" localSheetId="7" hidden="1">{#N/A,#N/A,FALSE,"T COST";#N/A,#N/A,FALSE,"COST_FH"}</definedName>
    <definedName name="pig_dig5" localSheetId="8" hidden="1">{#N/A,#N/A,FALSE,"T COST";#N/A,#N/A,FALSE,"COST_FH"}</definedName>
    <definedName name="pig_dig5" localSheetId="9" hidden="1">{#N/A,#N/A,FALSE,"T COST";#N/A,#N/A,FALSE,"COST_FH"}</definedName>
    <definedName name="pig_dig5" localSheetId="10" hidden="1">{#N/A,#N/A,FALSE,"T COST";#N/A,#N/A,FALSE,"COST_FH"}</definedName>
    <definedName name="pig_dig5" hidden="1">{#N/A,#N/A,FALSE,"T COST";#N/A,#N/A,FALSE,"COST_FH"}</definedName>
    <definedName name="pig_dog" localSheetId="2" hidden="1">{2;#N/A;"R13C16:R17C16";#N/A;"R13C14:R17C15";FALSE;FALSE;FALSE;95;#N/A;#N/A;"R13C19";#N/A;FALSE;FALSE;FALSE;FALSE;#N/A;"";#N/A;FALSE;"";"";#N/A;#N/A;#N/A}</definedName>
    <definedName name="pig_dog" localSheetId="3" hidden="1">{2;#N/A;"R13C16:R17C16";#N/A;"R13C14:R17C15";FALSE;FALSE;FALSE;95;#N/A;#N/A;"R13C19";#N/A;FALSE;FALSE;FALSE;FALSE;#N/A;"";#N/A;FALSE;"";"";#N/A;#N/A;#N/A}</definedName>
    <definedName name="pig_dog" localSheetId="4" hidden="1">{2;#N/A;"R13C16:R17C16";#N/A;"R13C14:R17C15";FALSE;FALSE;FALSE;95;#N/A;#N/A;"R13C19";#N/A;FALSE;FALSE;FALSE;FALSE;#N/A;"";#N/A;FALSE;"";"";#N/A;#N/A;#N/A}</definedName>
    <definedName name="pig_dog" localSheetId="5" hidden="1">{2;#N/A;"R13C16:R17C16";#N/A;"R13C14:R17C15";FALSE;FALSE;FALSE;95;#N/A;#N/A;"R13C19";#N/A;FALSE;FALSE;FALSE;FALSE;#N/A;"";#N/A;FALSE;"";"";#N/A;#N/A;#N/A}</definedName>
    <definedName name="pig_dog" localSheetId="1" hidden="1">{2;#N/A;"R13C16:R17C16";#N/A;"R13C14:R17C15";FALSE;FALSE;FALSE;95;#N/A;#N/A;"R13C19";#N/A;FALSE;FALSE;FALSE;FALSE;#N/A;"";#N/A;FALSE;"";"";#N/A;#N/A;#N/A}</definedName>
    <definedName name="pig_dog" localSheetId="0" hidden="1">{2;#N/A;"R13C16:R17C16";#N/A;"R13C14:R17C15";FALSE;FALSE;FALSE;95;#N/A;#N/A;"R13C19";#N/A;FALSE;FALSE;FALSE;FALSE;#N/A;"";#N/A;FALSE;"";"";#N/A;#N/A;#N/A}</definedName>
    <definedName name="pig_dog" localSheetId="6" hidden="1">{2;#N/A;"R13C16:R17C16";#N/A;"R13C14:R17C15";FALSE;FALSE;FALSE;95;#N/A;#N/A;"R13C19";#N/A;FALSE;FALSE;FALSE;FALSE;#N/A;"";#N/A;FALSE;"";"";#N/A;#N/A;#N/A}</definedName>
    <definedName name="pig_dog" localSheetId="7" hidden="1">{2;#N/A;"R13C16:R17C16";#N/A;"R13C14:R17C15";FALSE;FALSE;FALSE;95;#N/A;#N/A;"R13C19";#N/A;FALSE;FALSE;FALSE;FALSE;#N/A;"";#N/A;FALSE;"";"";#N/A;#N/A;#N/A}</definedName>
    <definedName name="pig_dog" localSheetId="8" hidden="1">{2;#N/A;"R13C16:R17C16";#N/A;"R13C14:R17C15";FALSE;FALSE;FALSE;95;#N/A;#N/A;"R13C19";#N/A;FALSE;FALSE;FALSE;FALSE;#N/A;"";#N/A;FALSE;"";"";#N/A;#N/A;#N/A}</definedName>
    <definedName name="pig_dog" localSheetId="9" hidden="1">{2;#N/A;"R13C16:R17C16";#N/A;"R13C14:R17C15";FALSE;FALSE;FALSE;95;#N/A;#N/A;"R13C19";#N/A;FALSE;FALSE;FALSE;FALSE;#N/A;"";#N/A;FALSE;"";"";#N/A;#N/A;#N/A}</definedName>
    <definedName name="pig_dog" localSheetId="10" hidden="1">{2;#N/A;"R13C16:R17C16";#N/A;"R13C14:R17C15";FALSE;FALSE;FALSE;95;#N/A;#N/A;"R13C19";#N/A;FALSE;FALSE;FALSE;FALSE;#N/A;"";#N/A;FALSE;"";"";#N/A;#N/A;#N/A}</definedName>
    <definedName name="pig_dog" hidden="1">{2;#N/A;"R13C16:R17C16";#N/A;"R13C14:R17C15";FALSE;FALSE;FALSE;95;#N/A;#N/A;"R13C19";#N/A;FALSE;FALSE;FALSE;FALSE;#N/A;"";#N/A;FALSE;"";"";#N/A;#N/A;#N/A}</definedName>
    <definedName name="pig_dog\" localSheetId="2" hidden="1">{"EXCELHLP.HLP!1802";5;10;5;10;13;13;13;8;5;5;10;14;13;13;13;13;5;10;14;13;5;10;1;2;24}</definedName>
    <definedName name="pig_dog\" localSheetId="3" hidden="1">{"EXCELHLP.HLP!1802";5;10;5;10;13;13;13;8;5;5;10;14;13;13;13;13;5;10;14;13;5;10;1;2;24}</definedName>
    <definedName name="pig_dog\" localSheetId="4" hidden="1">{"EXCELHLP.HLP!1802";5;10;5;10;13;13;13;8;5;5;10;14;13;13;13;13;5;10;14;13;5;10;1;2;24}</definedName>
    <definedName name="pig_dog\" localSheetId="5" hidden="1">{"EXCELHLP.HLP!1802";5;10;5;10;13;13;13;8;5;5;10;14;13;13;13;13;5;10;14;13;5;10;1;2;24}</definedName>
    <definedName name="pig_dog\" localSheetId="1" hidden="1">{"EXCELHLP.HLP!1802";5;10;5;10;13;13;13;8;5;5;10;14;13;13;13;13;5;10;14;13;5;10;1;2;24}</definedName>
    <definedName name="pig_dog\" localSheetId="0" hidden="1">{"EXCELHLP.HLP!1802";5;10;5;10;13;13;13;8;5;5;10;14;13;13;13;13;5;10;14;13;5;10;1;2;24}</definedName>
    <definedName name="pig_dog\" localSheetId="6" hidden="1">{"EXCELHLP.HLP!1802";5;10;5;10;13;13;13;8;5;5;10;14;13;13;13;13;5;10;14;13;5;10;1;2;24}</definedName>
    <definedName name="pig_dog\" localSheetId="7" hidden="1">{"EXCELHLP.HLP!1802";5;10;5;10;13;13;13;8;5;5;10;14;13;13;13;13;5;10;14;13;5;10;1;2;24}</definedName>
    <definedName name="pig_dog\" localSheetId="8" hidden="1">{"EXCELHLP.HLP!1802";5;10;5;10;13;13;13;8;5;5;10;14;13;13;13;13;5;10;14;13;5;10;1;2;24}</definedName>
    <definedName name="pig_dog\" localSheetId="9" hidden="1">{"EXCELHLP.HLP!1802";5;10;5;10;13;13;13;8;5;5;10;14;13;13;13;13;5;10;14;13;5;10;1;2;24}</definedName>
    <definedName name="pig_dog\" localSheetId="10" hidden="1">{"EXCELHLP.HLP!1802";5;10;5;10;13;13;13;8;5;5;10;14;13;13;13;13;5;10;14;13;5;10;1;2;24}</definedName>
    <definedName name="pig_dog\" hidden="1">{"EXCELHLP.HLP!1802";5;10;5;10;13;13;13;8;5;5;10;14;13;13;13;13;5;10;14;13;5;10;1;2;24}</definedName>
    <definedName name="pig_dog2" localSheetId="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3"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4"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5"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1"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0"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6"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7"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8"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9"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10"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localSheetId="2"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3"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4"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5"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1"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0"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6"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7"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8"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9"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10" hidden="1">{#N/A,#N/A,FALSE,"Results";#N/A,#N/A,FALSE,"Input Data";#N/A,#N/A,FALSE,"Generation Calculation";#N/A,#N/A,FALSE,"Unit Heat Rate Calculation";#N/A,#N/A,FALSE,"BEFF.XLS";#N/A,#N/A,FALSE,"TURBEFF.XLS";#N/A,#N/A,FALSE,"Final FWH Extraction Flow";#N/A,#N/A,FALSE,"Condenser Performance";#N/A,#N/A,FALSE,"Stage Pressure Correction"}</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g_dog4" localSheetId="2" hidden="1">{#N/A,#N/A,FALSE,"SUMMARY";#N/A,#N/A,FALSE,"INPUTDATA";#N/A,#N/A,FALSE,"Condenser Performance"}</definedName>
    <definedName name="pig_dog4" localSheetId="3" hidden="1">{#N/A,#N/A,FALSE,"SUMMARY";#N/A,#N/A,FALSE,"INPUTDATA";#N/A,#N/A,FALSE,"Condenser Performance"}</definedName>
    <definedName name="pig_dog4" localSheetId="4" hidden="1">{#N/A,#N/A,FALSE,"SUMMARY";#N/A,#N/A,FALSE,"INPUTDATA";#N/A,#N/A,FALSE,"Condenser Performance"}</definedName>
    <definedName name="pig_dog4" localSheetId="5" hidden="1">{#N/A,#N/A,FALSE,"SUMMARY";#N/A,#N/A,FALSE,"INPUTDATA";#N/A,#N/A,FALSE,"Condenser Performance"}</definedName>
    <definedName name="pig_dog4" localSheetId="1" hidden="1">{#N/A,#N/A,FALSE,"SUMMARY";#N/A,#N/A,FALSE,"INPUTDATA";#N/A,#N/A,FALSE,"Condenser Performance"}</definedName>
    <definedName name="pig_dog4" localSheetId="0" hidden="1">{#N/A,#N/A,FALSE,"SUMMARY";#N/A,#N/A,FALSE,"INPUTDATA";#N/A,#N/A,FALSE,"Condenser Performance"}</definedName>
    <definedName name="pig_dog4" localSheetId="6" hidden="1">{#N/A,#N/A,FALSE,"SUMMARY";#N/A,#N/A,FALSE,"INPUTDATA";#N/A,#N/A,FALSE,"Condenser Performance"}</definedName>
    <definedName name="pig_dog4" localSheetId="7" hidden="1">{#N/A,#N/A,FALSE,"SUMMARY";#N/A,#N/A,FALSE,"INPUTDATA";#N/A,#N/A,FALSE,"Condenser Performance"}</definedName>
    <definedName name="pig_dog4" localSheetId="8" hidden="1">{#N/A,#N/A,FALSE,"SUMMARY";#N/A,#N/A,FALSE,"INPUTDATA";#N/A,#N/A,FALSE,"Condenser Performance"}</definedName>
    <definedName name="pig_dog4" localSheetId="9" hidden="1">{#N/A,#N/A,FALSE,"SUMMARY";#N/A,#N/A,FALSE,"INPUTDATA";#N/A,#N/A,FALSE,"Condenser Performance"}</definedName>
    <definedName name="pig_dog4" localSheetId="10" hidden="1">{#N/A,#N/A,FALSE,"SUMMARY";#N/A,#N/A,FALSE,"INPUTDATA";#N/A,#N/A,FALSE,"Condenser Performance"}</definedName>
    <definedName name="pig_dog4" hidden="1">{#N/A,#N/A,FALSE,"SUMMARY";#N/A,#N/A,FALSE,"INPUTDATA";#N/A,#N/A,FALSE,"Condenser Performance"}</definedName>
    <definedName name="pig_dog6" localSheetId="2" hidden="1">{#N/A,#N/A,FALSE,"INPUTDATA";#N/A,#N/A,FALSE,"SUMMARY";#N/A,#N/A,FALSE,"CTAREP";#N/A,#N/A,FALSE,"CTBREP";#N/A,#N/A,FALSE,"TURBEFF";#N/A,#N/A,FALSE,"Condenser Performance"}</definedName>
    <definedName name="pig_dog6" localSheetId="3" hidden="1">{#N/A,#N/A,FALSE,"INPUTDATA";#N/A,#N/A,FALSE,"SUMMARY";#N/A,#N/A,FALSE,"CTAREP";#N/A,#N/A,FALSE,"CTBREP";#N/A,#N/A,FALSE,"TURBEFF";#N/A,#N/A,FALSE,"Condenser Performance"}</definedName>
    <definedName name="pig_dog6" localSheetId="4" hidden="1">{#N/A,#N/A,FALSE,"INPUTDATA";#N/A,#N/A,FALSE,"SUMMARY";#N/A,#N/A,FALSE,"CTAREP";#N/A,#N/A,FALSE,"CTBREP";#N/A,#N/A,FALSE,"TURBEFF";#N/A,#N/A,FALSE,"Condenser Performance"}</definedName>
    <definedName name="pig_dog6" localSheetId="5" hidden="1">{#N/A,#N/A,FALSE,"INPUTDATA";#N/A,#N/A,FALSE,"SUMMARY";#N/A,#N/A,FALSE,"CTAREP";#N/A,#N/A,FALSE,"CTBREP";#N/A,#N/A,FALSE,"TURBEFF";#N/A,#N/A,FALSE,"Condenser Performance"}</definedName>
    <definedName name="pig_dog6" localSheetId="1" hidden="1">{#N/A,#N/A,FALSE,"INPUTDATA";#N/A,#N/A,FALSE,"SUMMARY";#N/A,#N/A,FALSE,"CTAREP";#N/A,#N/A,FALSE,"CTBREP";#N/A,#N/A,FALSE,"TURBEFF";#N/A,#N/A,FALSE,"Condenser Performance"}</definedName>
    <definedName name="pig_dog6" localSheetId="0" hidden="1">{#N/A,#N/A,FALSE,"INPUTDATA";#N/A,#N/A,FALSE,"SUMMARY";#N/A,#N/A,FALSE,"CTAREP";#N/A,#N/A,FALSE,"CTBREP";#N/A,#N/A,FALSE,"TURBEFF";#N/A,#N/A,FALSE,"Condenser Performance"}</definedName>
    <definedName name="pig_dog6" localSheetId="6" hidden="1">{#N/A,#N/A,FALSE,"INPUTDATA";#N/A,#N/A,FALSE,"SUMMARY";#N/A,#N/A,FALSE,"CTAREP";#N/A,#N/A,FALSE,"CTBREP";#N/A,#N/A,FALSE,"TURBEFF";#N/A,#N/A,FALSE,"Condenser Performance"}</definedName>
    <definedName name="pig_dog6" localSheetId="7" hidden="1">{#N/A,#N/A,FALSE,"INPUTDATA";#N/A,#N/A,FALSE,"SUMMARY";#N/A,#N/A,FALSE,"CTAREP";#N/A,#N/A,FALSE,"CTBREP";#N/A,#N/A,FALSE,"TURBEFF";#N/A,#N/A,FALSE,"Condenser Performance"}</definedName>
    <definedName name="pig_dog6" localSheetId="8" hidden="1">{#N/A,#N/A,FALSE,"INPUTDATA";#N/A,#N/A,FALSE,"SUMMARY";#N/A,#N/A,FALSE,"CTAREP";#N/A,#N/A,FALSE,"CTBREP";#N/A,#N/A,FALSE,"TURBEFF";#N/A,#N/A,FALSE,"Condenser Performance"}</definedName>
    <definedName name="pig_dog6" localSheetId="9" hidden="1">{#N/A,#N/A,FALSE,"INPUTDATA";#N/A,#N/A,FALSE,"SUMMARY";#N/A,#N/A,FALSE,"CTAREP";#N/A,#N/A,FALSE,"CTBREP";#N/A,#N/A,FALSE,"TURBEFF";#N/A,#N/A,FALSE,"Condenser Performance"}</definedName>
    <definedName name="pig_dog6" localSheetId="10" hidden="1">{#N/A,#N/A,FALSE,"INPUTDATA";#N/A,#N/A,FALSE,"SUMMARY";#N/A,#N/A,FALSE,"CTAREP";#N/A,#N/A,FALSE,"CTBREP";#N/A,#N/A,FALSE,"TURBEFF";#N/A,#N/A,FALSE,"Condenser Performance"}</definedName>
    <definedName name="pig_dog6" hidden="1">{#N/A,#N/A,FALSE,"INPUTDATA";#N/A,#N/A,FALSE,"SUMMARY";#N/A,#N/A,FALSE,"CTAREP";#N/A,#N/A,FALSE,"CTBREP";#N/A,#N/A,FALSE,"TURBEFF";#N/A,#N/A,FALSE,"Condenser Performance"}</definedName>
    <definedName name="pig_dog7" localSheetId="2" hidden="1">{#N/A,#N/A,FALSE,"INPUTDATA";#N/A,#N/A,FALSE,"SUMMARY"}</definedName>
    <definedName name="pig_dog7" localSheetId="3" hidden="1">{#N/A,#N/A,FALSE,"INPUTDATA";#N/A,#N/A,FALSE,"SUMMARY"}</definedName>
    <definedName name="pig_dog7" localSheetId="4" hidden="1">{#N/A,#N/A,FALSE,"INPUTDATA";#N/A,#N/A,FALSE,"SUMMARY"}</definedName>
    <definedName name="pig_dog7" localSheetId="5" hidden="1">{#N/A,#N/A,FALSE,"INPUTDATA";#N/A,#N/A,FALSE,"SUMMARY"}</definedName>
    <definedName name="pig_dog7" localSheetId="1" hidden="1">{#N/A,#N/A,FALSE,"INPUTDATA";#N/A,#N/A,FALSE,"SUMMARY"}</definedName>
    <definedName name="pig_dog7" localSheetId="0" hidden="1">{#N/A,#N/A,FALSE,"INPUTDATA";#N/A,#N/A,FALSE,"SUMMARY"}</definedName>
    <definedName name="pig_dog7" localSheetId="6" hidden="1">{#N/A,#N/A,FALSE,"INPUTDATA";#N/A,#N/A,FALSE,"SUMMARY"}</definedName>
    <definedName name="pig_dog7" localSheetId="7" hidden="1">{#N/A,#N/A,FALSE,"INPUTDATA";#N/A,#N/A,FALSE,"SUMMARY"}</definedName>
    <definedName name="pig_dog7" localSheetId="8" hidden="1">{#N/A,#N/A,FALSE,"INPUTDATA";#N/A,#N/A,FALSE,"SUMMARY"}</definedName>
    <definedName name="pig_dog7" localSheetId="9" hidden="1">{#N/A,#N/A,FALSE,"INPUTDATA";#N/A,#N/A,FALSE,"SUMMARY"}</definedName>
    <definedName name="pig_dog7" localSheetId="10" hidden="1">{#N/A,#N/A,FALSE,"INPUTDATA";#N/A,#N/A,FALSE,"SUMMARY"}</definedName>
    <definedName name="pig_dog7" hidden="1">{#N/A,#N/A,FALSE,"INPUTDATA";#N/A,#N/A,FALSE,"SUMMARY"}</definedName>
    <definedName name="pig_dog8" localSheetId="2" hidden="1">{#N/A,#N/A,FALSE,"INPUTDATA";#N/A,#N/A,FALSE,"SUMMARY";#N/A,#N/A,FALSE,"CTAREP";#N/A,#N/A,FALSE,"CTBREP";#N/A,#N/A,FALSE,"PMG4ST86";#N/A,#N/A,FALSE,"TURBEFF";#N/A,#N/A,FALSE,"Condenser Performance"}</definedName>
    <definedName name="pig_dog8" localSheetId="3" hidden="1">{#N/A,#N/A,FALSE,"INPUTDATA";#N/A,#N/A,FALSE,"SUMMARY";#N/A,#N/A,FALSE,"CTAREP";#N/A,#N/A,FALSE,"CTBREP";#N/A,#N/A,FALSE,"PMG4ST86";#N/A,#N/A,FALSE,"TURBEFF";#N/A,#N/A,FALSE,"Condenser Performance"}</definedName>
    <definedName name="pig_dog8" localSheetId="4" hidden="1">{#N/A,#N/A,FALSE,"INPUTDATA";#N/A,#N/A,FALSE,"SUMMARY";#N/A,#N/A,FALSE,"CTAREP";#N/A,#N/A,FALSE,"CTBREP";#N/A,#N/A,FALSE,"PMG4ST86";#N/A,#N/A,FALSE,"TURBEFF";#N/A,#N/A,FALSE,"Condenser Performance"}</definedName>
    <definedName name="pig_dog8" localSheetId="5" hidden="1">{#N/A,#N/A,FALSE,"INPUTDATA";#N/A,#N/A,FALSE,"SUMMARY";#N/A,#N/A,FALSE,"CTAREP";#N/A,#N/A,FALSE,"CTBREP";#N/A,#N/A,FALSE,"PMG4ST86";#N/A,#N/A,FALSE,"TURBEFF";#N/A,#N/A,FALSE,"Condenser Performance"}</definedName>
    <definedName name="pig_dog8" localSheetId="1" hidden="1">{#N/A,#N/A,FALSE,"INPUTDATA";#N/A,#N/A,FALSE,"SUMMARY";#N/A,#N/A,FALSE,"CTAREP";#N/A,#N/A,FALSE,"CTBREP";#N/A,#N/A,FALSE,"PMG4ST86";#N/A,#N/A,FALSE,"TURBEFF";#N/A,#N/A,FALSE,"Condenser Performance"}</definedName>
    <definedName name="pig_dog8" localSheetId="0" hidden="1">{#N/A,#N/A,FALSE,"INPUTDATA";#N/A,#N/A,FALSE,"SUMMARY";#N/A,#N/A,FALSE,"CTAREP";#N/A,#N/A,FALSE,"CTBREP";#N/A,#N/A,FALSE,"PMG4ST86";#N/A,#N/A,FALSE,"TURBEFF";#N/A,#N/A,FALSE,"Condenser Performance"}</definedName>
    <definedName name="pig_dog8" localSheetId="6" hidden="1">{#N/A,#N/A,FALSE,"INPUTDATA";#N/A,#N/A,FALSE,"SUMMARY";#N/A,#N/A,FALSE,"CTAREP";#N/A,#N/A,FALSE,"CTBREP";#N/A,#N/A,FALSE,"PMG4ST86";#N/A,#N/A,FALSE,"TURBEFF";#N/A,#N/A,FALSE,"Condenser Performance"}</definedName>
    <definedName name="pig_dog8" localSheetId="7" hidden="1">{#N/A,#N/A,FALSE,"INPUTDATA";#N/A,#N/A,FALSE,"SUMMARY";#N/A,#N/A,FALSE,"CTAREP";#N/A,#N/A,FALSE,"CTBREP";#N/A,#N/A,FALSE,"PMG4ST86";#N/A,#N/A,FALSE,"TURBEFF";#N/A,#N/A,FALSE,"Condenser Performance"}</definedName>
    <definedName name="pig_dog8" localSheetId="8" hidden="1">{#N/A,#N/A,FALSE,"INPUTDATA";#N/A,#N/A,FALSE,"SUMMARY";#N/A,#N/A,FALSE,"CTAREP";#N/A,#N/A,FALSE,"CTBREP";#N/A,#N/A,FALSE,"PMG4ST86";#N/A,#N/A,FALSE,"TURBEFF";#N/A,#N/A,FALSE,"Condenser Performance"}</definedName>
    <definedName name="pig_dog8" localSheetId="9" hidden="1">{#N/A,#N/A,FALSE,"INPUTDATA";#N/A,#N/A,FALSE,"SUMMARY";#N/A,#N/A,FALSE,"CTAREP";#N/A,#N/A,FALSE,"CTBREP";#N/A,#N/A,FALSE,"PMG4ST86";#N/A,#N/A,FALSE,"TURBEFF";#N/A,#N/A,FALSE,"Condenser Performance"}</definedName>
    <definedName name="pig_dog8" localSheetId="10" hidden="1">{#N/A,#N/A,FALSE,"INPUTDATA";#N/A,#N/A,FALSE,"SUMMARY";#N/A,#N/A,FALSE,"CTAREP";#N/A,#N/A,FALSE,"CTBREP";#N/A,#N/A,FALSE,"PMG4ST86";#N/A,#N/A,FALSE,"TURBEFF";#N/A,#N/A,FALSE,"Condenser Performance"}</definedName>
    <definedName name="pig_dog8" hidden="1">{#N/A,#N/A,FALSE,"INPUTDATA";#N/A,#N/A,FALSE,"SUMMARY";#N/A,#N/A,FALSE,"CTAREP";#N/A,#N/A,FALSE,"CTBREP";#N/A,#N/A,FALSE,"PMG4ST86";#N/A,#N/A,FALSE,"TURBEFF";#N/A,#N/A,FALSE,"Condenser Performance"}</definedName>
    <definedName name="poso_wrn.test1." localSheetId="2" hidden="1">{"Income Statement",#N/A,FALSE,"CFMODEL";"Balance Sheet",#N/A,FALSE,"CFMODEL"}</definedName>
    <definedName name="poso_wrn.test1." localSheetId="3" hidden="1">{"Income Statement",#N/A,FALSE,"CFMODEL";"Balance Sheet",#N/A,FALSE,"CFMODEL"}</definedName>
    <definedName name="poso_wrn.test1." localSheetId="4" hidden="1">{"Income Statement",#N/A,FALSE,"CFMODEL";"Balance Sheet",#N/A,FALSE,"CFMODEL"}</definedName>
    <definedName name="poso_wrn.test1." localSheetId="5" hidden="1">{"Income Statement",#N/A,FALSE,"CFMODEL";"Balance Sheet",#N/A,FALSE,"CFMODEL"}</definedName>
    <definedName name="poso_wrn.test1." localSheetId="1" hidden="1">{"Income Statement",#N/A,FALSE,"CFMODEL";"Balance Sheet",#N/A,FALSE,"CFMODEL"}</definedName>
    <definedName name="poso_wrn.test1." localSheetId="0" hidden="1">{"Income Statement",#N/A,FALSE,"CFMODEL";"Balance Sheet",#N/A,FALSE,"CFMODEL"}</definedName>
    <definedName name="poso_wrn.test1." localSheetId="6" hidden="1">{"Income Statement",#N/A,FALSE,"CFMODEL";"Balance Sheet",#N/A,FALSE,"CFMODEL"}</definedName>
    <definedName name="poso_wrn.test1." localSheetId="7" hidden="1">{"Income Statement",#N/A,FALSE,"CFMODEL";"Balance Sheet",#N/A,FALSE,"CFMODEL"}</definedName>
    <definedName name="poso_wrn.test1." localSheetId="8" hidden="1">{"Income Statement",#N/A,FALSE,"CFMODEL";"Balance Sheet",#N/A,FALSE,"CFMODEL"}</definedName>
    <definedName name="poso_wrn.test1." localSheetId="9" hidden="1">{"Income Statement",#N/A,FALSE,"CFMODEL";"Balance Sheet",#N/A,FALSE,"CFMODEL"}</definedName>
    <definedName name="poso_wrn.test1." localSheetId="10" hidden="1">{"Income Statement",#N/A,FALSE,"CFMODEL";"Balance Sheet",#N/A,FALSE,"CFMODEL"}</definedName>
    <definedName name="poso_wrn.test1." hidden="1">{"Income Statement",#N/A,FALSE,"CFMODEL";"Balance Sheet",#N/A,FALSE,"CFMODEL"}</definedName>
    <definedName name="poso_wrn.test1._1" localSheetId="2" hidden="1">{"Income Statement",#N/A,FALSE,"CFMODEL";"Balance Sheet",#N/A,FALSE,"CFMODEL"}</definedName>
    <definedName name="poso_wrn.test1._1" localSheetId="3" hidden="1">{"Income Statement",#N/A,FALSE,"CFMODEL";"Balance Sheet",#N/A,FALSE,"CFMODEL"}</definedName>
    <definedName name="poso_wrn.test1._1" localSheetId="4" hidden="1">{"Income Statement",#N/A,FALSE,"CFMODEL";"Balance Sheet",#N/A,FALSE,"CFMODEL"}</definedName>
    <definedName name="poso_wrn.test1._1" localSheetId="5" hidden="1">{"Income Statement",#N/A,FALSE,"CFMODEL";"Balance Sheet",#N/A,FALSE,"CFMODEL"}</definedName>
    <definedName name="poso_wrn.test1._1" localSheetId="1" hidden="1">{"Income Statement",#N/A,FALSE,"CFMODEL";"Balance Sheet",#N/A,FALSE,"CFMODEL"}</definedName>
    <definedName name="poso_wrn.test1._1" localSheetId="0" hidden="1">{"Income Statement",#N/A,FALSE,"CFMODEL";"Balance Sheet",#N/A,FALSE,"CFMODEL"}</definedName>
    <definedName name="poso_wrn.test1._1" localSheetId="6" hidden="1">{"Income Statement",#N/A,FALSE,"CFMODEL";"Balance Sheet",#N/A,FALSE,"CFMODEL"}</definedName>
    <definedName name="poso_wrn.test1._1" localSheetId="7" hidden="1">{"Income Statement",#N/A,FALSE,"CFMODEL";"Balance Sheet",#N/A,FALSE,"CFMODEL"}</definedName>
    <definedName name="poso_wrn.test1._1" localSheetId="8" hidden="1">{"Income Statement",#N/A,FALSE,"CFMODEL";"Balance Sheet",#N/A,FALSE,"CFMODEL"}</definedName>
    <definedName name="poso_wrn.test1._1" localSheetId="9" hidden="1">{"Income Statement",#N/A,FALSE,"CFMODEL";"Balance Sheet",#N/A,FALSE,"CFMODEL"}</definedName>
    <definedName name="poso_wrn.test1._1" localSheetId="10" hidden="1">{"Income Statement",#N/A,FALSE,"CFMODEL";"Balance Sheet",#N/A,FALSE,"CFMODEL"}</definedName>
    <definedName name="poso_wrn.test1._1" hidden="1">{"Income Statement",#N/A,FALSE,"CFMODEL";"Balance Sheet",#N/A,FALSE,"CFMODEL"}</definedName>
    <definedName name="poso_wrn.test2." localSheetId="2" hidden="1">{"SourcesUses",#N/A,TRUE,"CFMODEL";"TransOverview",#N/A,TRUE,"CFMODEL"}</definedName>
    <definedName name="poso_wrn.test2." localSheetId="3" hidden="1">{"SourcesUses",#N/A,TRUE,"CFMODEL";"TransOverview",#N/A,TRUE,"CFMODEL"}</definedName>
    <definedName name="poso_wrn.test2." localSheetId="4" hidden="1">{"SourcesUses",#N/A,TRUE,"CFMODEL";"TransOverview",#N/A,TRUE,"CFMODEL"}</definedName>
    <definedName name="poso_wrn.test2." localSheetId="5" hidden="1">{"SourcesUses",#N/A,TRUE,"CFMODEL";"TransOverview",#N/A,TRUE,"CFMODEL"}</definedName>
    <definedName name="poso_wrn.test2." localSheetId="1" hidden="1">{"SourcesUses",#N/A,TRUE,"CFMODEL";"TransOverview",#N/A,TRUE,"CFMODEL"}</definedName>
    <definedName name="poso_wrn.test2." localSheetId="0" hidden="1">{"SourcesUses",#N/A,TRUE,"CFMODEL";"TransOverview",#N/A,TRUE,"CFMODEL"}</definedName>
    <definedName name="poso_wrn.test2." localSheetId="6" hidden="1">{"SourcesUses",#N/A,TRUE,"CFMODEL";"TransOverview",#N/A,TRUE,"CFMODEL"}</definedName>
    <definedName name="poso_wrn.test2." localSheetId="7" hidden="1">{"SourcesUses",#N/A,TRUE,"CFMODEL";"TransOverview",#N/A,TRUE,"CFMODEL"}</definedName>
    <definedName name="poso_wrn.test2." localSheetId="8" hidden="1">{"SourcesUses",#N/A,TRUE,"CFMODEL";"TransOverview",#N/A,TRUE,"CFMODEL"}</definedName>
    <definedName name="poso_wrn.test2." localSheetId="9" hidden="1">{"SourcesUses",#N/A,TRUE,"CFMODEL";"TransOverview",#N/A,TRUE,"CFMODEL"}</definedName>
    <definedName name="poso_wrn.test2." localSheetId="10" hidden="1">{"SourcesUses",#N/A,TRUE,"CFMODEL";"TransOverview",#N/A,TRUE,"CFMODEL"}</definedName>
    <definedName name="poso_wrn.test2." hidden="1">{"SourcesUses",#N/A,TRUE,"CFMODEL";"TransOverview",#N/A,TRUE,"CFMODEL"}</definedName>
    <definedName name="poso_wrn.test2._1" localSheetId="2" hidden="1">{"SourcesUses",#N/A,TRUE,"CFMODEL";"TransOverview",#N/A,TRUE,"CFMODEL"}</definedName>
    <definedName name="poso_wrn.test2._1" localSheetId="3" hidden="1">{"SourcesUses",#N/A,TRUE,"CFMODEL";"TransOverview",#N/A,TRUE,"CFMODEL"}</definedName>
    <definedName name="poso_wrn.test2._1" localSheetId="4" hidden="1">{"SourcesUses",#N/A,TRUE,"CFMODEL";"TransOverview",#N/A,TRUE,"CFMODEL"}</definedName>
    <definedName name="poso_wrn.test2._1" localSheetId="5" hidden="1">{"SourcesUses",#N/A,TRUE,"CFMODEL";"TransOverview",#N/A,TRUE,"CFMODEL"}</definedName>
    <definedName name="poso_wrn.test2._1" localSheetId="1" hidden="1">{"SourcesUses",#N/A,TRUE,"CFMODEL";"TransOverview",#N/A,TRUE,"CFMODEL"}</definedName>
    <definedName name="poso_wrn.test2._1" localSheetId="0" hidden="1">{"SourcesUses",#N/A,TRUE,"CFMODEL";"TransOverview",#N/A,TRUE,"CFMODEL"}</definedName>
    <definedName name="poso_wrn.test2._1" localSheetId="6" hidden="1">{"SourcesUses",#N/A,TRUE,"CFMODEL";"TransOverview",#N/A,TRUE,"CFMODEL"}</definedName>
    <definedName name="poso_wrn.test2._1" localSheetId="7" hidden="1">{"SourcesUses",#N/A,TRUE,"CFMODEL";"TransOverview",#N/A,TRUE,"CFMODEL"}</definedName>
    <definedName name="poso_wrn.test2._1" localSheetId="8" hidden="1">{"SourcesUses",#N/A,TRUE,"CFMODEL";"TransOverview",#N/A,TRUE,"CFMODEL"}</definedName>
    <definedName name="poso_wrn.test2._1" localSheetId="9" hidden="1">{"SourcesUses",#N/A,TRUE,"CFMODEL";"TransOverview",#N/A,TRUE,"CFMODEL"}</definedName>
    <definedName name="poso_wrn.test2._1" localSheetId="10" hidden="1">{"SourcesUses",#N/A,TRUE,"CFMODEL";"TransOverview",#N/A,TRUE,"CFMODEL"}</definedName>
    <definedName name="poso_wrn.test2._1" hidden="1">{"SourcesUses",#N/A,TRUE,"CFMODEL";"TransOverview",#N/A,TRUE,"CFMODEL"}</definedName>
    <definedName name="poso_wrn.test3." localSheetId="2" hidden="1">{"SourcesUses",#N/A,TRUE,#N/A;"TransOverview",#N/A,TRUE,"CFMODEL"}</definedName>
    <definedName name="poso_wrn.test3." localSheetId="3" hidden="1">{"SourcesUses",#N/A,TRUE,#N/A;"TransOverview",#N/A,TRUE,"CFMODEL"}</definedName>
    <definedName name="poso_wrn.test3." localSheetId="4" hidden="1">{"SourcesUses",#N/A,TRUE,#N/A;"TransOverview",#N/A,TRUE,"CFMODEL"}</definedName>
    <definedName name="poso_wrn.test3." localSheetId="5" hidden="1">{"SourcesUses",#N/A,TRUE,#N/A;"TransOverview",#N/A,TRUE,"CFMODEL"}</definedName>
    <definedName name="poso_wrn.test3." localSheetId="1" hidden="1">{"SourcesUses",#N/A,TRUE,#N/A;"TransOverview",#N/A,TRUE,"CFMODEL"}</definedName>
    <definedName name="poso_wrn.test3." localSheetId="0" hidden="1">{"SourcesUses",#N/A,TRUE,#N/A;"TransOverview",#N/A,TRUE,"CFMODEL"}</definedName>
    <definedName name="poso_wrn.test3." localSheetId="6" hidden="1">{"SourcesUses",#N/A,TRUE,#N/A;"TransOverview",#N/A,TRUE,"CFMODEL"}</definedName>
    <definedName name="poso_wrn.test3." localSheetId="7" hidden="1">{"SourcesUses",#N/A,TRUE,#N/A;"TransOverview",#N/A,TRUE,"CFMODEL"}</definedName>
    <definedName name="poso_wrn.test3." localSheetId="8" hidden="1">{"SourcesUses",#N/A,TRUE,#N/A;"TransOverview",#N/A,TRUE,"CFMODEL"}</definedName>
    <definedName name="poso_wrn.test3." localSheetId="9" hidden="1">{"SourcesUses",#N/A,TRUE,#N/A;"TransOverview",#N/A,TRUE,"CFMODEL"}</definedName>
    <definedName name="poso_wrn.test3." localSheetId="10" hidden="1">{"SourcesUses",#N/A,TRUE,#N/A;"TransOverview",#N/A,TRUE,"CFMODEL"}</definedName>
    <definedName name="poso_wrn.test3." hidden="1">{"SourcesUses",#N/A,TRUE,#N/A;"TransOverview",#N/A,TRUE,"CFMODEL"}</definedName>
    <definedName name="poso_wrn.test3._1" localSheetId="2" hidden="1">{"SourcesUses",#N/A,TRUE,#N/A;"TransOverview",#N/A,TRUE,"CFMODEL"}</definedName>
    <definedName name="poso_wrn.test3._1" localSheetId="3" hidden="1">{"SourcesUses",#N/A,TRUE,#N/A;"TransOverview",#N/A,TRUE,"CFMODEL"}</definedName>
    <definedName name="poso_wrn.test3._1" localSheetId="4" hidden="1">{"SourcesUses",#N/A,TRUE,#N/A;"TransOverview",#N/A,TRUE,"CFMODEL"}</definedName>
    <definedName name="poso_wrn.test3._1" localSheetId="5" hidden="1">{"SourcesUses",#N/A,TRUE,#N/A;"TransOverview",#N/A,TRUE,"CFMODEL"}</definedName>
    <definedName name="poso_wrn.test3._1" localSheetId="1" hidden="1">{"SourcesUses",#N/A,TRUE,#N/A;"TransOverview",#N/A,TRUE,"CFMODEL"}</definedName>
    <definedName name="poso_wrn.test3._1" localSheetId="0" hidden="1">{"SourcesUses",#N/A,TRUE,#N/A;"TransOverview",#N/A,TRUE,"CFMODEL"}</definedName>
    <definedName name="poso_wrn.test3._1" localSheetId="6" hidden="1">{"SourcesUses",#N/A,TRUE,#N/A;"TransOverview",#N/A,TRUE,"CFMODEL"}</definedName>
    <definedName name="poso_wrn.test3._1" localSheetId="7" hidden="1">{"SourcesUses",#N/A,TRUE,#N/A;"TransOverview",#N/A,TRUE,"CFMODEL"}</definedName>
    <definedName name="poso_wrn.test3._1" localSheetId="8" hidden="1">{"SourcesUses",#N/A,TRUE,#N/A;"TransOverview",#N/A,TRUE,"CFMODEL"}</definedName>
    <definedName name="poso_wrn.test3._1" localSheetId="9" hidden="1">{"SourcesUses",#N/A,TRUE,#N/A;"TransOverview",#N/A,TRUE,"CFMODEL"}</definedName>
    <definedName name="poso_wrn.test3._1" localSheetId="10" hidden="1">{"SourcesUses",#N/A,TRUE,#N/A;"TransOverview",#N/A,TRUE,"CFMODEL"}</definedName>
    <definedName name="poso_wrn.test3._1" hidden="1">{"SourcesUses",#N/A,TRUE,#N/A;"TransOverview",#N/A,TRUE,"CFMODEL"}</definedName>
    <definedName name="poso_wrn.test4." localSheetId="2" hidden="1">{"SourcesUses",#N/A,TRUE,"FundsFlow";"TransOverview",#N/A,TRUE,"FundsFlow"}</definedName>
    <definedName name="poso_wrn.test4." localSheetId="3" hidden="1">{"SourcesUses",#N/A,TRUE,"FundsFlow";"TransOverview",#N/A,TRUE,"FundsFlow"}</definedName>
    <definedName name="poso_wrn.test4." localSheetId="4" hidden="1">{"SourcesUses",#N/A,TRUE,"FundsFlow";"TransOverview",#N/A,TRUE,"FundsFlow"}</definedName>
    <definedName name="poso_wrn.test4." localSheetId="5" hidden="1">{"SourcesUses",#N/A,TRUE,"FundsFlow";"TransOverview",#N/A,TRUE,"FundsFlow"}</definedName>
    <definedName name="poso_wrn.test4." localSheetId="1" hidden="1">{"SourcesUses",#N/A,TRUE,"FundsFlow";"TransOverview",#N/A,TRUE,"FundsFlow"}</definedName>
    <definedName name="poso_wrn.test4." localSheetId="0" hidden="1">{"SourcesUses",#N/A,TRUE,"FundsFlow";"TransOverview",#N/A,TRUE,"FundsFlow"}</definedName>
    <definedName name="poso_wrn.test4." localSheetId="6" hidden="1">{"SourcesUses",#N/A,TRUE,"FundsFlow";"TransOverview",#N/A,TRUE,"FundsFlow"}</definedName>
    <definedName name="poso_wrn.test4." localSheetId="7" hidden="1">{"SourcesUses",#N/A,TRUE,"FundsFlow";"TransOverview",#N/A,TRUE,"FundsFlow"}</definedName>
    <definedName name="poso_wrn.test4." localSheetId="8" hidden="1">{"SourcesUses",#N/A,TRUE,"FundsFlow";"TransOverview",#N/A,TRUE,"FundsFlow"}</definedName>
    <definedName name="poso_wrn.test4." localSheetId="9" hidden="1">{"SourcesUses",#N/A,TRUE,"FundsFlow";"TransOverview",#N/A,TRUE,"FundsFlow"}</definedName>
    <definedName name="poso_wrn.test4." localSheetId="10" hidden="1">{"SourcesUses",#N/A,TRUE,"FundsFlow";"TransOverview",#N/A,TRUE,"FundsFlow"}</definedName>
    <definedName name="poso_wrn.test4." hidden="1">{"SourcesUses",#N/A,TRUE,"FundsFlow";"TransOverview",#N/A,TRUE,"FundsFlow"}</definedName>
    <definedName name="poso_wrn.test4._1" localSheetId="2" hidden="1">{"SourcesUses",#N/A,TRUE,"FundsFlow";"TransOverview",#N/A,TRUE,"FundsFlow"}</definedName>
    <definedName name="poso_wrn.test4._1" localSheetId="3" hidden="1">{"SourcesUses",#N/A,TRUE,"FundsFlow";"TransOverview",#N/A,TRUE,"FundsFlow"}</definedName>
    <definedName name="poso_wrn.test4._1" localSheetId="4" hidden="1">{"SourcesUses",#N/A,TRUE,"FundsFlow";"TransOverview",#N/A,TRUE,"FundsFlow"}</definedName>
    <definedName name="poso_wrn.test4._1" localSheetId="5" hidden="1">{"SourcesUses",#N/A,TRUE,"FundsFlow";"TransOverview",#N/A,TRUE,"FundsFlow"}</definedName>
    <definedName name="poso_wrn.test4._1" localSheetId="1" hidden="1">{"SourcesUses",#N/A,TRUE,"FundsFlow";"TransOverview",#N/A,TRUE,"FundsFlow"}</definedName>
    <definedName name="poso_wrn.test4._1" localSheetId="0" hidden="1">{"SourcesUses",#N/A,TRUE,"FundsFlow";"TransOverview",#N/A,TRUE,"FundsFlow"}</definedName>
    <definedName name="poso_wrn.test4._1" localSheetId="6" hidden="1">{"SourcesUses",#N/A,TRUE,"FundsFlow";"TransOverview",#N/A,TRUE,"FundsFlow"}</definedName>
    <definedName name="poso_wrn.test4._1" localSheetId="7" hidden="1">{"SourcesUses",#N/A,TRUE,"FundsFlow";"TransOverview",#N/A,TRUE,"FundsFlow"}</definedName>
    <definedName name="poso_wrn.test4._1" localSheetId="8" hidden="1">{"SourcesUses",#N/A,TRUE,"FundsFlow";"TransOverview",#N/A,TRUE,"FundsFlow"}</definedName>
    <definedName name="poso_wrn.test4._1" localSheetId="9" hidden="1">{"SourcesUses",#N/A,TRUE,"FundsFlow";"TransOverview",#N/A,TRUE,"FundsFlow"}</definedName>
    <definedName name="poso_wrn.test4._1" localSheetId="10" hidden="1">{"SourcesUses",#N/A,TRUE,"FundsFlow";"TransOverview",#N/A,TRUE,"FundsFlow"}</definedName>
    <definedName name="poso_wrn.test4._1" hidden="1">{"SourcesUses",#N/A,TRUE,"FundsFlow";"TransOverview",#N/A,TRUE,"FundsFlow"}</definedName>
    <definedName name="ppok" localSheetId="2"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3"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4"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5"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0"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6"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7"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8"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9"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10"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ppp" localSheetId="2" hidden="1">{"NewCo_View",#N/A,FALSE,"Calculations"}</definedName>
    <definedName name="ppppp" localSheetId="3" hidden="1">{"NewCo_View",#N/A,FALSE,"Calculations"}</definedName>
    <definedName name="ppppp" localSheetId="4" hidden="1">{"NewCo_View",#N/A,FALSE,"Calculations"}</definedName>
    <definedName name="ppppp" localSheetId="5" hidden="1">{"NewCo_View",#N/A,FALSE,"Calculations"}</definedName>
    <definedName name="ppppp" localSheetId="7" hidden="1">{"NewCo_View",#N/A,FALSE,"Calculations"}</definedName>
    <definedName name="ppppp" localSheetId="8" hidden="1">{"NewCo_View",#N/A,FALSE,"Calculations"}</definedName>
    <definedName name="ppppp" localSheetId="9" hidden="1">{"NewCo_View",#N/A,FALSE,"Calculations"}</definedName>
    <definedName name="ppppp" localSheetId="10" hidden="1">{"NewCo_View",#N/A,FALSE,"Calculations"}</definedName>
    <definedName name="ppppp" hidden="1">{"NewCo_View",#N/A,FALSE,"Calculations"}</definedName>
    <definedName name="Print" localSheetId="2">#REF!</definedName>
    <definedName name="Print" localSheetId="1">#REF!</definedName>
    <definedName name="Print" localSheetId="0">#REF!</definedName>
    <definedName name="Print" localSheetId="6">#REF!</definedName>
    <definedName name="Print" localSheetId="10">#REF!</definedName>
    <definedName name="Print">#REF!</definedName>
    <definedName name="Print_1">#REF!</definedName>
    <definedName name="Print_12">#REF!</definedName>
    <definedName name="Print_2">#REF!</definedName>
    <definedName name="PRINT_3">#REF!</definedName>
    <definedName name="PRINT_4">#REF!</definedName>
    <definedName name="PRINT_ADMINISTR">#REF!</definedName>
    <definedName name="PRINT_ALL">#REF!</definedName>
    <definedName name="_xlnm.Print_Area" localSheetId="2">'Att 1 - Depreciation'!$A$1:$G$41</definedName>
    <definedName name="_xlnm.Print_Area" localSheetId="3">'Att 2 Excess Deficient Summary '!$A$1:$P$123</definedName>
    <definedName name="_xlnm.Print_Area" localSheetId="1">'Attach GG'!$A$1:$N$157</definedName>
    <definedName name="_xlnm.Print_Area" localSheetId="0">'Nonlevelized-IOU'!$A$1:$K$344</definedName>
    <definedName name="_xlnm.Print_Area" localSheetId="6">'WP1 - Cost Support'!$A$1:$J$45</definedName>
    <definedName name="_xlnm.Print_Area" localSheetId="7">'WP2 - ADIT'!$A$1:$J$126</definedName>
    <definedName name="_xlnm.Print_Area" localSheetId="9">'WP4 - Tax Rates'!$A$1:$I$17</definedName>
    <definedName name="_xlnm.Print_Area" localSheetId="10">'WP5 - WACC'!$A$1:$J$14</definedName>
    <definedName name="_xlnm.Print_Area" localSheetId="11">'WP6 - Capital Structure'!$A$1:$G$26</definedName>
    <definedName name="_xlnm.Print_Area" localSheetId="12">'WP7 - True-Up Adjustment'!$A$1:$G$53</definedName>
    <definedName name="_xlnm.Print_Area" localSheetId="13">'WP8 - True-Up Interest Rate'!$A$1:$E$37</definedName>
    <definedName name="_xlnm.Print_Area">#REF!</definedName>
    <definedName name="Print_area_M1">'[28]Income Statement'!#REF!</definedName>
    <definedName name="Print_Area_MI">[29]fuelbudg!$A$1:$P$1792</definedName>
    <definedName name="print_area_mi01">'[28]Income Statement'!#REF!</definedName>
    <definedName name="Print_Area_MI1">'[28]Income Statement'!#REF!</definedName>
    <definedName name="print_area_mi1a">'[28]Income Statement'!#REF!</definedName>
    <definedName name="Print_area_MI2">'[28]Income Statement'!#REF!</definedName>
    <definedName name="print_area_mi3">'[28]Income Statement'!#REF!</definedName>
    <definedName name="print_area_mia">'[28]Income Statement'!#REF!</definedName>
    <definedName name="print_area_mii">'[28]Income Statement'!#REF!</definedName>
    <definedName name="Print_Area_Reset">#N/A</definedName>
    <definedName name="Print_Area1" localSheetId="2" hidden="1">#REF!</definedName>
    <definedName name="Print_Area1" localSheetId="3" hidden="1">#REF!</definedName>
    <definedName name="Print_Area1" localSheetId="4" hidden="1">#REF!</definedName>
    <definedName name="Print_Area1" localSheetId="5" hidden="1">#REF!</definedName>
    <definedName name="Print_Area1" localSheetId="7" hidden="1">#REF!</definedName>
    <definedName name="Print_Area1" localSheetId="8" hidden="1">#REF!</definedName>
    <definedName name="Print_Area1" localSheetId="9" hidden="1">#REF!</definedName>
    <definedName name="Print_Area1" hidden="1">#REF!</definedName>
    <definedName name="Print_Area2">'[30]Piping (2)'!$A$7:$N$371</definedName>
    <definedName name="print_areaMI1c">'[28]Income Statement'!#REF!</definedName>
    <definedName name="PRINT_ASSUMPT">#REF!</definedName>
    <definedName name="PRINT_CONSTR_AN">#REF!</definedName>
    <definedName name="PRINT_DEVELOPME">#REF!</definedName>
    <definedName name="PRINT_EXECUTIVE">#REF!</definedName>
    <definedName name="PRINT_FINANCE">#REF!</definedName>
    <definedName name="Print_Hide9">#REF!</definedName>
    <definedName name="PRINT_INTL_OPNS">#REF!</definedName>
    <definedName name="PRINT_LEGAL">#REF!</definedName>
    <definedName name="Print_Macro__p">#REF!</definedName>
    <definedName name="PRINT_OPERATION">#REF!</definedName>
    <definedName name="PRINT_OSWEGO">#REF!</definedName>
    <definedName name="print_range_warning">'[31]Assumptions and Inputs'!$C$17</definedName>
    <definedName name="Print_Rank">#REF!</definedName>
    <definedName name="PRINT_REGULATOR">#REF!</definedName>
    <definedName name="PRINT_SIPS">#REF!</definedName>
    <definedName name="PRINT_STR_PLANN">#REF!</definedName>
    <definedName name="PRINT_SUMMARY">#REF!</definedName>
    <definedName name="Print_Title">'[32]Consol C-4a by Ptn'!$A:$D</definedName>
    <definedName name="_xlnm.Print_Titles" localSheetId="2">#REF!</definedName>
    <definedName name="_xlnm.Print_Titles" localSheetId="1">#REF!</definedName>
    <definedName name="_xlnm.Print_Titles" localSheetId="6">#REF!</definedName>
    <definedName name="_xlnm.Print_Titles" localSheetId="10">#REF!</definedName>
    <definedName name="_xlnm.Print_Titles">#REF!</definedName>
    <definedName name="PRINT_TITLES_MI">#REF!</definedName>
    <definedName name="Print1" localSheetId="2">#REF!</definedName>
    <definedName name="Print1" localSheetId="1">#REF!</definedName>
    <definedName name="Print1" localSheetId="0">#REF!</definedName>
    <definedName name="Print1">#REF!</definedName>
    <definedName name="PRINT2">#REF!</definedName>
    <definedName name="Print3" localSheetId="2">#REF!</definedName>
    <definedName name="Print3" localSheetId="1">#REF!</definedName>
    <definedName name="Print3" localSheetId="0">#REF!</definedName>
    <definedName name="Print3">#REF!</definedName>
    <definedName name="Print4" localSheetId="2">#REF!</definedName>
    <definedName name="Print4" localSheetId="0">#REF!</definedName>
    <definedName name="Print4">#REF!</definedName>
    <definedName name="Print5" localSheetId="2">#REF!</definedName>
    <definedName name="Print5" localSheetId="0">#REF!</definedName>
    <definedName name="Print5">#REF!</definedName>
    <definedName name="printa">'[28]Income Statement'!#REF!</definedName>
    <definedName name="PrintBuyer" localSheetId="2" hidden="1">{#N/A,"DR",FALSE,"increm pf",#N/A,"MAMSI";FALSE,"increm pf",#N/A,"MAXI",FALSE,"increm pf";#N/A,"PCAM",FALSE,"increm pf",#N/A,"PHSV";FALSE,"increm pf",#N/A,"SIE",FALSE,"increm pf"}</definedName>
    <definedName name="PrintBuyer" localSheetId="3" hidden="1">{#N/A,"DR",FALSE,"increm pf",#N/A,"MAMSI";FALSE,"increm pf",#N/A,"MAXI",FALSE,"increm pf";#N/A,"PCAM",FALSE,"increm pf",#N/A,"PHSV";FALSE,"increm pf",#N/A,"SIE",FALSE,"increm pf"}</definedName>
    <definedName name="PrintBuyer" localSheetId="4" hidden="1">{#N/A,"DR",FALSE,"increm pf",#N/A,"MAMSI";FALSE,"increm pf",#N/A,"MAXI",FALSE,"increm pf";#N/A,"PCAM",FALSE,"increm pf",#N/A,"PHSV";FALSE,"increm pf",#N/A,"SIE",FALSE,"increm pf"}</definedName>
    <definedName name="PrintBuyer" localSheetId="5" hidden="1">{#N/A,"DR",FALSE,"increm pf",#N/A,"MAMSI";FALSE,"increm pf",#N/A,"MAXI",FALSE,"increm pf";#N/A,"PCAM",FALSE,"increm pf",#N/A,"PHSV";FALSE,"increm pf",#N/A,"SIE",FALSE,"increm pf"}</definedName>
    <definedName name="PrintBuyer" localSheetId="7" hidden="1">{#N/A,"DR",FALSE,"increm pf",#N/A,"MAMSI";FALSE,"increm pf",#N/A,"MAXI",FALSE,"increm pf";#N/A,"PCAM",FALSE,"increm pf",#N/A,"PHSV";FALSE,"increm pf",#N/A,"SIE",FALSE,"increm pf"}</definedName>
    <definedName name="PrintBuyer" localSheetId="8" hidden="1">{#N/A,"DR",FALSE,"increm pf",#N/A,"MAMSI";FALSE,"increm pf",#N/A,"MAXI",FALSE,"increm pf";#N/A,"PCAM",FALSE,"increm pf",#N/A,"PHSV";FALSE,"increm pf",#N/A,"SIE",FALSE,"increm pf"}</definedName>
    <definedName name="PrintBuyer" localSheetId="9" hidden="1">{#N/A,"DR",FALSE,"increm pf",#N/A,"MAMSI";FALSE,"increm pf",#N/A,"MAXI",FALSE,"increm pf";#N/A,"PCAM",FALSE,"increm pf",#N/A,"PHSV";FALSE,"increm pf",#N/A,"SIE",FALSE,"increm pf"}</definedName>
    <definedName name="PrintBuyer" localSheetId="10" hidden="1">{#N/A,"DR",FALSE,"increm pf",#N/A,"MAMSI";FALSE,"increm pf",#N/A,"MAXI",FALSE,"increm pf";#N/A,"PCAM",FALSE,"increm pf",#N/A,"PHSV";FALSE,"increm pf",#N/A,"SIE",FALSE,"increm pf"}</definedName>
    <definedName name="PrintBuyer" hidden="1">{#N/A,"DR",FALSE,"increm pf",#N/A,"MAMSI";FALSE,"increm pf",#N/A,"MAXI",FALSE,"increm pf";#N/A,"PCAM",FALSE,"increm pf",#N/A,"PHSV";FALSE,"increm pf",#N/A,"SIE",FALSE,"increm pf"}</definedName>
    <definedName name="PrintConsolPage">#REF!</definedName>
    <definedName name="PrintDetailPages">#REF!</definedName>
    <definedName name="printer">#N/A</definedName>
    <definedName name="PrintManagerQuery">#REF!</definedName>
    <definedName name="PrintSelectedSheetsMacroButton">#REF!</definedName>
    <definedName name="printsum">#REF!</definedName>
    <definedName name="prntall" localSheetId="2" hidden="1">{#N/A,#N/A,FALSE,"Land";#N/A,#N/A,FALSE,"Cost Analysis";"Summary",#N/A,FALSE,"Equipment"}</definedName>
    <definedName name="prntall" localSheetId="3" hidden="1">{#N/A,#N/A,FALSE,"Land";#N/A,#N/A,FALSE,"Cost Analysis";"Summary",#N/A,FALSE,"Equipment"}</definedName>
    <definedName name="prntall" localSheetId="4" hidden="1">{#N/A,#N/A,FALSE,"Land";#N/A,#N/A,FALSE,"Cost Analysis";"Summary",#N/A,FALSE,"Equipment"}</definedName>
    <definedName name="prntall" localSheetId="5" hidden="1">{#N/A,#N/A,FALSE,"Land";#N/A,#N/A,FALSE,"Cost Analysis";"Summary",#N/A,FALSE,"Equipment"}</definedName>
    <definedName name="prntall" localSheetId="7" hidden="1">{#N/A,#N/A,FALSE,"Land";#N/A,#N/A,FALSE,"Cost Analysis";"Summary",#N/A,FALSE,"Equipment"}</definedName>
    <definedName name="prntall" localSheetId="8" hidden="1">{#N/A,#N/A,FALSE,"Land";#N/A,#N/A,FALSE,"Cost Analysis";"Summary",#N/A,FALSE,"Equipment"}</definedName>
    <definedName name="prntall" localSheetId="9" hidden="1">{#N/A,#N/A,FALSE,"Land";#N/A,#N/A,FALSE,"Cost Analysis";"Summary",#N/A,FALSE,"Equipment"}</definedName>
    <definedName name="prntall" localSheetId="10" hidden="1">{#N/A,#N/A,FALSE,"Land";#N/A,#N/A,FALSE,"Cost Analysis";"Summary",#N/A,FALSE,"Equipment"}</definedName>
    <definedName name="prntall" hidden="1">{#N/A,#N/A,FALSE,"Land";#N/A,#N/A,FALSE,"Cost Analysis";"Summary",#N/A,FALSE,"Equipment"}</definedName>
    <definedName name="Pship_EIN" hidden="1">[10]shtLookup!$B$35</definedName>
    <definedName name="Pship_NA1" hidden="1">[10]shtLookup!$B$30</definedName>
    <definedName name="Pship_NA2" hidden="1">[10]shtLookup!$B$31</definedName>
    <definedName name="Pship_NA3" hidden="1">[10]shtLookup!$B$32</definedName>
    <definedName name="Pship_NA4" hidden="1">[10]shtLookup!$B$33</definedName>
    <definedName name="Pship_NA5" hidden="1">[10]shtLookup!$B$34</definedName>
    <definedName name="Pship_ServiceCenter" localSheetId="2" hidden="1">#REF!</definedName>
    <definedName name="Pship_ServiceCenter" localSheetId="3" hidden="1">#REF!</definedName>
    <definedName name="Pship_ServiceCenter" localSheetId="4" hidden="1">#REF!</definedName>
    <definedName name="Pship_ServiceCenter" localSheetId="5" hidden="1">#REF!</definedName>
    <definedName name="Pship_ServiceCenter" localSheetId="7" hidden="1">#REF!</definedName>
    <definedName name="Pship_ServiceCenter" localSheetId="8" hidden="1">#REF!</definedName>
    <definedName name="Pship_ServiceCenter" localSheetId="9" hidden="1">#REF!</definedName>
    <definedName name="Pship_ServiceCenter" hidden="1">#REF!</definedName>
    <definedName name="qqq" localSheetId="2" hidden="1">{#N/A,#N/A,FALSE,"schA"}</definedName>
    <definedName name="qqq" localSheetId="3" hidden="1">{#N/A,#N/A,FALSE,"schA"}</definedName>
    <definedName name="qqq" localSheetId="4" hidden="1">{#N/A,#N/A,FALSE,"schA"}</definedName>
    <definedName name="qqq" localSheetId="5" hidden="1">{#N/A,#N/A,FALSE,"schA"}</definedName>
    <definedName name="qqq" localSheetId="1" hidden="1">{#N/A,#N/A,FALSE,"schA"}</definedName>
    <definedName name="qqq" localSheetId="0" hidden="1">{#N/A,#N/A,FALSE,"schA"}</definedName>
    <definedName name="qqq" localSheetId="6" hidden="1">{#N/A,#N/A,FALSE,"schA"}</definedName>
    <definedName name="qqq" localSheetId="7" hidden="1">{#N/A,#N/A,FALSE,"schA"}</definedName>
    <definedName name="qqq" localSheetId="8" hidden="1">{#N/A,#N/A,FALSE,"schA"}</definedName>
    <definedName name="qqq" localSheetId="9" hidden="1">{#N/A,#N/A,FALSE,"schA"}</definedName>
    <definedName name="qqq" localSheetId="10" hidden="1">{#N/A,#N/A,FALSE,"schA"}</definedName>
    <definedName name="qqq" hidden="1">{#N/A,#N/A,FALSE,"schA"}</definedName>
    <definedName name="qqq_1" localSheetId="2" hidden="1">{#N/A,#N/A,FALSE,"schA"}</definedName>
    <definedName name="qqq_1" localSheetId="3" hidden="1">{#N/A,#N/A,FALSE,"schA"}</definedName>
    <definedName name="qqq_1" localSheetId="4" hidden="1">{#N/A,#N/A,FALSE,"schA"}</definedName>
    <definedName name="qqq_1" localSheetId="5" hidden="1">{#N/A,#N/A,FALSE,"schA"}</definedName>
    <definedName name="qqq_1" localSheetId="1" hidden="1">{#N/A,#N/A,FALSE,"schA"}</definedName>
    <definedName name="qqq_1" localSheetId="0" hidden="1">{#N/A,#N/A,FALSE,"schA"}</definedName>
    <definedName name="qqq_1" localSheetId="6" hidden="1">{#N/A,#N/A,FALSE,"schA"}</definedName>
    <definedName name="qqq_1" localSheetId="7" hidden="1">{#N/A,#N/A,FALSE,"schA"}</definedName>
    <definedName name="qqq_1" localSheetId="8" hidden="1">{#N/A,#N/A,FALSE,"schA"}</definedName>
    <definedName name="qqq_1" localSheetId="9" hidden="1">{#N/A,#N/A,FALSE,"schA"}</definedName>
    <definedName name="qqq_1" localSheetId="10" hidden="1">{#N/A,#N/A,FALSE,"schA"}</definedName>
    <definedName name="qqq_1" hidden="1">{#N/A,#N/A,FALSE,"schA"}</definedName>
    <definedName name="qqq_1_1" localSheetId="2" hidden="1">{#N/A,#N/A,FALSE,"schA"}</definedName>
    <definedName name="qqq_1_1" localSheetId="3" hidden="1">{#N/A,#N/A,FALSE,"schA"}</definedName>
    <definedName name="qqq_1_1" localSheetId="4" hidden="1">{#N/A,#N/A,FALSE,"schA"}</definedName>
    <definedName name="qqq_1_1" localSheetId="5" hidden="1">{#N/A,#N/A,FALSE,"schA"}</definedName>
    <definedName name="qqq_1_1" localSheetId="1" hidden="1">{#N/A,#N/A,FALSE,"schA"}</definedName>
    <definedName name="qqq_1_1" localSheetId="0" hidden="1">{#N/A,#N/A,FALSE,"schA"}</definedName>
    <definedName name="qqq_1_1" localSheetId="6" hidden="1">{#N/A,#N/A,FALSE,"schA"}</definedName>
    <definedName name="qqq_1_1" localSheetId="7" hidden="1">{#N/A,#N/A,FALSE,"schA"}</definedName>
    <definedName name="qqq_1_1" localSheetId="8" hidden="1">{#N/A,#N/A,FALSE,"schA"}</definedName>
    <definedName name="qqq_1_1" localSheetId="9" hidden="1">{#N/A,#N/A,FALSE,"schA"}</definedName>
    <definedName name="qqq_1_1" localSheetId="10" hidden="1">{#N/A,#N/A,FALSE,"schA"}</definedName>
    <definedName name="qqq_1_1" hidden="1">{#N/A,#N/A,FALSE,"schA"}</definedName>
    <definedName name="qqq_1_2" localSheetId="2" hidden="1">{#N/A,#N/A,FALSE,"schA"}</definedName>
    <definedName name="qqq_1_2" localSheetId="3" hidden="1">{#N/A,#N/A,FALSE,"schA"}</definedName>
    <definedName name="qqq_1_2" localSheetId="4" hidden="1">{#N/A,#N/A,FALSE,"schA"}</definedName>
    <definedName name="qqq_1_2" localSheetId="5" hidden="1">{#N/A,#N/A,FALSE,"schA"}</definedName>
    <definedName name="qqq_1_2" localSheetId="1" hidden="1">{#N/A,#N/A,FALSE,"schA"}</definedName>
    <definedName name="qqq_1_2" localSheetId="0" hidden="1">{#N/A,#N/A,FALSE,"schA"}</definedName>
    <definedName name="qqq_1_2" localSheetId="6" hidden="1">{#N/A,#N/A,FALSE,"schA"}</definedName>
    <definedName name="qqq_1_2" localSheetId="7" hidden="1">{#N/A,#N/A,FALSE,"schA"}</definedName>
    <definedName name="qqq_1_2" localSheetId="8" hidden="1">{#N/A,#N/A,FALSE,"schA"}</definedName>
    <definedName name="qqq_1_2" localSheetId="9" hidden="1">{#N/A,#N/A,FALSE,"schA"}</definedName>
    <definedName name="qqq_1_2" localSheetId="10" hidden="1">{#N/A,#N/A,FALSE,"schA"}</definedName>
    <definedName name="qqq_1_2" hidden="1">{#N/A,#N/A,FALSE,"schA"}</definedName>
    <definedName name="qqq_1_3" localSheetId="2" hidden="1">{#N/A,#N/A,FALSE,"schA"}</definedName>
    <definedName name="qqq_1_3" localSheetId="3" hidden="1">{#N/A,#N/A,FALSE,"schA"}</definedName>
    <definedName name="qqq_1_3" localSheetId="4" hidden="1">{#N/A,#N/A,FALSE,"schA"}</definedName>
    <definedName name="qqq_1_3" localSheetId="5" hidden="1">{#N/A,#N/A,FALSE,"schA"}</definedName>
    <definedName name="qqq_1_3" localSheetId="1" hidden="1">{#N/A,#N/A,FALSE,"schA"}</definedName>
    <definedName name="qqq_1_3" localSheetId="0" hidden="1">{#N/A,#N/A,FALSE,"schA"}</definedName>
    <definedName name="qqq_1_3" localSheetId="6" hidden="1">{#N/A,#N/A,FALSE,"schA"}</definedName>
    <definedName name="qqq_1_3" localSheetId="7" hidden="1">{#N/A,#N/A,FALSE,"schA"}</definedName>
    <definedName name="qqq_1_3" localSheetId="8" hidden="1">{#N/A,#N/A,FALSE,"schA"}</definedName>
    <definedName name="qqq_1_3" localSheetId="9" hidden="1">{#N/A,#N/A,FALSE,"schA"}</definedName>
    <definedName name="qqq_1_3" localSheetId="10" hidden="1">{#N/A,#N/A,FALSE,"schA"}</definedName>
    <definedName name="qqq_1_3" hidden="1">{#N/A,#N/A,FALSE,"schA"}</definedName>
    <definedName name="qqq_2" localSheetId="2" hidden="1">{#N/A,#N/A,FALSE,"schA"}</definedName>
    <definedName name="qqq_2" localSheetId="3" hidden="1">{#N/A,#N/A,FALSE,"schA"}</definedName>
    <definedName name="qqq_2" localSheetId="4" hidden="1">{#N/A,#N/A,FALSE,"schA"}</definedName>
    <definedName name="qqq_2" localSheetId="5" hidden="1">{#N/A,#N/A,FALSE,"schA"}</definedName>
    <definedName name="qqq_2" localSheetId="1" hidden="1">{#N/A,#N/A,FALSE,"schA"}</definedName>
    <definedName name="qqq_2" localSheetId="0" hidden="1">{#N/A,#N/A,FALSE,"schA"}</definedName>
    <definedName name="qqq_2" localSheetId="6" hidden="1">{#N/A,#N/A,FALSE,"schA"}</definedName>
    <definedName name="qqq_2" localSheetId="7" hidden="1">{#N/A,#N/A,FALSE,"schA"}</definedName>
    <definedName name="qqq_2" localSheetId="8" hidden="1">{#N/A,#N/A,FALSE,"schA"}</definedName>
    <definedName name="qqq_2" localSheetId="9" hidden="1">{#N/A,#N/A,FALSE,"schA"}</definedName>
    <definedName name="qqq_2" localSheetId="10" hidden="1">{#N/A,#N/A,FALSE,"schA"}</definedName>
    <definedName name="qqq_2" hidden="1">{#N/A,#N/A,FALSE,"schA"}</definedName>
    <definedName name="qqq_2_1" localSheetId="2" hidden="1">{#N/A,#N/A,FALSE,"schA"}</definedName>
    <definedName name="qqq_2_1" localSheetId="3" hidden="1">{#N/A,#N/A,FALSE,"schA"}</definedName>
    <definedName name="qqq_2_1" localSheetId="4" hidden="1">{#N/A,#N/A,FALSE,"schA"}</definedName>
    <definedName name="qqq_2_1" localSheetId="5" hidden="1">{#N/A,#N/A,FALSE,"schA"}</definedName>
    <definedName name="qqq_2_1" localSheetId="1" hidden="1">{#N/A,#N/A,FALSE,"schA"}</definedName>
    <definedName name="qqq_2_1" localSheetId="0" hidden="1">{#N/A,#N/A,FALSE,"schA"}</definedName>
    <definedName name="qqq_2_1" localSheetId="6" hidden="1">{#N/A,#N/A,FALSE,"schA"}</definedName>
    <definedName name="qqq_2_1" localSheetId="7" hidden="1">{#N/A,#N/A,FALSE,"schA"}</definedName>
    <definedName name="qqq_2_1" localSheetId="8" hidden="1">{#N/A,#N/A,FALSE,"schA"}</definedName>
    <definedName name="qqq_2_1" localSheetId="9" hidden="1">{#N/A,#N/A,FALSE,"schA"}</definedName>
    <definedName name="qqq_2_1" localSheetId="10" hidden="1">{#N/A,#N/A,FALSE,"schA"}</definedName>
    <definedName name="qqq_2_1" hidden="1">{#N/A,#N/A,FALSE,"schA"}</definedName>
    <definedName name="qqq_2_2" localSheetId="2" hidden="1">{#N/A,#N/A,FALSE,"schA"}</definedName>
    <definedName name="qqq_2_2" localSheetId="3" hidden="1">{#N/A,#N/A,FALSE,"schA"}</definedName>
    <definedName name="qqq_2_2" localSheetId="4" hidden="1">{#N/A,#N/A,FALSE,"schA"}</definedName>
    <definedName name="qqq_2_2" localSheetId="5" hidden="1">{#N/A,#N/A,FALSE,"schA"}</definedName>
    <definedName name="qqq_2_2" localSheetId="1" hidden="1">{#N/A,#N/A,FALSE,"schA"}</definedName>
    <definedName name="qqq_2_2" localSheetId="0" hidden="1">{#N/A,#N/A,FALSE,"schA"}</definedName>
    <definedName name="qqq_2_2" localSheetId="6" hidden="1">{#N/A,#N/A,FALSE,"schA"}</definedName>
    <definedName name="qqq_2_2" localSheetId="7" hidden="1">{#N/A,#N/A,FALSE,"schA"}</definedName>
    <definedName name="qqq_2_2" localSheetId="8" hidden="1">{#N/A,#N/A,FALSE,"schA"}</definedName>
    <definedName name="qqq_2_2" localSheetId="9" hidden="1">{#N/A,#N/A,FALSE,"schA"}</definedName>
    <definedName name="qqq_2_2" localSheetId="10" hidden="1">{#N/A,#N/A,FALSE,"schA"}</definedName>
    <definedName name="qqq_2_2" hidden="1">{#N/A,#N/A,FALSE,"schA"}</definedName>
    <definedName name="qqq_2_3" localSheetId="2" hidden="1">{#N/A,#N/A,FALSE,"schA"}</definedName>
    <definedName name="qqq_2_3" localSheetId="3" hidden="1">{#N/A,#N/A,FALSE,"schA"}</definedName>
    <definedName name="qqq_2_3" localSheetId="4" hidden="1">{#N/A,#N/A,FALSE,"schA"}</definedName>
    <definedName name="qqq_2_3" localSheetId="5" hidden="1">{#N/A,#N/A,FALSE,"schA"}</definedName>
    <definedName name="qqq_2_3" localSheetId="1" hidden="1">{#N/A,#N/A,FALSE,"schA"}</definedName>
    <definedName name="qqq_2_3" localSheetId="0" hidden="1">{#N/A,#N/A,FALSE,"schA"}</definedName>
    <definedName name="qqq_2_3" localSheetId="6" hidden="1">{#N/A,#N/A,FALSE,"schA"}</definedName>
    <definedName name="qqq_2_3" localSheetId="7" hidden="1">{#N/A,#N/A,FALSE,"schA"}</definedName>
    <definedName name="qqq_2_3" localSheetId="8" hidden="1">{#N/A,#N/A,FALSE,"schA"}</definedName>
    <definedName name="qqq_2_3" localSheetId="9" hidden="1">{#N/A,#N/A,FALSE,"schA"}</definedName>
    <definedName name="qqq_2_3" localSheetId="10" hidden="1">{#N/A,#N/A,FALSE,"schA"}</definedName>
    <definedName name="qqq_2_3" hidden="1">{#N/A,#N/A,FALSE,"schA"}</definedName>
    <definedName name="qqq_3" localSheetId="2" hidden="1">{#N/A,#N/A,FALSE,"schA"}</definedName>
    <definedName name="qqq_3" localSheetId="3" hidden="1">{#N/A,#N/A,FALSE,"schA"}</definedName>
    <definedName name="qqq_3" localSheetId="4" hidden="1">{#N/A,#N/A,FALSE,"schA"}</definedName>
    <definedName name="qqq_3" localSheetId="5" hidden="1">{#N/A,#N/A,FALSE,"schA"}</definedName>
    <definedName name="qqq_3" localSheetId="1" hidden="1">{#N/A,#N/A,FALSE,"schA"}</definedName>
    <definedName name="qqq_3" localSheetId="0" hidden="1">{#N/A,#N/A,FALSE,"schA"}</definedName>
    <definedName name="qqq_3" localSheetId="6" hidden="1">{#N/A,#N/A,FALSE,"schA"}</definedName>
    <definedName name="qqq_3" localSheetId="7" hidden="1">{#N/A,#N/A,FALSE,"schA"}</definedName>
    <definedName name="qqq_3" localSheetId="8" hidden="1">{#N/A,#N/A,FALSE,"schA"}</definedName>
    <definedName name="qqq_3" localSheetId="9" hidden="1">{#N/A,#N/A,FALSE,"schA"}</definedName>
    <definedName name="qqq_3" localSheetId="10" hidden="1">{#N/A,#N/A,FALSE,"schA"}</definedName>
    <definedName name="qqq_3" hidden="1">{#N/A,#N/A,FALSE,"schA"}</definedName>
    <definedName name="qqq_3_1" localSheetId="2" hidden="1">{#N/A,#N/A,FALSE,"schA"}</definedName>
    <definedName name="qqq_3_1" localSheetId="3" hidden="1">{#N/A,#N/A,FALSE,"schA"}</definedName>
    <definedName name="qqq_3_1" localSheetId="4" hidden="1">{#N/A,#N/A,FALSE,"schA"}</definedName>
    <definedName name="qqq_3_1" localSheetId="5" hidden="1">{#N/A,#N/A,FALSE,"schA"}</definedName>
    <definedName name="qqq_3_1" localSheetId="1" hidden="1">{#N/A,#N/A,FALSE,"schA"}</definedName>
    <definedName name="qqq_3_1" localSheetId="0" hidden="1">{#N/A,#N/A,FALSE,"schA"}</definedName>
    <definedName name="qqq_3_1" localSheetId="6" hidden="1">{#N/A,#N/A,FALSE,"schA"}</definedName>
    <definedName name="qqq_3_1" localSheetId="7" hidden="1">{#N/A,#N/A,FALSE,"schA"}</definedName>
    <definedName name="qqq_3_1" localSheetId="8" hidden="1">{#N/A,#N/A,FALSE,"schA"}</definedName>
    <definedName name="qqq_3_1" localSheetId="9" hidden="1">{#N/A,#N/A,FALSE,"schA"}</definedName>
    <definedName name="qqq_3_1" localSheetId="10" hidden="1">{#N/A,#N/A,FALSE,"schA"}</definedName>
    <definedName name="qqq_3_1" hidden="1">{#N/A,#N/A,FALSE,"schA"}</definedName>
    <definedName name="qqq_3_2" localSheetId="2" hidden="1">{#N/A,#N/A,FALSE,"schA"}</definedName>
    <definedName name="qqq_3_2" localSheetId="3" hidden="1">{#N/A,#N/A,FALSE,"schA"}</definedName>
    <definedName name="qqq_3_2" localSheetId="4" hidden="1">{#N/A,#N/A,FALSE,"schA"}</definedName>
    <definedName name="qqq_3_2" localSheetId="5" hidden="1">{#N/A,#N/A,FALSE,"schA"}</definedName>
    <definedName name="qqq_3_2" localSheetId="1" hidden="1">{#N/A,#N/A,FALSE,"schA"}</definedName>
    <definedName name="qqq_3_2" localSheetId="0" hidden="1">{#N/A,#N/A,FALSE,"schA"}</definedName>
    <definedName name="qqq_3_2" localSheetId="6" hidden="1">{#N/A,#N/A,FALSE,"schA"}</definedName>
    <definedName name="qqq_3_2" localSheetId="7" hidden="1">{#N/A,#N/A,FALSE,"schA"}</definedName>
    <definedName name="qqq_3_2" localSheetId="8" hidden="1">{#N/A,#N/A,FALSE,"schA"}</definedName>
    <definedName name="qqq_3_2" localSheetId="9" hidden="1">{#N/A,#N/A,FALSE,"schA"}</definedName>
    <definedName name="qqq_3_2" localSheetId="10" hidden="1">{#N/A,#N/A,FALSE,"schA"}</definedName>
    <definedName name="qqq_3_2" hidden="1">{#N/A,#N/A,FALSE,"schA"}</definedName>
    <definedName name="qqq_3_3" localSheetId="2" hidden="1">{#N/A,#N/A,FALSE,"schA"}</definedName>
    <definedName name="qqq_3_3" localSheetId="3" hidden="1">{#N/A,#N/A,FALSE,"schA"}</definedName>
    <definedName name="qqq_3_3" localSheetId="4" hidden="1">{#N/A,#N/A,FALSE,"schA"}</definedName>
    <definedName name="qqq_3_3" localSheetId="5" hidden="1">{#N/A,#N/A,FALSE,"schA"}</definedName>
    <definedName name="qqq_3_3" localSheetId="1" hidden="1">{#N/A,#N/A,FALSE,"schA"}</definedName>
    <definedName name="qqq_3_3" localSheetId="0" hidden="1">{#N/A,#N/A,FALSE,"schA"}</definedName>
    <definedName name="qqq_3_3" localSheetId="6" hidden="1">{#N/A,#N/A,FALSE,"schA"}</definedName>
    <definedName name="qqq_3_3" localSheetId="7" hidden="1">{#N/A,#N/A,FALSE,"schA"}</definedName>
    <definedName name="qqq_3_3" localSheetId="8" hidden="1">{#N/A,#N/A,FALSE,"schA"}</definedName>
    <definedName name="qqq_3_3" localSheetId="9" hidden="1">{#N/A,#N/A,FALSE,"schA"}</definedName>
    <definedName name="qqq_3_3" localSheetId="10" hidden="1">{#N/A,#N/A,FALSE,"schA"}</definedName>
    <definedName name="qqq_3_3" hidden="1">{#N/A,#N/A,FALSE,"schA"}</definedName>
    <definedName name="qqq_4" localSheetId="2" hidden="1">{#N/A,#N/A,FALSE,"schA"}</definedName>
    <definedName name="qqq_4" localSheetId="3" hidden="1">{#N/A,#N/A,FALSE,"schA"}</definedName>
    <definedName name="qqq_4" localSheetId="4" hidden="1">{#N/A,#N/A,FALSE,"schA"}</definedName>
    <definedName name="qqq_4" localSheetId="5" hidden="1">{#N/A,#N/A,FALSE,"schA"}</definedName>
    <definedName name="qqq_4" localSheetId="1" hidden="1">{#N/A,#N/A,FALSE,"schA"}</definedName>
    <definedName name="qqq_4" localSheetId="0" hidden="1">{#N/A,#N/A,FALSE,"schA"}</definedName>
    <definedName name="qqq_4" localSheetId="6" hidden="1">{#N/A,#N/A,FALSE,"schA"}</definedName>
    <definedName name="qqq_4" localSheetId="7" hidden="1">{#N/A,#N/A,FALSE,"schA"}</definedName>
    <definedName name="qqq_4" localSheetId="8" hidden="1">{#N/A,#N/A,FALSE,"schA"}</definedName>
    <definedName name="qqq_4" localSheetId="9" hidden="1">{#N/A,#N/A,FALSE,"schA"}</definedName>
    <definedName name="qqq_4" localSheetId="10" hidden="1">{#N/A,#N/A,FALSE,"schA"}</definedName>
    <definedName name="qqq_4" hidden="1">{#N/A,#N/A,FALSE,"schA"}</definedName>
    <definedName name="qqq_4_1" localSheetId="2" hidden="1">{#N/A,#N/A,FALSE,"schA"}</definedName>
    <definedName name="qqq_4_1" localSheetId="3" hidden="1">{#N/A,#N/A,FALSE,"schA"}</definedName>
    <definedName name="qqq_4_1" localSheetId="4" hidden="1">{#N/A,#N/A,FALSE,"schA"}</definedName>
    <definedName name="qqq_4_1" localSheetId="5" hidden="1">{#N/A,#N/A,FALSE,"schA"}</definedName>
    <definedName name="qqq_4_1" localSheetId="1" hidden="1">{#N/A,#N/A,FALSE,"schA"}</definedName>
    <definedName name="qqq_4_1" localSheetId="0" hidden="1">{#N/A,#N/A,FALSE,"schA"}</definedName>
    <definedName name="qqq_4_1" localSheetId="6" hidden="1">{#N/A,#N/A,FALSE,"schA"}</definedName>
    <definedName name="qqq_4_1" localSheetId="7" hidden="1">{#N/A,#N/A,FALSE,"schA"}</definedName>
    <definedName name="qqq_4_1" localSheetId="8" hidden="1">{#N/A,#N/A,FALSE,"schA"}</definedName>
    <definedName name="qqq_4_1" localSheetId="9" hidden="1">{#N/A,#N/A,FALSE,"schA"}</definedName>
    <definedName name="qqq_4_1" localSheetId="10" hidden="1">{#N/A,#N/A,FALSE,"schA"}</definedName>
    <definedName name="qqq_4_1" hidden="1">{#N/A,#N/A,FALSE,"schA"}</definedName>
    <definedName name="qqq_4_2" localSheetId="2" hidden="1">{#N/A,#N/A,FALSE,"schA"}</definedName>
    <definedName name="qqq_4_2" localSheetId="3" hidden="1">{#N/A,#N/A,FALSE,"schA"}</definedName>
    <definedName name="qqq_4_2" localSheetId="4" hidden="1">{#N/A,#N/A,FALSE,"schA"}</definedName>
    <definedName name="qqq_4_2" localSheetId="5" hidden="1">{#N/A,#N/A,FALSE,"schA"}</definedName>
    <definedName name="qqq_4_2" localSheetId="1" hidden="1">{#N/A,#N/A,FALSE,"schA"}</definedName>
    <definedName name="qqq_4_2" localSheetId="0" hidden="1">{#N/A,#N/A,FALSE,"schA"}</definedName>
    <definedName name="qqq_4_2" localSheetId="6" hidden="1">{#N/A,#N/A,FALSE,"schA"}</definedName>
    <definedName name="qqq_4_2" localSheetId="7" hidden="1">{#N/A,#N/A,FALSE,"schA"}</definedName>
    <definedName name="qqq_4_2" localSheetId="8" hidden="1">{#N/A,#N/A,FALSE,"schA"}</definedName>
    <definedName name="qqq_4_2" localSheetId="9" hidden="1">{#N/A,#N/A,FALSE,"schA"}</definedName>
    <definedName name="qqq_4_2" localSheetId="10" hidden="1">{#N/A,#N/A,FALSE,"schA"}</definedName>
    <definedName name="qqq_4_2" hidden="1">{#N/A,#N/A,FALSE,"schA"}</definedName>
    <definedName name="qqq_4_3" localSheetId="2" hidden="1">{#N/A,#N/A,FALSE,"schA"}</definedName>
    <definedName name="qqq_4_3" localSheetId="3" hidden="1">{#N/A,#N/A,FALSE,"schA"}</definedName>
    <definedName name="qqq_4_3" localSheetId="4" hidden="1">{#N/A,#N/A,FALSE,"schA"}</definedName>
    <definedName name="qqq_4_3" localSheetId="5" hidden="1">{#N/A,#N/A,FALSE,"schA"}</definedName>
    <definedName name="qqq_4_3" localSheetId="1" hidden="1">{#N/A,#N/A,FALSE,"schA"}</definedName>
    <definedName name="qqq_4_3" localSheetId="0" hidden="1">{#N/A,#N/A,FALSE,"schA"}</definedName>
    <definedName name="qqq_4_3" localSheetId="6" hidden="1">{#N/A,#N/A,FALSE,"schA"}</definedName>
    <definedName name="qqq_4_3" localSheetId="7" hidden="1">{#N/A,#N/A,FALSE,"schA"}</definedName>
    <definedName name="qqq_4_3" localSheetId="8" hidden="1">{#N/A,#N/A,FALSE,"schA"}</definedName>
    <definedName name="qqq_4_3" localSheetId="9" hidden="1">{#N/A,#N/A,FALSE,"schA"}</definedName>
    <definedName name="qqq_4_3" localSheetId="10" hidden="1">{#N/A,#N/A,FALSE,"schA"}</definedName>
    <definedName name="qqq_4_3" hidden="1">{#N/A,#N/A,FALSE,"schA"}</definedName>
    <definedName name="qqq_5" localSheetId="2" hidden="1">{#N/A,#N/A,FALSE,"schA"}</definedName>
    <definedName name="qqq_5" localSheetId="3" hidden="1">{#N/A,#N/A,FALSE,"schA"}</definedName>
    <definedName name="qqq_5" localSheetId="4" hidden="1">{#N/A,#N/A,FALSE,"schA"}</definedName>
    <definedName name="qqq_5" localSheetId="5" hidden="1">{#N/A,#N/A,FALSE,"schA"}</definedName>
    <definedName name="qqq_5" localSheetId="1" hidden="1">{#N/A,#N/A,FALSE,"schA"}</definedName>
    <definedName name="qqq_5" localSheetId="0" hidden="1">{#N/A,#N/A,FALSE,"schA"}</definedName>
    <definedName name="qqq_5" localSheetId="6" hidden="1">{#N/A,#N/A,FALSE,"schA"}</definedName>
    <definedName name="qqq_5" localSheetId="7" hidden="1">{#N/A,#N/A,FALSE,"schA"}</definedName>
    <definedName name="qqq_5" localSheetId="8" hidden="1">{#N/A,#N/A,FALSE,"schA"}</definedName>
    <definedName name="qqq_5" localSheetId="9" hidden="1">{#N/A,#N/A,FALSE,"schA"}</definedName>
    <definedName name="qqq_5" localSheetId="10" hidden="1">{#N/A,#N/A,FALSE,"schA"}</definedName>
    <definedName name="qqq_5" hidden="1">{#N/A,#N/A,FALSE,"schA"}</definedName>
    <definedName name="qqq_5_1" localSheetId="2" hidden="1">{#N/A,#N/A,FALSE,"schA"}</definedName>
    <definedName name="qqq_5_1" localSheetId="3" hidden="1">{#N/A,#N/A,FALSE,"schA"}</definedName>
    <definedName name="qqq_5_1" localSheetId="4" hidden="1">{#N/A,#N/A,FALSE,"schA"}</definedName>
    <definedName name="qqq_5_1" localSheetId="5" hidden="1">{#N/A,#N/A,FALSE,"schA"}</definedName>
    <definedName name="qqq_5_1" localSheetId="1" hidden="1">{#N/A,#N/A,FALSE,"schA"}</definedName>
    <definedName name="qqq_5_1" localSheetId="0" hidden="1">{#N/A,#N/A,FALSE,"schA"}</definedName>
    <definedName name="qqq_5_1" localSheetId="6" hidden="1">{#N/A,#N/A,FALSE,"schA"}</definedName>
    <definedName name="qqq_5_1" localSheetId="7" hidden="1">{#N/A,#N/A,FALSE,"schA"}</definedName>
    <definedName name="qqq_5_1" localSheetId="8" hidden="1">{#N/A,#N/A,FALSE,"schA"}</definedName>
    <definedName name="qqq_5_1" localSheetId="9" hidden="1">{#N/A,#N/A,FALSE,"schA"}</definedName>
    <definedName name="qqq_5_1" localSheetId="10" hidden="1">{#N/A,#N/A,FALSE,"schA"}</definedName>
    <definedName name="qqq_5_1" hidden="1">{#N/A,#N/A,FALSE,"schA"}</definedName>
    <definedName name="qqq_5_2" localSheetId="2" hidden="1">{#N/A,#N/A,FALSE,"schA"}</definedName>
    <definedName name="qqq_5_2" localSheetId="3" hidden="1">{#N/A,#N/A,FALSE,"schA"}</definedName>
    <definedName name="qqq_5_2" localSheetId="4" hidden="1">{#N/A,#N/A,FALSE,"schA"}</definedName>
    <definedName name="qqq_5_2" localSheetId="5" hidden="1">{#N/A,#N/A,FALSE,"schA"}</definedName>
    <definedName name="qqq_5_2" localSheetId="1" hidden="1">{#N/A,#N/A,FALSE,"schA"}</definedName>
    <definedName name="qqq_5_2" localSheetId="0" hidden="1">{#N/A,#N/A,FALSE,"schA"}</definedName>
    <definedName name="qqq_5_2" localSheetId="6" hidden="1">{#N/A,#N/A,FALSE,"schA"}</definedName>
    <definedName name="qqq_5_2" localSheetId="7" hidden="1">{#N/A,#N/A,FALSE,"schA"}</definedName>
    <definedName name="qqq_5_2" localSheetId="8" hidden="1">{#N/A,#N/A,FALSE,"schA"}</definedName>
    <definedName name="qqq_5_2" localSheetId="9" hidden="1">{#N/A,#N/A,FALSE,"schA"}</definedName>
    <definedName name="qqq_5_2" localSheetId="10" hidden="1">{#N/A,#N/A,FALSE,"schA"}</definedName>
    <definedName name="qqq_5_2" hidden="1">{#N/A,#N/A,FALSE,"schA"}</definedName>
    <definedName name="qqq_5_3" localSheetId="2" hidden="1">{#N/A,#N/A,FALSE,"schA"}</definedName>
    <definedName name="qqq_5_3" localSheetId="3" hidden="1">{#N/A,#N/A,FALSE,"schA"}</definedName>
    <definedName name="qqq_5_3" localSheetId="4" hidden="1">{#N/A,#N/A,FALSE,"schA"}</definedName>
    <definedName name="qqq_5_3" localSheetId="5" hidden="1">{#N/A,#N/A,FALSE,"schA"}</definedName>
    <definedName name="qqq_5_3" localSheetId="1" hidden="1">{#N/A,#N/A,FALSE,"schA"}</definedName>
    <definedName name="qqq_5_3" localSheetId="0" hidden="1">{#N/A,#N/A,FALSE,"schA"}</definedName>
    <definedName name="qqq_5_3" localSheetId="6" hidden="1">{#N/A,#N/A,FALSE,"schA"}</definedName>
    <definedName name="qqq_5_3" localSheetId="7" hidden="1">{#N/A,#N/A,FALSE,"schA"}</definedName>
    <definedName name="qqq_5_3" localSheetId="8" hidden="1">{#N/A,#N/A,FALSE,"schA"}</definedName>
    <definedName name="qqq_5_3" localSheetId="9" hidden="1">{#N/A,#N/A,FALSE,"schA"}</definedName>
    <definedName name="qqq_5_3" localSheetId="10" hidden="1">{#N/A,#N/A,FALSE,"schA"}</definedName>
    <definedName name="qqq_5_3" hidden="1">{#N/A,#N/A,FALSE,"schA"}</definedName>
    <definedName name="qqqqq1" localSheetId="2" hidden="1">#REF!</definedName>
    <definedName name="qqqqq1" localSheetId="3" hidden="1">#REF!</definedName>
    <definedName name="qqqqq1" localSheetId="4" hidden="1">#REF!</definedName>
    <definedName name="qqqqq1" localSheetId="5" hidden="1">#REF!</definedName>
    <definedName name="qqqqq1" localSheetId="7" hidden="1">#REF!</definedName>
    <definedName name="qqqqq1" localSheetId="8" hidden="1">#REF!</definedName>
    <definedName name="qqqqq1" localSheetId="9" hidden="1">#REF!</definedName>
    <definedName name="qqqqq1" hidden="1">#REF!</definedName>
    <definedName name="QQQQQQQ" hidden="1">OFFSET([33]!rngFirstUserDefCol,5,0,25,6)</definedName>
    <definedName name="QUERY1.keep_password" hidden="1">TRUE</definedName>
    <definedName name="QUERY1.query_connection" localSheetId="2" hidden="1">{"DBQ=C:\Access\Theatres.mdb;DefaultDir=C:\Access;Driver={Microsoft Access Driver (*.mdb)};DriverId=25;FIL=MS Access;ImplicitCommitSync=Yes;MaxBufferSize=512;MaxScanRows=8;PageTimeout=5;SafeTransactions=0;Threads=3;UID=admin;UserCommitSync=Yes;"}</definedName>
    <definedName name="QUERY1.query_connection" localSheetId="3" hidden="1">{"DBQ=C:\Access\Theatres.mdb;DefaultDir=C:\Access;Driver={Microsoft Access Driver (*.mdb)};DriverId=25;FIL=MS Access;ImplicitCommitSync=Yes;MaxBufferSize=512;MaxScanRows=8;PageTimeout=5;SafeTransactions=0;Threads=3;UID=admin;UserCommitSync=Yes;"}</definedName>
    <definedName name="QUERY1.query_connection" localSheetId="4" hidden="1">{"DBQ=C:\Access\Theatres.mdb;DefaultDir=C:\Access;Driver={Microsoft Access Driver (*.mdb)};DriverId=25;FIL=MS Access;ImplicitCommitSync=Yes;MaxBufferSize=512;MaxScanRows=8;PageTimeout=5;SafeTransactions=0;Threads=3;UID=admin;UserCommitSync=Yes;"}</definedName>
    <definedName name="QUERY1.query_connection" localSheetId="5" hidden="1">{"DBQ=C:\Access\Theatres.mdb;DefaultDir=C:\Access;Driver={Microsoft Access Driver (*.mdb)};DriverId=25;FIL=MS Access;ImplicitCommitSync=Yes;MaxBufferSize=512;MaxScanRows=8;PageTimeout=5;SafeTransactions=0;Threads=3;UID=admin;UserCommitSync=Yes;"}</definedName>
    <definedName name="QUERY1.query_connection" localSheetId="1" hidden="1">{"DBQ=C:\Access\Theatres.mdb;DefaultDir=C:\Access;Driver={Microsoft Access Driver (*.mdb)};DriverId=25;FIL=MS Access;ImplicitCommitSync=Yes;MaxBufferSize=512;MaxScanRows=8;PageTimeout=5;SafeTransactions=0;Threads=3;UID=admin;UserCommitSync=Yes;"}</definedName>
    <definedName name="QUERY1.query_connection" localSheetId="0" hidden="1">{"DBQ=C:\Access\Theatres.mdb;DefaultDir=C:\Access;Driver={Microsoft Access Driver (*.mdb)};DriverId=25;FIL=MS Access;ImplicitCommitSync=Yes;MaxBufferSize=512;MaxScanRows=8;PageTimeout=5;SafeTransactions=0;Threads=3;UID=admin;UserCommitSync=Yes;"}</definedName>
    <definedName name="QUERY1.query_connection" localSheetId="6" hidden="1">{"DBQ=C:\Access\Theatres.mdb;DefaultDir=C:\Access;Driver={Microsoft Access Driver (*.mdb)};DriverId=25;FIL=MS Access;ImplicitCommitSync=Yes;MaxBufferSize=512;MaxScanRows=8;PageTimeout=5;SafeTransactions=0;Threads=3;UID=admin;UserCommitSync=Yes;"}</definedName>
    <definedName name="QUERY1.query_connection" localSheetId="7" hidden="1">{"DBQ=C:\Access\Theatres.mdb;DefaultDir=C:\Access;Driver={Microsoft Access Driver (*.mdb)};DriverId=25;FIL=MS Access;ImplicitCommitSync=Yes;MaxBufferSize=512;MaxScanRows=8;PageTimeout=5;SafeTransactions=0;Threads=3;UID=admin;UserCommitSync=Yes;"}</definedName>
    <definedName name="QUERY1.query_connection" localSheetId="8" hidden="1">{"DBQ=C:\Access\Theatres.mdb;DefaultDir=C:\Access;Driver={Microsoft Access Driver (*.mdb)};DriverId=25;FIL=MS Access;ImplicitCommitSync=Yes;MaxBufferSize=512;MaxScanRows=8;PageTimeout=5;SafeTransactions=0;Threads=3;UID=admin;UserCommitSync=Yes;"}</definedName>
    <definedName name="QUERY1.query_connection" localSheetId="9" hidden="1">{"DBQ=C:\Access\Theatres.mdb;DefaultDir=C:\Access;Driver={Microsoft Access Driver (*.mdb)};DriverId=25;FIL=MS Access;ImplicitCommitSync=Yes;MaxBufferSize=512;MaxScanRows=8;PageTimeout=5;SafeTransactions=0;Threads=3;UID=admin;UserCommitSync=Yes;"}</definedName>
    <definedName name="QUERY1.query_connection" localSheetId="10" hidden="1">{"DBQ=C:\Access\Theatres.mdb;DefaultDir=C:\Access;Driver={Microsoft Access Driver (*.mdb)};DriverId=25;FIL=MS Access;ImplicitCommitSync=Yes;MaxBufferSize=512;MaxScanRows=8;PageTimeout=5;SafeTransactions=0;Threads=3;UID=admin;UserCommitSync=Yes;"}</definedName>
    <definedName name="QUERY1.query_connection" hidden="1">{"DBQ=C:\Access\Theatres.mdb;DefaultDir=C:\Access;Driver={Microsoft Access Driver (*.mdb)};DriverId=25;FIL=MS Access;ImplicitCommitSync=Yes;MaxBufferSize=512;MaxScanRows=8;PageTimeout=5;SafeTransactions=0;Threads=3;UID=admin;UserCommitSync=Yes;"}</definedName>
    <definedName name="QUERY1.query_connection_1" localSheetId="2" hidden="1">{"DBQ=C:\Access\Theatres.mdb;DefaultDir=C:\Access;Driver={Microsoft Access Driver (*.mdb)};DriverId=25;FIL=MS Access;ImplicitCommitSync=Yes;MaxBufferSize=512;MaxScanRows=8;PageTimeout=5;SafeTransactions=0;Threads=3;UID=admin;UserCommitSync=Yes;"}</definedName>
    <definedName name="QUERY1.query_connection_1" localSheetId="3" hidden="1">{"DBQ=C:\Access\Theatres.mdb;DefaultDir=C:\Access;Driver={Microsoft Access Driver (*.mdb)};DriverId=25;FIL=MS Access;ImplicitCommitSync=Yes;MaxBufferSize=512;MaxScanRows=8;PageTimeout=5;SafeTransactions=0;Threads=3;UID=admin;UserCommitSync=Yes;"}</definedName>
    <definedName name="QUERY1.query_connection_1" localSheetId="4" hidden="1">{"DBQ=C:\Access\Theatres.mdb;DefaultDir=C:\Access;Driver={Microsoft Access Driver (*.mdb)};DriverId=25;FIL=MS Access;ImplicitCommitSync=Yes;MaxBufferSize=512;MaxScanRows=8;PageTimeout=5;SafeTransactions=0;Threads=3;UID=admin;UserCommitSync=Yes;"}</definedName>
    <definedName name="QUERY1.query_connection_1" localSheetId="5" hidden="1">{"DBQ=C:\Access\Theatres.mdb;DefaultDir=C:\Access;Driver={Microsoft Access Driver (*.mdb)};DriverId=25;FIL=MS Access;ImplicitCommitSync=Yes;MaxBufferSize=512;MaxScanRows=8;PageTimeout=5;SafeTransactions=0;Threads=3;UID=admin;UserCommitSync=Yes;"}</definedName>
    <definedName name="QUERY1.query_connection_1" localSheetId="1" hidden="1">{"DBQ=C:\Access\Theatres.mdb;DefaultDir=C:\Access;Driver={Microsoft Access Driver (*.mdb)};DriverId=25;FIL=MS Access;ImplicitCommitSync=Yes;MaxBufferSize=512;MaxScanRows=8;PageTimeout=5;SafeTransactions=0;Threads=3;UID=admin;UserCommitSync=Yes;"}</definedName>
    <definedName name="QUERY1.query_connection_1" localSheetId="0" hidden="1">{"DBQ=C:\Access\Theatres.mdb;DefaultDir=C:\Access;Driver={Microsoft Access Driver (*.mdb)};DriverId=25;FIL=MS Access;ImplicitCommitSync=Yes;MaxBufferSize=512;MaxScanRows=8;PageTimeout=5;SafeTransactions=0;Threads=3;UID=admin;UserCommitSync=Yes;"}</definedName>
    <definedName name="QUERY1.query_connection_1" localSheetId="6" hidden="1">{"DBQ=C:\Access\Theatres.mdb;DefaultDir=C:\Access;Driver={Microsoft Access Driver (*.mdb)};DriverId=25;FIL=MS Access;ImplicitCommitSync=Yes;MaxBufferSize=512;MaxScanRows=8;PageTimeout=5;SafeTransactions=0;Threads=3;UID=admin;UserCommitSync=Yes;"}</definedName>
    <definedName name="QUERY1.query_connection_1" localSheetId="7" hidden="1">{"DBQ=C:\Access\Theatres.mdb;DefaultDir=C:\Access;Driver={Microsoft Access Driver (*.mdb)};DriverId=25;FIL=MS Access;ImplicitCommitSync=Yes;MaxBufferSize=512;MaxScanRows=8;PageTimeout=5;SafeTransactions=0;Threads=3;UID=admin;UserCommitSync=Yes;"}</definedName>
    <definedName name="QUERY1.query_connection_1" localSheetId="8" hidden="1">{"DBQ=C:\Access\Theatres.mdb;DefaultDir=C:\Access;Driver={Microsoft Access Driver (*.mdb)};DriverId=25;FIL=MS Access;ImplicitCommitSync=Yes;MaxBufferSize=512;MaxScanRows=8;PageTimeout=5;SafeTransactions=0;Threads=3;UID=admin;UserCommitSync=Yes;"}</definedName>
    <definedName name="QUERY1.query_connection_1" localSheetId="9" hidden="1">{"DBQ=C:\Access\Theatres.mdb;DefaultDir=C:\Access;Driver={Microsoft Access Driver (*.mdb)};DriverId=25;FIL=MS Access;ImplicitCommitSync=Yes;MaxBufferSize=512;MaxScanRows=8;PageTimeout=5;SafeTransactions=0;Threads=3;UID=admin;UserCommitSync=Yes;"}</definedName>
    <definedName name="QUERY1.query_connection_1" localSheetId="10" hidden="1">{"DBQ=C:\Access\Theatres.mdb;DefaultDir=C:\Access;Driver={Microsoft Access Driver (*.mdb)};DriverId=25;FIL=MS Access;ImplicitCommitSync=Yes;MaxBufferSize=512;MaxScanRows=8;PageTimeout=5;SafeTransactions=0;Threads=3;UID=admin;UserCommitSync=Yes;"}</definedName>
    <definedName name="QUERY1.query_connection_1" hidden="1">{"DBQ=C:\Access\Theatres.mdb;DefaultDir=C:\Access;Driver={Microsoft Access Driver (*.mdb)};DriverId=25;FIL=MS Access;ImplicitCommitSync=Yes;MaxBufferSize=512;MaxScanRows=8;PageTimeout=5;SafeTransactions=0;Threads=3;UID=admin;UserCommitSync=Yes;"}</definedName>
    <definedName name="QUERY1.query_definition" localSheetId="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3"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4"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5"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6"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7"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8"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9"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1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3"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4"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5"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6"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7"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8"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9"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1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options" localSheetId="2" hidden="1">{TRUE;FALSE}</definedName>
    <definedName name="QUERY1.query_options" localSheetId="3" hidden="1">{TRUE;FALSE}</definedName>
    <definedName name="QUERY1.query_options" localSheetId="4" hidden="1">{TRUE;FALSE}</definedName>
    <definedName name="QUERY1.query_options" localSheetId="5" hidden="1">{TRUE;FALSE}</definedName>
    <definedName name="QUERY1.query_options" localSheetId="1" hidden="1">{TRUE;FALSE}</definedName>
    <definedName name="QUERY1.query_options" localSheetId="0" hidden="1">{TRUE;FALSE}</definedName>
    <definedName name="QUERY1.query_options" localSheetId="6" hidden="1">{TRUE;FALSE}</definedName>
    <definedName name="QUERY1.query_options" localSheetId="7" hidden="1">{TRUE;FALSE}</definedName>
    <definedName name="QUERY1.query_options" localSheetId="8" hidden="1">{TRUE;FALSE}</definedName>
    <definedName name="QUERY1.query_options" localSheetId="9" hidden="1">{TRUE;FALSE}</definedName>
    <definedName name="QUERY1.query_options" localSheetId="10" hidden="1">{TRUE;FALSE}</definedName>
    <definedName name="QUERY1.query_options" hidden="1">{TRUE;FALSE}</definedName>
    <definedName name="QUERY1.query_options_1" localSheetId="2" hidden="1">{TRUE;FALSE}</definedName>
    <definedName name="QUERY1.query_options_1" localSheetId="3" hidden="1">{TRUE;FALSE}</definedName>
    <definedName name="QUERY1.query_options_1" localSheetId="4" hidden="1">{TRUE;FALSE}</definedName>
    <definedName name="QUERY1.query_options_1" localSheetId="5" hidden="1">{TRUE;FALSE}</definedName>
    <definedName name="QUERY1.query_options_1" localSheetId="1" hidden="1">{TRUE;FALSE}</definedName>
    <definedName name="QUERY1.query_options_1" localSheetId="0" hidden="1">{TRUE;FALSE}</definedName>
    <definedName name="QUERY1.query_options_1" localSheetId="6" hidden="1">{TRUE;FALSE}</definedName>
    <definedName name="QUERY1.query_options_1" localSheetId="7" hidden="1">{TRUE;FALSE}</definedName>
    <definedName name="QUERY1.query_options_1" localSheetId="8" hidden="1">{TRUE;FALSE}</definedName>
    <definedName name="QUERY1.query_options_1" localSheetId="9" hidden="1">{TRUE;FALSE}</definedName>
    <definedName name="QUERY1.query_options_1" localSheetId="10" hidden="1">{TRUE;FALSE}</definedName>
    <definedName name="QUERY1.query_options_1" hidden="1">{TRUE;FALSE}</definedName>
    <definedName name="QUERY1.query_statement" localSheetId="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3"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4"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5"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6"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7"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8"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9"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1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3"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4"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5"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6"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7"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8"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9"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1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user_name" hidden="1">"admin"</definedName>
    <definedName name="rng8805Line8a" hidden="1">[10]shtLookup!$F$64</definedName>
    <definedName name="rngApplicationName" localSheetId="2" hidden="1">#REF!</definedName>
    <definedName name="rngApplicationName" localSheetId="3" hidden="1">#REF!</definedName>
    <definedName name="rngApplicationName" localSheetId="4" hidden="1">#REF!</definedName>
    <definedName name="rngApplicationName" localSheetId="5" hidden="1">#REF!</definedName>
    <definedName name="rngApplicationName" localSheetId="7" hidden="1">#REF!</definedName>
    <definedName name="rngApplicationName" localSheetId="8" hidden="1">#REF!</definedName>
    <definedName name="rngApplicationName" localSheetId="9" hidden="1">#REF!</definedName>
    <definedName name="rngApplicationName" hidden="1">#REF!</definedName>
    <definedName name="rngBegFN1" localSheetId="2" hidden="1">#REF!</definedName>
    <definedName name="rngBegFN1" localSheetId="3" hidden="1">#REF!</definedName>
    <definedName name="rngBegFN1" localSheetId="4" hidden="1">#REF!</definedName>
    <definedName name="rngBegFN1" localSheetId="5" hidden="1">#REF!</definedName>
    <definedName name="rngBegFN1" localSheetId="7" hidden="1">#REF!</definedName>
    <definedName name="rngBegFN1" localSheetId="9" hidden="1">#REF!</definedName>
    <definedName name="rngBegFN1" hidden="1">#REF!</definedName>
    <definedName name="rngBegFN10" localSheetId="2" hidden="1">#REF!</definedName>
    <definedName name="rngBegFN10" localSheetId="3" hidden="1">#REF!</definedName>
    <definedName name="rngBegFN10" localSheetId="4" hidden="1">#REF!</definedName>
    <definedName name="rngBegFN10" localSheetId="5" hidden="1">#REF!</definedName>
    <definedName name="rngBegFN10" localSheetId="7" hidden="1">#REF!</definedName>
    <definedName name="rngBegFN10" localSheetId="9" hidden="1">#REF!</definedName>
    <definedName name="rngBegFN10" hidden="1">#REF!</definedName>
    <definedName name="rngBegFN11" localSheetId="2" hidden="1">#REF!</definedName>
    <definedName name="rngBegFN11" localSheetId="3" hidden="1">#REF!</definedName>
    <definedName name="rngBegFN11" localSheetId="4" hidden="1">#REF!</definedName>
    <definedName name="rngBegFN11" localSheetId="5" hidden="1">#REF!</definedName>
    <definedName name="rngBegFN11" localSheetId="9" hidden="1">#REF!</definedName>
    <definedName name="rngBegFN11" hidden="1">#REF!</definedName>
    <definedName name="rngBegFN12" localSheetId="2" hidden="1">#REF!</definedName>
    <definedName name="rngBegFN12" localSheetId="3" hidden="1">#REF!</definedName>
    <definedName name="rngBegFN12" localSheetId="4" hidden="1">#REF!</definedName>
    <definedName name="rngBegFN12" localSheetId="5" hidden="1">#REF!</definedName>
    <definedName name="rngBegFN12" localSheetId="9" hidden="1">#REF!</definedName>
    <definedName name="rngBegFN12" hidden="1">#REF!</definedName>
    <definedName name="rngBegFN13" localSheetId="2" hidden="1">#REF!</definedName>
    <definedName name="rngBegFN13" localSheetId="3" hidden="1">#REF!</definedName>
    <definedName name="rngBegFN13" localSheetId="4" hidden="1">#REF!</definedName>
    <definedName name="rngBegFN13" localSheetId="5" hidden="1">#REF!</definedName>
    <definedName name="rngBegFN13" localSheetId="9" hidden="1">#REF!</definedName>
    <definedName name="rngBegFN13" hidden="1">#REF!</definedName>
    <definedName name="rngBegFN14" localSheetId="2" hidden="1">#REF!</definedName>
    <definedName name="rngBegFN14" localSheetId="3" hidden="1">#REF!</definedName>
    <definedName name="rngBegFN14" localSheetId="4" hidden="1">#REF!</definedName>
    <definedName name="rngBegFN14" localSheetId="5" hidden="1">#REF!</definedName>
    <definedName name="rngBegFN14" localSheetId="9" hidden="1">#REF!</definedName>
    <definedName name="rngBegFN14" hidden="1">#REF!</definedName>
    <definedName name="rngBegFN15" localSheetId="2" hidden="1">#REF!</definedName>
    <definedName name="rngBegFN15" localSheetId="3" hidden="1">#REF!</definedName>
    <definedName name="rngBegFN15" localSheetId="4" hidden="1">#REF!</definedName>
    <definedName name="rngBegFN15" localSheetId="5" hidden="1">#REF!</definedName>
    <definedName name="rngBegFN15" localSheetId="9" hidden="1">#REF!</definedName>
    <definedName name="rngBegFN15" hidden="1">#REF!</definedName>
    <definedName name="rngBegFN2" localSheetId="2" hidden="1">#REF!</definedName>
    <definedName name="rngBegFN2" localSheetId="3" hidden="1">#REF!</definedName>
    <definedName name="rngBegFN2" localSheetId="4" hidden="1">#REF!</definedName>
    <definedName name="rngBegFN2" localSheetId="5" hidden="1">#REF!</definedName>
    <definedName name="rngBegFN2" localSheetId="9" hidden="1">#REF!</definedName>
    <definedName name="rngBegFN2" hidden="1">#REF!</definedName>
    <definedName name="rngBegFN3" localSheetId="2" hidden="1">#REF!</definedName>
    <definedName name="rngBegFN3" localSheetId="3" hidden="1">#REF!</definedName>
    <definedName name="rngBegFN3" localSheetId="4" hidden="1">#REF!</definedName>
    <definedName name="rngBegFN3" localSheetId="5" hidden="1">#REF!</definedName>
    <definedName name="rngBegFN3" localSheetId="9" hidden="1">#REF!</definedName>
    <definedName name="rngBegFN3" hidden="1">#REF!</definedName>
    <definedName name="rngBegFN4" localSheetId="2" hidden="1">#REF!</definedName>
    <definedName name="rngBegFN4" localSheetId="3" hidden="1">#REF!</definedName>
    <definedName name="rngBegFN4" localSheetId="4" hidden="1">#REF!</definedName>
    <definedName name="rngBegFN4" localSheetId="5" hidden="1">#REF!</definedName>
    <definedName name="rngBegFN4" localSheetId="9" hidden="1">#REF!</definedName>
    <definedName name="rngBegFN4" hidden="1">#REF!</definedName>
    <definedName name="rngBegFN5" localSheetId="2" hidden="1">#REF!</definedName>
    <definedName name="rngBegFN5" localSheetId="3" hidden="1">#REF!</definedName>
    <definedName name="rngBegFN5" localSheetId="4" hidden="1">#REF!</definedName>
    <definedName name="rngBegFN5" localSheetId="5" hidden="1">#REF!</definedName>
    <definedName name="rngBegFN5" localSheetId="9" hidden="1">#REF!</definedName>
    <definedName name="rngBegFN5" hidden="1">#REF!</definedName>
    <definedName name="rngBegFN6" localSheetId="2" hidden="1">#REF!</definedName>
    <definedName name="rngBegFN6" localSheetId="3" hidden="1">#REF!</definedName>
    <definedName name="rngBegFN6" localSheetId="4" hidden="1">#REF!</definedName>
    <definedName name="rngBegFN6" localSheetId="5" hidden="1">#REF!</definedName>
    <definedName name="rngBegFN6" localSheetId="9" hidden="1">#REF!</definedName>
    <definedName name="rngBegFN6" hidden="1">#REF!</definedName>
    <definedName name="rngBegFN7" localSheetId="2" hidden="1">#REF!</definedName>
    <definedName name="rngBegFN7" localSheetId="3" hidden="1">#REF!</definedName>
    <definedName name="rngBegFN7" localSheetId="4" hidden="1">#REF!</definedName>
    <definedName name="rngBegFN7" localSheetId="5" hidden="1">#REF!</definedName>
    <definedName name="rngBegFN7" localSheetId="9" hidden="1">#REF!</definedName>
    <definedName name="rngBegFN7" hidden="1">#REF!</definedName>
    <definedName name="rngBegFN8" localSheetId="2" hidden="1">#REF!</definedName>
    <definedName name="rngBegFN8" localSheetId="3" hidden="1">#REF!</definedName>
    <definedName name="rngBegFN8" localSheetId="4" hidden="1">#REF!</definedName>
    <definedName name="rngBegFN8" localSheetId="5" hidden="1">#REF!</definedName>
    <definedName name="rngBegFN8" localSheetId="9" hidden="1">#REF!</definedName>
    <definedName name="rngBegFN8" hidden="1">#REF!</definedName>
    <definedName name="rngBegFN9" localSheetId="2" hidden="1">#REF!</definedName>
    <definedName name="rngBegFN9" localSheetId="3" hidden="1">#REF!</definedName>
    <definedName name="rngBegFN9" localSheetId="4" hidden="1">#REF!</definedName>
    <definedName name="rngBegFN9" localSheetId="5" hidden="1">#REF!</definedName>
    <definedName name="rngBegFN9" localSheetId="9" hidden="1">#REF!</definedName>
    <definedName name="rngBegFN9" hidden="1">#REF!</definedName>
    <definedName name="rngBrowse" localSheetId="2" hidden="1">#REF!</definedName>
    <definedName name="rngBrowse" localSheetId="3" hidden="1">#REF!</definedName>
    <definedName name="rngBrowse" localSheetId="4" hidden="1">#REF!</definedName>
    <definedName name="rngBrowse" localSheetId="5" hidden="1">#REF!</definedName>
    <definedName name="rngBrowse" localSheetId="9" hidden="1">#REF!</definedName>
    <definedName name="rngBrowse" hidden="1">#REF!</definedName>
    <definedName name="rngCommandBarName" localSheetId="2" hidden="1">#REF!</definedName>
    <definedName name="rngCommandBarName" localSheetId="3" hidden="1">#REF!</definedName>
    <definedName name="rngCommandBarName" localSheetId="4" hidden="1">#REF!</definedName>
    <definedName name="rngCommandBarName" localSheetId="5" hidden="1">#REF!</definedName>
    <definedName name="rngCommandBarName" localSheetId="9" hidden="1">#REF!</definedName>
    <definedName name="rngCommandBarName" hidden="1">#REF!</definedName>
    <definedName name="rngCopy14" localSheetId="2" hidden="1">#REF!</definedName>
    <definedName name="rngCopy14" localSheetId="3" hidden="1">#REF!</definedName>
    <definedName name="rngCopy14" localSheetId="4" hidden="1">#REF!</definedName>
    <definedName name="rngCopy14" localSheetId="5" hidden="1">#REF!</definedName>
    <definedName name="rngCopy14" localSheetId="9" hidden="1">#REF!</definedName>
    <definedName name="rngCopy14" hidden="1">#REF!</definedName>
    <definedName name="rngCopyAC" localSheetId="2" hidden="1">#REF!</definedName>
    <definedName name="rngCopyAC" localSheetId="3" hidden="1">#REF!</definedName>
    <definedName name="rngCopyAC" localSheetId="4" hidden="1">#REF!</definedName>
    <definedName name="rngCopyAC" localSheetId="5" hidden="1">#REF!</definedName>
    <definedName name="rngCopyAC" localSheetId="9" hidden="1">#REF!</definedName>
    <definedName name="rngCopyAC" hidden="1">#REF!</definedName>
    <definedName name="rngCopyAD" localSheetId="2" hidden="1">#REF!</definedName>
    <definedName name="rngCopyAD" localSheetId="3" hidden="1">#REF!</definedName>
    <definedName name="rngCopyAD" localSheetId="4" hidden="1">#REF!</definedName>
    <definedName name="rngCopyAD" localSheetId="5" hidden="1">#REF!</definedName>
    <definedName name="rngCopyAD" localSheetId="9" hidden="1">#REF!</definedName>
    <definedName name="rngCopyAD" hidden="1">#REF!</definedName>
    <definedName name="rngCopyAE" localSheetId="2" hidden="1">#REF!</definedName>
    <definedName name="rngCopyAE" localSheetId="3" hidden="1">#REF!</definedName>
    <definedName name="rngCopyAE" localSheetId="4" hidden="1">#REF!</definedName>
    <definedName name="rngCopyAE" localSheetId="5" hidden="1">#REF!</definedName>
    <definedName name="rngCopyAE" localSheetId="9" hidden="1">#REF!</definedName>
    <definedName name="rngCopyAE" hidden="1">#REF!</definedName>
    <definedName name="rngCopyFormulasSource" localSheetId="2" hidden="1">'[34]CIN-14'!#REF!</definedName>
    <definedName name="rngCopyFormulasSource" localSheetId="3" hidden="1">#REF!</definedName>
    <definedName name="rngCopyFormulasSource" localSheetId="4" hidden="1">#REF!</definedName>
    <definedName name="rngCopyFormulasSource" localSheetId="5" hidden="1">#REF!</definedName>
    <definedName name="rngCopyFormulasSource" localSheetId="1" hidden="1">'[34]CIN-14'!#REF!</definedName>
    <definedName name="rngCopyFormulasSource" localSheetId="0" hidden="1">#REF!</definedName>
    <definedName name="rngCopyFormulasSource" localSheetId="6" hidden="1">'[34]CIN-14'!#REF!</definedName>
    <definedName name="rngCopyFormulasSource" localSheetId="7" hidden="1">'[34]CIN-14'!#REF!</definedName>
    <definedName name="rngCopyFormulasSource" localSheetId="9" hidden="1">#REF!</definedName>
    <definedName name="rngCopyFormulasSource" localSheetId="10" hidden="1">'[34]CIN-14'!#REF!</definedName>
    <definedName name="rngCopyFormulasSource" hidden="1">'[34]CIN-14'!#REF!</definedName>
    <definedName name="rngCSZ" localSheetId="2" hidden="1">#REF!</definedName>
    <definedName name="rngCSZ" localSheetId="3" hidden="1">#REF!</definedName>
    <definedName name="rngCSZ" localSheetId="4" hidden="1">#REF!</definedName>
    <definedName name="rngCSZ" localSheetId="5" hidden="1">#REF!</definedName>
    <definedName name="rngCSZ" localSheetId="7" hidden="1">#REF!</definedName>
    <definedName name="rngCSZ" localSheetId="8" hidden="1">#REF!</definedName>
    <definedName name="rngCSZ" localSheetId="9" hidden="1">#REF!</definedName>
    <definedName name="rngCSZ" hidden="1">#REF!</definedName>
    <definedName name="rngCustomNote" localSheetId="2" hidden="1">#REF!</definedName>
    <definedName name="rngCustomNote" localSheetId="3" hidden="1">#REF!</definedName>
    <definedName name="rngCustomNote" localSheetId="4" hidden="1">#REF!</definedName>
    <definedName name="rngCustomNote" localSheetId="5" hidden="1">#REF!</definedName>
    <definedName name="rngCustomNote" localSheetId="7" hidden="1">#REF!</definedName>
    <definedName name="rngCustomNote" localSheetId="9" hidden="1">#REF!</definedName>
    <definedName name="rngCustomNote" hidden="1">#REF!</definedName>
    <definedName name="rngDefaultPrinter" localSheetId="2" hidden="1">#REF!</definedName>
    <definedName name="rngDefaultPrinter" localSheetId="3" hidden="1">#REF!</definedName>
    <definedName name="rngDefaultPrinter" localSheetId="4" hidden="1">#REF!</definedName>
    <definedName name="rngDefaultPrinter" localSheetId="5" hidden="1">#REF!</definedName>
    <definedName name="rngDefaultPrinter" localSheetId="7" hidden="1">#REF!</definedName>
    <definedName name="rngDefaultPrinter" localSheetId="9" hidden="1">#REF!</definedName>
    <definedName name="rngDefaultPrinter" hidden="1">#REF!</definedName>
    <definedName name="rngDF" localSheetId="2" hidden="1">#REF!</definedName>
    <definedName name="rngDF" localSheetId="3" hidden="1">#REF!</definedName>
    <definedName name="rngDF" localSheetId="4" hidden="1">#REF!</definedName>
    <definedName name="rngDF" localSheetId="5" hidden="1">#REF!</definedName>
    <definedName name="rngDF" localSheetId="9" hidden="1">#REF!</definedName>
    <definedName name="rngDF" hidden="1">#REF!</definedName>
    <definedName name="rngDir" localSheetId="2" hidden="1">#REF!</definedName>
    <definedName name="rngDir" localSheetId="3" hidden="1">#REF!</definedName>
    <definedName name="rngDir" localSheetId="4" hidden="1">#REF!</definedName>
    <definedName name="rngDir" localSheetId="5" hidden="1">#REF!</definedName>
    <definedName name="rngDir" localSheetId="9" hidden="1">#REF!</definedName>
    <definedName name="rngDir" hidden="1">#REF!</definedName>
    <definedName name="rngDirectory" localSheetId="2" hidden="1">#REF!</definedName>
    <definedName name="rngDirectory" localSheetId="3" hidden="1">#REF!</definedName>
    <definedName name="rngDirectory" localSheetId="4" hidden="1">#REF!</definedName>
    <definedName name="rngDirectory" localSheetId="5" hidden="1">#REF!</definedName>
    <definedName name="rngDirectory" localSheetId="9" hidden="1">#REF!</definedName>
    <definedName name="rngDirectory" hidden="1">#REF!</definedName>
    <definedName name="rngDynToolbarIcons" localSheetId="2" hidden="1">#REF!</definedName>
    <definedName name="rngDynToolbarIcons" localSheetId="3" hidden="1">#REF!</definedName>
    <definedName name="rngDynToolbarIcons" localSheetId="4" hidden="1">#REF!</definedName>
    <definedName name="rngDynToolbarIcons" localSheetId="5" hidden="1">#REF!</definedName>
    <definedName name="rngDynToolbarIcons" localSheetId="9" hidden="1">#REF!</definedName>
    <definedName name="rngDynToolbarIcons" hidden="1">#REF!</definedName>
    <definedName name="rngEIN" hidden="1">[35]Instructions!$G$7</definedName>
    <definedName name="rngEndFN1" localSheetId="2" hidden="1">#REF!</definedName>
    <definedName name="rngEndFN1" localSheetId="3" hidden="1">#REF!</definedName>
    <definedName name="rngEndFN1" localSheetId="4" hidden="1">#REF!</definedName>
    <definedName name="rngEndFN1" localSheetId="5" hidden="1">#REF!</definedName>
    <definedName name="rngEndFN1" localSheetId="7" hidden="1">#REF!</definedName>
    <definedName name="rngEndFN1" localSheetId="8" hidden="1">#REF!</definedName>
    <definedName name="rngEndFN1" localSheetId="9" hidden="1">#REF!</definedName>
    <definedName name="rngEndFN1" hidden="1">#REF!</definedName>
    <definedName name="rngEndFN10" localSheetId="2" hidden="1">#REF!</definedName>
    <definedName name="rngEndFN10" localSheetId="3" hidden="1">#REF!</definedName>
    <definedName name="rngEndFN10" localSheetId="4" hidden="1">#REF!</definedName>
    <definedName name="rngEndFN10" localSheetId="5" hidden="1">#REF!</definedName>
    <definedName name="rngEndFN10" localSheetId="7" hidden="1">#REF!</definedName>
    <definedName name="rngEndFN10" localSheetId="9" hidden="1">#REF!</definedName>
    <definedName name="rngEndFN10" hidden="1">#REF!</definedName>
    <definedName name="rngEndFN11" localSheetId="2" hidden="1">#REF!</definedName>
    <definedName name="rngEndFN11" localSheetId="3" hidden="1">#REF!</definedName>
    <definedName name="rngEndFN11" localSheetId="4" hidden="1">#REF!</definedName>
    <definedName name="rngEndFN11" localSheetId="5" hidden="1">#REF!</definedName>
    <definedName name="rngEndFN11" localSheetId="7" hidden="1">#REF!</definedName>
    <definedName name="rngEndFN11" localSheetId="9" hidden="1">#REF!</definedName>
    <definedName name="rngEndFN11" hidden="1">#REF!</definedName>
    <definedName name="rngEndFN12" localSheetId="2" hidden="1">#REF!</definedName>
    <definedName name="rngEndFN12" localSheetId="3" hidden="1">#REF!</definedName>
    <definedName name="rngEndFN12" localSheetId="4" hidden="1">#REF!</definedName>
    <definedName name="rngEndFN12" localSheetId="5" hidden="1">#REF!</definedName>
    <definedName name="rngEndFN12" localSheetId="9" hidden="1">#REF!</definedName>
    <definedName name="rngEndFN12" hidden="1">#REF!</definedName>
    <definedName name="rngEndFN13" localSheetId="2" hidden="1">#REF!</definedName>
    <definedName name="rngEndFN13" localSheetId="3" hidden="1">#REF!</definedName>
    <definedName name="rngEndFN13" localSheetId="4" hidden="1">#REF!</definedName>
    <definedName name="rngEndFN13" localSheetId="5" hidden="1">#REF!</definedName>
    <definedName name="rngEndFN13" localSheetId="9" hidden="1">#REF!</definedName>
    <definedName name="rngEndFN13" hidden="1">#REF!</definedName>
    <definedName name="rngEndFN14" localSheetId="2" hidden="1">#REF!</definedName>
    <definedName name="rngEndFN14" localSheetId="3" hidden="1">#REF!</definedName>
    <definedName name="rngEndFN14" localSheetId="4" hidden="1">#REF!</definedName>
    <definedName name="rngEndFN14" localSheetId="5" hidden="1">#REF!</definedName>
    <definedName name="rngEndFN14" localSheetId="9" hidden="1">#REF!</definedName>
    <definedName name="rngEndFN14" hidden="1">#REF!</definedName>
    <definedName name="rngEndFN15" localSheetId="2" hidden="1">#REF!</definedName>
    <definedName name="rngEndFN15" localSheetId="3" hidden="1">#REF!</definedName>
    <definedName name="rngEndFN15" localSheetId="4" hidden="1">#REF!</definedName>
    <definedName name="rngEndFN15" localSheetId="5" hidden="1">#REF!</definedName>
    <definedName name="rngEndFN15" localSheetId="9" hidden="1">#REF!</definedName>
    <definedName name="rngEndFN15" hidden="1">#REF!</definedName>
    <definedName name="rngEndFN2" localSheetId="2" hidden="1">#REF!</definedName>
    <definedName name="rngEndFN2" localSheetId="3" hidden="1">#REF!</definedName>
    <definedName name="rngEndFN2" localSheetId="4" hidden="1">#REF!</definedName>
    <definedName name="rngEndFN2" localSheetId="5" hidden="1">#REF!</definedName>
    <definedName name="rngEndFN2" localSheetId="9" hidden="1">#REF!</definedName>
    <definedName name="rngEndFN2" hidden="1">#REF!</definedName>
    <definedName name="rngEndFN3" localSheetId="2" hidden="1">#REF!</definedName>
    <definedName name="rngEndFN3" localSheetId="3" hidden="1">#REF!</definedName>
    <definedName name="rngEndFN3" localSheetId="4" hidden="1">#REF!</definedName>
    <definedName name="rngEndFN3" localSheetId="5" hidden="1">#REF!</definedName>
    <definedName name="rngEndFN3" localSheetId="9" hidden="1">#REF!</definedName>
    <definedName name="rngEndFN3" hidden="1">#REF!</definedName>
    <definedName name="rngEndFN4" localSheetId="2" hidden="1">#REF!</definedName>
    <definedName name="rngEndFN4" localSheetId="3" hidden="1">#REF!</definedName>
    <definedName name="rngEndFN4" localSheetId="4" hidden="1">#REF!</definedName>
    <definedName name="rngEndFN4" localSheetId="5" hidden="1">#REF!</definedName>
    <definedName name="rngEndFN4" localSheetId="9" hidden="1">#REF!</definedName>
    <definedName name="rngEndFN4" hidden="1">#REF!</definedName>
    <definedName name="rngEndFN5" localSheetId="2" hidden="1">#REF!</definedName>
    <definedName name="rngEndFN5" localSheetId="3" hidden="1">#REF!</definedName>
    <definedName name="rngEndFN5" localSheetId="4" hidden="1">#REF!</definedName>
    <definedName name="rngEndFN5" localSheetId="5" hidden="1">#REF!</definedName>
    <definedName name="rngEndFN5" localSheetId="9" hidden="1">#REF!</definedName>
    <definedName name="rngEndFN5" hidden="1">#REF!</definedName>
    <definedName name="rngEndFN6" localSheetId="2" hidden="1">#REF!</definedName>
    <definedName name="rngEndFN6" localSheetId="3" hidden="1">#REF!</definedName>
    <definedName name="rngEndFN6" localSheetId="4" hidden="1">#REF!</definedName>
    <definedName name="rngEndFN6" localSheetId="5" hidden="1">#REF!</definedName>
    <definedName name="rngEndFN6" localSheetId="9" hidden="1">#REF!</definedName>
    <definedName name="rngEndFN6" hidden="1">#REF!</definedName>
    <definedName name="rngEndFN7" localSheetId="2" hidden="1">#REF!</definedName>
    <definedName name="rngEndFN7" localSheetId="3" hidden="1">#REF!</definedName>
    <definedName name="rngEndFN7" localSheetId="4" hidden="1">#REF!</definedName>
    <definedName name="rngEndFN7" localSheetId="5" hidden="1">#REF!</definedName>
    <definedName name="rngEndFN7" localSheetId="9" hidden="1">#REF!</definedName>
    <definedName name="rngEndFN7" hidden="1">#REF!</definedName>
    <definedName name="rngEndFN8" localSheetId="2" hidden="1">#REF!</definedName>
    <definedName name="rngEndFN8" localSheetId="3" hidden="1">#REF!</definedName>
    <definedName name="rngEndFN8" localSheetId="4" hidden="1">#REF!</definedName>
    <definedName name="rngEndFN8" localSheetId="5" hidden="1">#REF!</definedName>
    <definedName name="rngEndFN8" localSheetId="9" hidden="1">#REF!</definedName>
    <definedName name="rngEndFN8" hidden="1">#REF!</definedName>
    <definedName name="rngEndFN9" localSheetId="2" hidden="1">#REF!</definedName>
    <definedName name="rngEndFN9" localSheetId="3" hidden="1">#REF!</definedName>
    <definedName name="rngEndFN9" localSheetId="4" hidden="1">#REF!</definedName>
    <definedName name="rngEndFN9" localSheetId="5" hidden="1">#REF!</definedName>
    <definedName name="rngEndFN9" localSheetId="9" hidden="1">#REF!</definedName>
    <definedName name="rngEndFN9" hidden="1">#REF!</definedName>
    <definedName name="rngEntityName" hidden="1">[35]Instructions!$G$6</definedName>
    <definedName name="rngFirstOrNot" localSheetId="2" hidden="1">#REF!</definedName>
    <definedName name="rngFirstOrNot" localSheetId="3" hidden="1">#REF!</definedName>
    <definedName name="rngFirstOrNot" localSheetId="4" hidden="1">#REF!</definedName>
    <definedName name="rngFirstOrNot" localSheetId="5" hidden="1">#REF!</definedName>
    <definedName name="rngFirstOrNot" localSheetId="7" hidden="1">#REF!</definedName>
    <definedName name="rngFirstOrNot" localSheetId="8" hidden="1">#REF!</definedName>
    <definedName name="rngFirstOrNot" localSheetId="9" hidden="1">#REF!</definedName>
    <definedName name="rngFirstOrNot" hidden="1">#REF!</definedName>
    <definedName name="rngFirstSheet" localSheetId="2" hidden="1">#REF!</definedName>
    <definedName name="rngFirstSheet" localSheetId="3" hidden="1">#REF!</definedName>
    <definedName name="rngFirstSheet" localSheetId="4" hidden="1">#REF!</definedName>
    <definedName name="rngFirstSheet" localSheetId="5" hidden="1">#REF!</definedName>
    <definedName name="rngFirstSheet" localSheetId="7" hidden="1">#REF!</definedName>
    <definedName name="rngFirstSheet" localSheetId="9" hidden="1">#REF!</definedName>
    <definedName name="rngFirstSheet" hidden="1">#REF!</definedName>
    <definedName name="rngFirstUserDefCol" localSheetId="2" hidden="1">#REF!</definedName>
    <definedName name="rngFirstUserDefCol" localSheetId="3" hidden="1">#REF!</definedName>
    <definedName name="rngFirstUserDefCol" localSheetId="4" hidden="1">#REF!</definedName>
    <definedName name="rngFirstUserDefCol" localSheetId="5" hidden="1">#REF!</definedName>
    <definedName name="rngFirstUserDefCol" localSheetId="7" hidden="1">#REF!</definedName>
    <definedName name="rngFirstUserDefCol" localSheetId="9" hidden="1">#REF!</definedName>
    <definedName name="rngFirstUserDefCol" hidden="1">#REF!</definedName>
    <definedName name="rngForeignTaxesSelection" localSheetId="2" hidden="1">#REF!</definedName>
    <definedName name="rngForeignTaxesSelection" localSheetId="3" hidden="1">#REF!</definedName>
    <definedName name="rngForeignTaxesSelection" localSheetId="4" hidden="1">#REF!</definedName>
    <definedName name="rngForeignTaxesSelection" localSheetId="5" hidden="1">#REF!</definedName>
    <definedName name="rngForeignTaxesSelection" localSheetId="9" hidden="1">#REF!</definedName>
    <definedName name="rngForeignTaxesSelection" hidden="1">#REF!</definedName>
    <definedName name="rngForm_10Copy" localSheetId="2" hidden="1">#REF!</definedName>
    <definedName name="rngForm_10Copy" localSheetId="3" hidden="1">#REF!</definedName>
    <definedName name="rngForm_10Copy" localSheetId="4" hidden="1">#REF!</definedName>
    <definedName name="rngForm_10Copy" localSheetId="5" hidden="1">#REF!</definedName>
    <definedName name="rngForm_10Copy" localSheetId="9" hidden="1">#REF!</definedName>
    <definedName name="rngForm_10Copy" hidden="1">#REF!</definedName>
    <definedName name="rngForm_11Copy" localSheetId="2" hidden="1">#REF!</definedName>
    <definedName name="rngForm_11Copy" localSheetId="3" hidden="1">#REF!</definedName>
    <definedName name="rngForm_11Copy" localSheetId="4" hidden="1">#REF!</definedName>
    <definedName name="rngForm_11Copy" localSheetId="5" hidden="1">#REF!</definedName>
    <definedName name="rngForm_11Copy" localSheetId="9" hidden="1">#REF!</definedName>
    <definedName name="rngForm_11Copy" hidden="1">#REF!</definedName>
    <definedName name="rngForm_15Copy" localSheetId="2" hidden="1">#REF!</definedName>
    <definedName name="rngForm_15Copy" localSheetId="3" hidden="1">#REF!</definedName>
    <definedName name="rngForm_15Copy" localSheetId="4" hidden="1">#REF!</definedName>
    <definedName name="rngForm_15Copy" localSheetId="5" hidden="1">#REF!</definedName>
    <definedName name="rngForm_15Copy" localSheetId="9" hidden="1">#REF!</definedName>
    <definedName name="rngForm_15Copy" hidden="1">#REF!</definedName>
    <definedName name="rngForm_2Copy" localSheetId="2" hidden="1">#REF!</definedName>
    <definedName name="rngForm_2Copy" localSheetId="3" hidden="1">#REF!</definedName>
    <definedName name="rngForm_2Copy" localSheetId="4" hidden="1">#REF!</definedName>
    <definedName name="rngForm_2Copy" localSheetId="5" hidden="1">#REF!</definedName>
    <definedName name="rngForm_2Copy" localSheetId="9" hidden="1">#REF!</definedName>
    <definedName name="rngForm_2Copy" hidden="1">#REF!</definedName>
    <definedName name="rngForm_3Copy" localSheetId="2" hidden="1">#REF!</definedName>
    <definedName name="rngForm_3Copy" localSheetId="3" hidden="1">#REF!</definedName>
    <definedName name="rngForm_3Copy" localSheetId="4" hidden="1">#REF!</definedName>
    <definedName name="rngForm_3Copy" localSheetId="5" hidden="1">#REF!</definedName>
    <definedName name="rngForm_3Copy" localSheetId="9" hidden="1">#REF!</definedName>
    <definedName name="rngForm_3Copy" hidden="1">#REF!</definedName>
    <definedName name="rngForm_6Copy" localSheetId="2" hidden="1">#REF!</definedName>
    <definedName name="rngForm_6Copy" localSheetId="3" hidden="1">#REF!</definedName>
    <definedName name="rngForm_6Copy" localSheetId="4" hidden="1">#REF!</definedName>
    <definedName name="rngForm_6Copy" localSheetId="5" hidden="1">#REF!</definedName>
    <definedName name="rngForm_6Copy" localSheetId="9" hidden="1">#REF!</definedName>
    <definedName name="rngForm_6Copy" hidden="1">#REF!</definedName>
    <definedName name="rngForm_7Copy" localSheetId="2" hidden="1">#REF!</definedName>
    <definedName name="rngForm_7Copy" localSheetId="3" hidden="1">#REF!</definedName>
    <definedName name="rngForm_7Copy" localSheetId="4" hidden="1">#REF!</definedName>
    <definedName name="rngForm_7Copy" localSheetId="5" hidden="1">#REF!</definedName>
    <definedName name="rngForm_7Copy" localSheetId="9" hidden="1">#REF!</definedName>
    <definedName name="rngForm_7Copy" hidden="1">#REF!</definedName>
    <definedName name="rngForm_9Copy" localSheetId="2" hidden="1">#REF!</definedName>
    <definedName name="rngForm_9Copy" localSheetId="3" hidden="1">#REF!</definedName>
    <definedName name="rngForm_9Copy" localSheetId="4" hidden="1">#REF!</definedName>
    <definedName name="rngForm_9Copy" localSheetId="5" hidden="1">#REF!</definedName>
    <definedName name="rngForm_9Copy" localSheetId="9" hidden="1">#REF!</definedName>
    <definedName name="rngForm_9Copy" hidden="1">#REF!</definedName>
    <definedName name="rngForm8621" localSheetId="2" hidden="1">#REF!,#REF!</definedName>
    <definedName name="rngForm8621" localSheetId="3" hidden="1">#REF!,#REF!</definedName>
    <definedName name="rngForm8621" localSheetId="4" hidden="1">#REF!,#REF!</definedName>
    <definedName name="rngForm8621" localSheetId="5" hidden="1">#REF!,#REF!</definedName>
    <definedName name="rngForm8621" localSheetId="7" hidden="1">#REF!,#REF!</definedName>
    <definedName name="rngForm8621" localSheetId="8" hidden="1">#REF!,#REF!</definedName>
    <definedName name="rngForm8621" localSheetId="9" hidden="1">#REF!,#REF!</definedName>
    <definedName name="rngForm8621" hidden="1">#REF!,#REF!</definedName>
    <definedName name="rngFromFN" localSheetId="2" hidden="1">#REF!</definedName>
    <definedName name="rngFromFN" localSheetId="3" hidden="1">#REF!</definedName>
    <definedName name="rngFromFN" localSheetId="4" hidden="1">#REF!</definedName>
    <definedName name="rngFromFN" localSheetId="5" hidden="1">#REF!</definedName>
    <definedName name="rngFromFN" localSheetId="7" hidden="1">#REF!</definedName>
    <definedName name="rngFromFN" localSheetId="8" hidden="1">#REF!</definedName>
    <definedName name="rngFromFN" localSheetId="9" hidden="1">#REF!</definedName>
    <definedName name="rngFromFN" hidden="1">#REF!</definedName>
    <definedName name="rngFromPtr" localSheetId="2" hidden="1">#REF!</definedName>
    <definedName name="rngFromPtr" localSheetId="3" hidden="1">#REF!</definedName>
    <definedName name="rngFromPtr" localSheetId="4" hidden="1">#REF!</definedName>
    <definedName name="rngFromPtr" localSheetId="5" hidden="1">#REF!</definedName>
    <definedName name="rngFromPtr" localSheetId="7" hidden="1">#REF!</definedName>
    <definedName name="rngFromPtr" localSheetId="9" hidden="1">#REF!</definedName>
    <definedName name="rngFromPtr" hidden="1">#REF!</definedName>
    <definedName name="rngFundTool" localSheetId="2" hidden="1">#REF!</definedName>
    <definedName name="rngFundTool" localSheetId="3" hidden="1">#REF!</definedName>
    <definedName name="rngFundTool" localSheetId="4" hidden="1">#REF!</definedName>
    <definedName name="rngFundTool" localSheetId="5" hidden="1">#REF!</definedName>
    <definedName name="rngFundTool" localSheetId="7" hidden="1">#REF!</definedName>
    <definedName name="rngFundTool" localSheetId="9" hidden="1">#REF!</definedName>
    <definedName name="rngFundTool" hidden="1">#REF!</definedName>
    <definedName name="rngImageHeader" localSheetId="2" hidden="1">#REF!</definedName>
    <definedName name="rngImageHeader" localSheetId="3" hidden="1">#REF!</definedName>
    <definedName name="rngImageHeader" localSheetId="4" hidden="1">#REF!</definedName>
    <definedName name="rngImageHeader" localSheetId="5" hidden="1">#REF!</definedName>
    <definedName name="rngImageHeader" localSheetId="9" hidden="1">#REF!</definedName>
    <definedName name="rngImageHeader" hidden="1">#REF!</definedName>
    <definedName name="rngImageVer" localSheetId="2" hidden="1">#REF!</definedName>
    <definedName name="rngImageVer" localSheetId="3" hidden="1">#REF!</definedName>
    <definedName name="rngImageVer" localSheetId="4" hidden="1">#REF!</definedName>
    <definedName name="rngImageVer" localSheetId="5" hidden="1">#REF!</definedName>
    <definedName name="rngImageVer" localSheetId="9" hidden="1">#REF!</definedName>
    <definedName name="rngImageVer" hidden="1">#REF!</definedName>
    <definedName name="rngInitTF" localSheetId="2" hidden="1">#REF!</definedName>
    <definedName name="rngInitTF" localSheetId="3" hidden="1">#REF!</definedName>
    <definedName name="rngInitTF" localSheetId="4" hidden="1">#REF!</definedName>
    <definedName name="rngInitTF" localSheetId="5" hidden="1">#REF!</definedName>
    <definedName name="rngInitTF" localSheetId="9" hidden="1">#REF!</definedName>
    <definedName name="rngInitTF" hidden="1">#REF!</definedName>
    <definedName name="rngK1Ver" localSheetId="2" hidden="1">#REF!</definedName>
    <definedName name="rngK1Ver" localSheetId="3" hidden="1">#REF!</definedName>
    <definedName name="rngK1Ver" localSheetId="4" hidden="1">#REF!</definedName>
    <definedName name="rngK1Ver" localSheetId="5" hidden="1">#REF!</definedName>
    <definedName name="rngK1Ver" localSheetId="9" hidden="1">#REF!</definedName>
    <definedName name="rngK1Ver" hidden="1">#REF!</definedName>
    <definedName name="rngLinkedAlready" localSheetId="2" hidden="1">#REF!</definedName>
    <definedName name="rngLinkedAlready" localSheetId="3" hidden="1">#REF!</definedName>
    <definedName name="rngLinkedAlready" localSheetId="4" hidden="1">#REF!</definedName>
    <definedName name="rngLinkedAlready" localSheetId="5" hidden="1">#REF!</definedName>
    <definedName name="rngLinkedAlready" localSheetId="9" hidden="1">#REF!</definedName>
    <definedName name="rngLinkedAlready" hidden="1">#REF!</definedName>
    <definedName name="rngMatrix" localSheetId="2" hidden="1">#REF!</definedName>
    <definedName name="rngMatrix" localSheetId="3" hidden="1">#REF!</definedName>
    <definedName name="rngMatrix" localSheetId="4" hidden="1">#REF!</definedName>
    <definedName name="rngMatrix" localSheetId="5" hidden="1">#REF!</definedName>
    <definedName name="rngMatrix" localSheetId="9" hidden="1">#REF!</definedName>
    <definedName name="rngMatrix" hidden="1">#REF!</definedName>
    <definedName name="rngMedia" localSheetId="2" hidden="1">#REF!</definedName>
    <definedName name="rngMedia" localSheetId="3" hidden="1">#REF!</definedName>
    <definedName name="rngMedia" localSheetId="4" hidden="1">#REF!</definedName>
    <definedName name="rngMedia" localSheetId="5" hidden="1">#REF!</definedName>
    <definedName name="rngMedia" localSheetId="9" hidden="1">#REF!</definedName>
    <definedName name="rngMedia" hidden="1">#REF!</definedName>
    <definedName name="rngNextVersion" localSheetId="2" hidden="1">#REF!</definedName>
    <definedName name="rngNextVersion" localSheetId="3" hidden="1">#REF!</definedName>
    <definedName name="rngNextVersion" localSheetId="4" hidden="1">#REF!</definedName>
    <definedName name="rngNextVersion" localSheetId="5" hidden="1">#REF!</definedName>
    <definedName name="rngNextVersion" localSheetId="9" hidden="1">#REF!</definedName>
    <definedName name="rngNextVersion" hidden="1">#REF!</definedName>
    <definedName name="rngNumToolbarItems" localSheetId="2" hidden="1">#REF!</definedName>
    <definedName name="rngNumToolbarItems" localSheetId="3" hidden="1">#REF!</definedName>
    <definedName name="rngNumToolbarItems" localSheetId="4" hidden="1">#REF!</definedName>
    <definedName name="rngNumToolbarItems" localSheetId="5" hidden="1">#REF!</definedName>
    <definedName name="rngNumToolbarItems" localSheetId="9" hidden="1">#REF!</definedName>
    <definedName name="rngNumToolbarItems" hidden="1">#REF!</definedName>
    <definedName name="rngoffset" localSheetId="2" hidden="1">#REF!</definedName>
    <definedName name="rngoffset" localSheetId="3" hidden="1">#REF!</definedName>
    <definedName name="rngoffset" localSheetId="4" hidden="1">#REF!</definedName>
    <definedName name="rngoffset" localSheetId="5" hidden="1">#REF!</definedName>
    <definedName name="rngoffset" localSheetId="9" hidden="1">#REF!</definedName>
    <definedName name="rngoffset" hidden="1">#REF!</definedName>
    <definedName name="rngP_n_T_Option" localSheetId="2" hidden="1">#REF!</definedName>
    <definedName name="rngP_n_T_Option" localSheetId="3" hidden="1">#REF!</definedName>
    <definedName name="rngP_n_T_Option" localSheetId="4" hidden="1">#REF!</definedName>
    <definedName name="rngP_n_T_Option" localSheetId="5" hidden="1">#REF!</definedName>
    <definedName name="rngP_n_T_Option" localSheetId="9" hidden="1">#REF!</definedName>
    <definedName name="rngP_n_T_Option" hidden="1">#REF!</definedName>
    <definedName name="rngPartCountry" localSheetId="2" hidden="1">#REF!</definedName>
    <definedName name="rngPartCountry" localSheetId="3" hidden="1">#REF!</definedName>
    <definedName name="rngPartCountry" localSheetId="4" hidden="1">#REF!</definedName>
    <definedName name="rngPartCountry" localSheetId="5" hidden="1">#REF!</definedName>
    <definedName name="rngPartCountry" localSheetId="9" hidden="1">#REF!</definedName>
    <definedName name="rngPartCountry" hidden="1">#REF!</definedName>
    <definedName name="rngPeriod" hidden="1">[35]Instructions!$G$8</definedName>
    <definedName name="rngPerm" localSheetId="2" hidden="1">#REF!</definedName>
    <definedName name="rngPerm" localSheetId="3" hidden="1">#REF!</definedName>
    <definedName name="rngPerm" localSheetId="4" hidden="1">#REF!</definedName>
    <definedName name="rngPerm" localSheetId="5" hidden="1">#REF!</definedName>
    <definedName name="rngPerm" localSheetId="7" hidden="1">#REF!</definedName>
    <definedName name="rngPerm" localSheetId="8" hidden="1">#REF!</definedName>
    <definedName name="rngPerm" localSheetId="9" hidden="1">#REF!</definedName>
    <definedName name="rngPerm" hidden="1">#REF!</definedName>
    <definedName name="rngPFIC" localSheetId="2" hidden="1">#REF!</definedName>
    <definedName name="rngPFIC" localSheetId="3" hidden="1">#REF!</definedName>
    <definedName name="rngPFIC" localSheetId="4" hidden="1">#REF!</definedName>
    <definedName name="rngPFIC" localSheetId="5" hidden="1">#REF!</definedName>
    <definedName name="rngPFIC" localSheetId="7" hidden="1">#REF!</definedName>
    <definedName name="rngPFIC" localSheetId="9" hidden="1">#REF!</definedName>
    <definedName name="rngPFIC" hidden="1">#REF!</definedName>
    <definedName name="rngPT1" localSheetId="2" hidden="1">#REF!</definedName>
    <definedName name="rngPT1" localSheetId="3" hidden="1">#REF!</definedName>
    <definedName name="rngPT1" localSheetId="4" hidden="1">#REF!</definedName>
    <definedName name="rngPT1" localSheetId="5" hidden="1">#REF!</definedName>
    <definedName name="rngPT1" localSheetId="7" hidden="1">#REF!</definedName>
    <definedName name="rngPT1" localSheetId="9" hidden="1">#REF!</definedName>
    <definedName name="rngPT1" hidden="1">#REF!</definedName>
    <definedName name="rngRefMatrix_1" localSheetId="2" hidden="1">#REF!</definedName>
    <definedName name="rngRefMatrix_1" localSheetId="3" hidden="1">#REF!</definedName>
    <definedName name="rngRefMatrix_1" localSheetId="4" hidden="1">#REF!</definedName>
    <definedName name="rngRefMatrix_1" localSheetId="5" hidden="1">#REF!</definedName>
    <definedName name="rngRefMatrix_1" localSheetId="9" hidden="1">#REF!</definedName>
    <definedName name="rngRefMatrix_1" hidden="1">#REF!</definedName>
    <definedName name="rngRefMatrix_2" localSheetId="2" hidden="1">#REF!</definedName>
    <definedName name="rngRefMatrix_2" localSheetId="3" hidden="1">#REF!</definedName>
    <definedName name="rngRefMatrix_2" localSheetId="4" hidden="1">#REF!</definedName>
    <definedName name="rngRefMatrix_2" localSheetId="5" hidden="1">#REF!</definedName>
    <definedName name="rngRefMatrix_2" localSheetId="9" hidden="1">#REF!</definedName>
    <definedName name="rngRefMatrix_2" hidden="1">#REF!</definedName>
    <definedName name="rngRefMatrix_3" localSheetId="2" hidden="1">#REF!</definedName>
    <definedName name="rngRefMatrix_3" localSheetId="3" hidden="1">#REF!</definedName>
    <definedName name="rngRefMatrix_3" localSheetId="4" hidden="1">#REF!</definedName>
    <definedName name="rngRefMatrix_3" localSheetId="5" hidden="1">#REF!</definedName>
    <definedName name="rngRefMatrix_3" localSheetId="9" hidden="1">#REF!</definedName>
    <definedName name="rngRefMatrix_3" hidden="1">#REF!</definedName>
    <definedName name="rngRoundMe" localSheetId="2" hidden="1">#REF!</definedName>
    <definedName name="rngRoundMe" localSheetId="3" hidden="1">#REF!</definedName>
    <definedName name="rngRoundMe" localSheetId="4" hidden="1">#REF!</definedName>
    <definedName name="rngRoundMe" localSheetId="5" hidden="1">#REF!</definedName>
    <definedName name="rngRoundMe" localSheetId="9" hidden="1">#REF!</definedName>
    <definedName name="rngRoundMe" hidden="1">#REF!</definedName>
    <definedName name="rngRoundRow" localSheetId="2" hidden="1">#REF!</definedName>
    <definedName name="rngRoundRow" localSheetId="3" hidden="1">#REF!</definedName>
    <definedName name="rngRoundRow" localSheetId="4" hidden="1">#REF!</definedName>
    <definedName name="rngRoundRow" localSheetId="5" hidden="1">#REF!</definedName>
    <definedName name="rngRoundRow" localSheetId="9" hidden="1">#REF!</definedName>
    <definedName name="rngRoundRow" hidden="1">#REF!</definedName>
    <definedName name="rngSavePDF" localSheetId="2" hidden="1">#REF!</definedName>
    <definedName name="rngSavePDF" localSheetId="3" hidden="1">#REF!</definedName>
    <definedName name="rngSavePDF" localSheetId="4" hidden="1">#REF!</definedName>
    <definedName name="rngSavePDF" localSheetId="5" hidden="1">#REF!</definedName>
    <definedName name="rngSavePDF" localSheetId="9" hidden="1">#REF!</definedName>
    <definedName name="rngSavePDF" hidden="1">#REF!</definedName>
    <definedName name="rngSheetNameRow" localSheetId="2" hidden="1">#REF!</definedName>
    <definedName name="rngSheetNameRow" localSheetId="3" hidden="1">#REF!</definedName>
    <definedName name="rngSheetNameRow" localSheetId="4" hidden="1">#REF!</definedName>
    <definedName name="rngSheetNameRow" localSheetId="5" hidden="1">#REF!</definedName>
    <definedName name="rngSheetNameRow" localSheetId="9" hidden="1">#REF!</definedName>
    <definedName name="rngSheetNameRow" hidden="1">#REF!</definedName>
    <definedName name="rngShortName" localSheetId="2" hidden="1">#REF!</definedName>
    <definedName name="rngShortName" localSheetId="3" hidden="1">#REF!</definedName>
    <definedName name="rngShortName" localSheetId="4" hidden="1">#REF!</definedName>
    <definedName name="rngShortName" localSheetId="5" hidden="1">#REF!</definedName>
    <definedName name="rngShortName" localSheetId="9" hidden="1">#REF!</definedName>
    <definedName name="rngShortName" hidden="1">#REF!</definedName>
    <definedName name="rngToFN" localSheetId="2" hidden="1">#REF!</definedName>
    <definedName name="rngToFN" localSheetId="3" hidden="1">#REF!</definedName>
    <definedName name="rngToFN" localSheetId="4" hidden="1">#REF!</definedName>
    <definedName name="rngToFN" localSheetId="5" hidden="1">#REF!</definedName>
    <definedName name="rngToFN" localSheetId="9" hidden="1">#REF!</definedName>
    <definedName name="rngToFN" hidden="1">#REF!</definedName>
    <definedName name="rngToPtr" localSheetId="2" hidden="1">#REF!</definedName>
    <definedName name="rngToPtr" localSheetId="3" hidden="1">#REF!</definedName>
    <definedName name="rngToPtr" localSheetId="4" hidden="1">#REF!</definedName>
    <definedName name="rngToPtr" localSheetId="5" hidden="1">#REF!</definedName>
    <definedName name="rngToPtr" localSheetId="9" hidden="1">#REF!</definedName>
    <definedName name="rngToPtr" hidden="1">#REF!</definedName>
    <definedName name="rngTY" localSheetId="2" hidden="1">#REF!</definedName>
    <definedName name="rngTY" localSheetId="3" hidden="1">#REF!</definedName>
    <definedName name="rngTY" localSheetId="4" hidden="1">#REF!</definedName>
    <definedName name="rngTY" localSheetId="5" hidden="1">#REF!</definedName>
    <definedName name="rngTY" localSheetId="9" hidden="1">#REF!</definedName>
    <definedName name="rngTY" hidden="1">#REF!</definedName>
    <definedName name="rngUserDef_PA" localSheetId="2" hidden="1">OFFSET('Att 1 - Depreciation'!rngFirstUserDefCol,5,0,25,6)</definedName>
    <definedName name="rngUserDef_PA" localSheetId="3" hidden="1">OFFSET('Att 2 Excess Deficient Summary '!rngFirstUserDefCol,5,0,25,6)</definedName>
    <definedName name="rngUserDef_PA" localSheetId="4" hidden="1">OFFSET('Att 2.1 Averaging &amp; Proration'!rngFirstUserDefCol,5,0,25,6)</definedName>
    <definedName name="rngUserDef_PA" localSheetId="5" hidden="1">OFFSET('Att 2.2 Excess Deficient ADIT'!rngFirstUserDefCol,5,0,25,6)</definedName>
    <definedName name="rngUserDef_PA" localSheetId="7" hidden="1">OFFSET('WP2 - ADIT'!rngFirstUserDefCol,5,0,25,6)</definedName>
    <definedName name="rngUserDef_PA" localSheetId="8" hidden="1">OFFSET(rngFirstUserDefCol,5,0,25,6)</definedName>
    <definedName name="rngUserDef_PA" localSheetId="9" hidden="1">OFFSET('WP4 - Tax Rates'!rngFirstUserDefCol,5,0,25,6)</definedName>
    <definedName name="rngUserDef_PA" localSheetId="10" hidden="1">OFFSET(rngFirstUserDefCol,5,0,25,6)</definedName>
    <definedName name="rngUserDef_PA" hidden="1">OFFSET(rngFirstUserDefCol,5,0,25,6)</definedName>
    <definedName name="rngViewDR_1" localSheetId="2" hidden="1">#REF!</definedName>
    <definedName name="rngViewDR_1" localSheetId="3" hidden="1">#REF!</definedName>
    <definedName name="rngViewDR_1" localSheetId="4" hidden="1">#REF!</definedName>
    <definedName name="rngViewDR_1" localSheetId="5" hidden="1">#REF!</definedName>
    <definedName name="rngViewDR_1" localSheetId="7" hidden="1">#REF!</definedName>
    <definedName name="rngViewDR_1" localSheetId="8" hidden="1">#REF!</definedName>
    <definedName name="rngViewDR_1" localSheetId="9" hidden="1">#REF!</definedName>
    <definedName name="rngViewDR_1" hidden="1">#REF!</definedName>
    <definedName name="rngViewDR_2" localSheetId="2" hidden="1">#REF!</definedName>
    <definedName name="rngViewDR_2" localSheetId="3" hidden="1">#REF!</definedName>
    <definedName name="rngViewDR_2" localSheetId="4" hidden="1">#REF!</definedName>
    <definedName name="rngViewDR_2" localSheetId="5" hidden="1">#REF!</definedName>
    <definedName name="rngViewDR_2" localSheetId="7" hidden="1">#REF!</definedName>
    <definedName name="rngViewDR_2" localSheetId="9" hidden="1">#REF!</definedName>
    <definedName name="rngViewDR_2" hidden="1">#REF!</definedName>
    <definedName name="rngViewDR_3" localSheetId="2" hidden="1">#REF!</definedName>
    <definedName name="rngViewDR_3" localSheetId="3" hidden="1">#REF!</definedName>
    <definedName name="rngViewDR_3" localSheetId="4" hidden="1">#REF!</definedName>
    <definedName name="rngViewDR_3" localSheetId="5" hidden="1">#REF!</definedName>
    <definedName name="rngViewDR_3" localSheetId="7" hidden="1">#REF!</definedName>
    <definedName name="rngViewDR_3" localSheetId="9" hidden="1">#REF!</definedName>
    <definedName name="rngViewDR_3" hidden="1">#REF!</definedName>
    <definedName name="rngViewDR_7" localSheetId="2" hidden="1">#REF!</definedName>
    <definedName name="rngViewDR_7" localSheetId="3" hidden="1">#REF!</definedName>
    <definedName name="rngViewDR_7" localSheetId="4" hidden="1">#REF!</definedName>
    <definedName name="rngViewDR_7" localSheetId="5" hidden="1">#REF!</definedName>
    <definedName name="rngViewDR_7" localSheetId="9" hidden="1">#REF!</definedName>
    <definedName name="rngViewDR_7" hidden="1">#REF!</definedName>
    <definedName name="rngViewForm_12" localSheetId="2" hidden="1">#REF!</definedName>
    <definedName name="rngViewForm_12" localSheetId="3" hidden="1">#REF!</definedName>
    <definedName name="rngViewForm_12" localSheetId="4" hidden="1">#REF!</definedName>
    <definedName name="rngViewForm_12" localSheetId="5" hidden="1">#REF!</definedName>
    <definedName name="rngViewForm_12" localSheetId="9" hidden="1">#REF!</definedName>
    <definedName name="rngViewForm_12" hidden="1">#REF!</definedName>
    <definedName name="rngViewImageSum" localSheetId="2" hidden="1">#REF!</definedName>
    <definedName name="rngViewImageSum" localSheetId="3" hidden="1">#REF!</definedName>
    <definedName name="rngViewImageSum" localSheetId="4" hidden="1">#REF!</definedName>
    <definedName name="rngViewImageSum" localSheetId="5" hidden="1">#REF!</definedName>
    <definedName name="rngViewImageSum" localSheetId="9" hidden="1">#REF!</definedName>
    <definedName name="rngViewImageSum" hidden="1">#REF!</definedName>
    <definedName name="Roof" localSheetId="2" hidden="1">{"Roofs Page 1",#N/A,FALSE,"Roof Outline";"Roofs Page 2",#N/A,FALSE,"Roof Outline"}</definedName>
    <definedName name="Roof" localSheetId="3" hidden="1">{"Roofs Page 1",#N/A,FALSE,"Roof Outline";"Roofs Page 2",#N/A,FALSE,"Roof Outline"}</definedName>
    <definedName name="Roof" localSheetId="4" hidden="1">{"Roofs Page 1",#N/A,FALSE,"Roof Outline";"Roofs Page 2",#N/A,FALSE,"Roof Outline"}</definedName>
    <definedName name="Roof" localSheetId="5" hidden="1">{"Roofs Page 1",#N/A,FALSE,"Roof Outline";"Roofs Page 2",#N/A,FALSE,"Roof Outline"}</definedName>
    <definedName name="Roof" localSheetId="7" hidden="1">{"Roofs Page 1",#N/A,FALSE,"Roof Outline";"Roofs Page 2",#N/A,FALSE,"Roof Outline"}</definedName>
    <definedName name="Roof" localSheetId="8" hidden="1">{"Roofs Page 1",#N/A,FALSE,"Roof Outline";"Roofs Page 2",#N/A,FALSE,"Roof Outline"}</definedName>
    <definedName name="Roof" localSheetId="9" hidden="1">{"Roofs Page 1",#N/A,FALSE,"Roof Outline";"Roofs Page 2",#N/A,FALSE,"Roof Outline"}</definedName>
    <definedName name="Roof" localSheetId="10" hidden="1">{"Roofs Page 1",#N/A,FALSE,"Roof Outline";"Roofs Page 2",#N/A,FALSE,"Roof Outline"}</definedName>
    <definedName name="Roof" hidden="1">{"Roofs Page 1",#N/A,FALSE,"Roof Outline";"Roofs Page 2",#N/A,FALSE,"Roof Outline"}</definedName>
    <definedName name="rrrr" localSheetId="2" hidden="1">{#N/A,#N/A,FALSE,"O&amp;M by processes";#N/A,#N/A,FALSE,"Elec Act vs Bud";#N/A,#N/A,FALSE,"G&amp;A";#N/A,#N/A,FALSE,"BGS";#N/A,#N/A,FALSE,"Res Cost"}</definedName>
    <definedName name="rrrr" localSheetId="3" hidden="1">{#N/A,#N/A,FALSE,"O&amp;M by processes";#N/A,#N/A,FALSE,"Elec Act vs Bud";#N/A,#N/A,FALSE,"G&amp;A";#N/A,#N/A,FALSE,"BGS";#N/A,#N/A,FALSE,"Res Cost"}</definedName>
    <definedName name="rrrr" localSheetId="4" hidden="1">{#N/A,#N/A,FALSE,"O&amp;M by processes";#N/A,#N/A,FALSE,"Elec Act vs Bud";#N/A,#N/A,FALSE,"G&amp;A";#N/A,#N/A,FALSE,"BGS";#N/A,#N/A,FALSE,"Res Cost"}</definedName>
    <definedName name="rrrr" localSheetId="5" hidden="1">{#N/A,#N/A,FALSE,"O&amp;M by processes";#N/A,#N/A,FALSE,"Elec Act vs Bud";#N/A,#N/A,FALSE,"G&amp;A";#N/A,#N/A,FALSE,"BGS";#N/A,#N/A,FALSE,"Res Cost"}</definedName>
    <definedName name="rrrr" localSheetId="1" hidden="1">{#N/A,#N/A,FALSE,"O&amp;M by processes";#N/A,#N/A,FALSE,"Elec Act vs Bud";#N/A,#N/A,FALSE,"G&amp;A";#N/A,#N/A,FALSE,"BGS";#N/A,#N/A,FALSE,"Res Cost"}</definedName>
    <definedName name="rrrr" localSheetId="0" hidden="1">{#N/A,#N/A,FALSE,"O&amp;M by processes";#N/A,#N/A,FALSE,"Elec Act vs Bud";#N/A,#N/A,FALSE,"G&amp;A";#N/A,#N/A,FALSE,"BGS";#N/A,#N/A,FALSE,"Res Cost"}</definedName>
    <definedName name="rrrr" localSheetId="6" hidden="1">{#N/A,#N/A,FALSE,"O&amp;M by processes";#N/A,#N/A,FALSE,"Elec Act vs Bud";#N/A,#N/A,FALSE,"G&amp;A";#N/A,#N/A,FALSE,"BGS";#N/A,#N/A,FALSE,"Res Cost"}</definedName>
    <definedName name="rrrr" localSheetId="7" hidden="1">{#N/A,#N/A,FALSE,"O&amp;M by processes";#N/A,#N/A,FALSE,"Elec Act vs Bud";#N/A,#N/A,FALSE,"G&amp;A";#N/A,#N/A,FALSE,"BGS";#N/A,#N/A,FALSE,"Res Cost"}</definedName>
    <definedName name="rrrr" localSheetId="8" hidden="1">{#N/A,#N/A,FALSE,"O&amp;M by processes";#N/A,#N/A,FALSE,"Elec Act vs Bud";#N/A,#N/A,FALSE,"G&amp;A";#N/A,#N/A,FALSE,"BGS";#N/A,#N/A,FALSE,"Res Cost"}</definedName>
    <definedName name="rrrr" localSheetId="9" hidden="1">{#N/A,#N/A,FALSE,"O&amp;M by processes";#N/A,#N/A,FALSE,"Elec Act vs Bud";#N/A,#N/A,FALSE,"G&amp;A";#N/A,#N/A,FALSE,"BGS";#N/A,#N/A,FALSE,"Res Cost"}</definedName>
    <definedName name="rrrr" localSheetId="10" hidden="1">{#N/A,#N/A,FALSE,"O&amp;M by processes";#N/A,#N/A,FALSE,"Elec Act vs Bud";#N/A,#N/A,FALSE,"G&amp;A";#N/A,#N/A,FALSE,"BGS";#N/A,#N/A,FALSE,"Res Cost"}</definedName>
    <definedName name="rrrr" hidden="1">{#N/A,#N/A,FALSE,"O&amp;M by processes";#N/A,#N/A,FALSE,"Elec Act vs Bud";#N/A,#N/A,FALSE,"G&amp;A";#N/A,#N/A,FALSE,"BGS";#N/A,#N/A,FALSE,"Res Cost"}</definedName>
    <definedName name="s_1" localSheetId="2" hidden="1">{"_200",#N/A,FALSE,"ALLOCATIONS";"_80_1",#N/A,FALSE,"ALLOCATIONS";"_80_2",#N/A,FALSE,"ALLOCATIONS";"_80_3",#N/A,FALSE,"ALLOCATIONS";"_80_4",#N/A,FALSE,"ALLOCATIONS";"_80_5",#N/A,FALSE,"ALLOCATIONS"}</definedName>
    <definedName name="s_1" localSheetId="3" hidden="1">{"_200",#N/A,FALSE,"ALLOCATIONS";"_80_1",#N/A,FALSE,"ALLOCATIONS";"_80_2",#N/A,FALSE,"ALLOCATIONS";"_80_3",#N/A,FALSE,"ALLOCATIONS";"_80_4",#N/A,FALSE,"ALLOCATIONS";"_80_5",#N/A,FALSE,"ALLOCATIONS"}</definedName>
    <definedName name="s_1" localSheetId="4" hidden="1">{"_200",#N/A,FALSE,"ALLOCATIONS";"_80_1",#N/A,FALSE,"ALLOCATIONS";"_80_2",#N/A,FALSE,"ALLOCATIONS";"_80_3",#N/A,FALSE,"ALLOCATIONS";"_80_4",#N/A,FALSE,"ALLOCATIONS";"_80_5",#N/A,FALSE,"ALLOCATIONS"}</definedName>
    <definedName name="s_1" localSheetId="5" hidden="1">{"_200",#N/A,FALSE,"ALLOCATIONS";"_80_1",#N/A,FALSE,"ALLOCATIONS";"_80_2",#N/A,FALSE,"ALLOCATIONS";"_80_3",#N/A,FALSE,"ALLOCATIONS";"_80_4",#N/A,FALSE,"ALLOCATIONS";"_80_5",#N/A,FALSE,"ALLOCATIONS"}</definedName>
    <definedName name="s_1" localSheetId="7" hidden="1">{"_200",#N/A,FALSE,"ALLOCATIONS";"_80_1",#N/A,FALSE,"ALLOCATIONS";"_80_2",#N/A,FALSE,"ALLOCATIONS";"_80_3",#N/A,FALSE,"ALLOCATIONS";"_80_4",#N/A,FALSE,"ALLOCATIONS";"_80_5",#N/A,FALSE,"ALLOCATIONS"}</definedName>
    <definedName name="s_1" localSheetId="8" hidden="1">{"_200",#N/A,FALSE,"ALLOCATIONS";"_80_1",#N/A,FALSE,"ALLOCATIONS";"_80_2",#N/A,FALSE,"ALLOCATIONS";"_80_3",#N/A,FALSE,"ALLOCATIONS";"_80_4",#N/A,FALSE,"ALLOCATIONS";"_80_5",#N/A,FALSE,"ALLOCATIONS"}</definedName>
    <definedName name="s_1" localSheetId="9" hidden="1">{"_200",#N/A,FALSE,"ALLOCATIONS";"_80_1",#N/A,FALSE,"ALLOCATIONS";"_80_2",#N/A,FALSE,"ALLOCATIONS";"_80_3",#N/A,FALSE,"ALLOCATIONS";"_80_4",#N/A,FALSE,"ALLOCATIONS";"_80_5",#N/A,FALSE,"ALLOCATIONS"}</definedName>
    <definedName name="s_1" localSheetId="10" hidden="1">{"_200",#N/A,FALSE,"ALLOCATIONS";"_80_1",#N/A,FALSE,"ALLOCATIONS";"_80_2",#N/A,FALSE,"ALLOCATIONS";"_80_3",#N/A,FALSE,"ALLOCATIONS";"_80_4",#N/A,FALSE,"ALLOCATIONS";"_80_5",#N/A,FALSE,"ALLOCATIONS"}</definedName>
    <definedName name="s_1" hidden="1">{"_200",#N/A,FALSE,"ALLOCATIONS";"_80_1",#N/A,FALSE,"ALLOCATIONS";"_80_2",#N/A,FALSE,"ALLOCATIONS";"_80_3",#N/A,FALSE,"ALLOCATIONS";"_80_4",#N/A,FALSE,"ALLOCATIONS";"_80_5",#N/A,FALSE,"ALLOCATIONS"}</definedName>
    <definedName name="s_2" localSheetId="2" hidden="1">{"_200",#N/A,FALSE,"ALLOCATIONS";"_80_1",#N/A,FALSE,"ALLOCATIONS";"_80_2",#N/A,FALSE,"ALLOCATIONS";"_80_3",#N/A,FALSE,"ALLOCATIONS";"_80_4",#N/A,FALSE,"ALLOCATIONS";"_80_5",#N/A,FALSE,"ALLOCATIONS"}</definedName>
    <definedName name="s_2" localSheetId="3" hidden="1">{"_200",#N/A,FALSE,"ALLOCATIONS";"_80_1",#N/A,FALSE,"ALLOCATIONS";"_80_2",#N/A,FALSE,"ALLOCATIONS";"_80_3",#N/A,FALSE,"ALLOCATIONS";"_80_4",#N/A,FALSE,"ALLOCATIONS";"_80_5",#N/A,FALSE,"ALLOCATIONS"}</definedName>
    <definedName name="s_2" localSheetId="4" hidden="1">{"_200",#N/A,FALSE,"ALLOCATIONS";"_80_1",#N/A,FALSE,"ALLOCATIONS";"_80_2",#N/A,FALSE,"ALLOCATIONS";"_80_3",#N/A,FALSE,"ALLOCATIONS";"_80_4",#N/A,FALSE,"ALLOCATIONS";"_80_5",#N/A,FALSE,"ALLOCATIONS"}</definedName>
    <definedName name="s_2" localSheetId="5" hidden="1">{"_200",#N/A,FALSE,"ALLOCATIONS";"_80_1",#N/A,FALSE,"ALLOCATIONS";"_80_2",#N/A,FALSE,"ALLOCATIONS";"_80_3",#N/A,FALSE,"ALLOCATIONS";"_80_4",#N/A,FALSE,"ALLOCATIONS";"_80_5",#N/A,FALSE,"ALLOCATIONS"}</definedName>
    <definedName name="s_2" localSheetId="7" hidden="1">{"_200",#N/A,FALSE,"ALLOCATIONS";"_80_1",#N/A,FALSE,"ALLOCATIONS";"_80_2",#N/A,FALSE,"ALLOCATIONS";"_80_3",#N/A,FALSE,"ALLOCATIONS";"_80_4",#N/A,FALSE,"ALLOCATIONS";"_80_5",#N/A,FALSE,"ALLOCATIONS"}</definedName>
    <definedName name="s_2" localSheetId="8" hidden="1">{"_200",#N/A,FALSE,"ALLOCATIONS";"_80_1",#N/A,FALSE,"ALLOCATIONS";"_80_2",#N/A,FALSE,"ALLOCATIONS";"_80_3",#N/A,FALSE,"ALLOCATIONS";"_80_4",#N/A,FALSE,"ALLOCATIONS";"_80_5",#N/A,FALSE,"ALLOCATIONS"}</definedName>
    <definedName name="s_2" localSheetId="9" hidden="1">{"_200",#N/A,FALSE,"ALLOCATIONS";"_80_1",#N/A,FALSE,"ALLOCATIONS";"_80_2",#N/A,FALSE,"ALLOCATIONS";"_80_3",#N/A,FALSE,"ALLOCATIONS";"_80_4",#N/A,FALSE,"ALLOCATIONS";"_80_5",#N/A,FALSE,"ALLOCATIONS"}</definedName>
    <definedName name="s_2" localSheetId="10" hidden="1">{"_200",#N/A,FALSE,"ALLOCATIONS";"_80_1",#N/A,FALSE,"ALLOCATIONS";"_80_2",#N/A,FALSE,"ALLOCATIONS";"_80_3",#N/A,FALSE,"ALLOCATIONS";"_80_4",#N/A,FALSE,"ALLOCATIONS";"_80_5",#N/A,FALSE,"ALLOCATIONS"}</definedName>
    <definedName name="s_2" hidden="1">{"_200",#N/A,FALSE,"ALLOCATIONS";"_80_1",#N/A,FALSE,"ALLOCATIONS";"_80_2",#N/A,FALSE,"ALLOCATIONS";"_80_3",#N/A,FALSE,"ALLOCATIONS";"_80_4",#N/A,FALSE,"ALLOCATIONS";"_80_5",#N/A,FALSE,"ALLOCATIONS"}</definedName>
    <definedName name="s_3" localSheetId="2" hidden="1">{"_200",#N/A,FALSE,"ALLOCATIONS";"_80_1",#N/A,FALSE,"ALLOCATIONS";"_80_2",#N/A,FALSE,"ALLOCATIONS";"_80_3",#N/A,FALSE,"ALLOCATIONS";"_80_4",#N/A,FALSE,"ALLOCATIONS";"_80_5",#N/A,FALSE,"ALLOCATIONS"}</definedName>
    <definedName name="s_3" localSheetId="3" hidden="1">{"_200",#N/A,FALSE,"ALLOCATIONS";"_80_1",#N/A,FALSE,"ALLOCATIONS";"_80_2",#N/A,FALSE,"ALLOCATIONS";"_80_3",#N/A,FALSE,"ALLOCATIONS";"_80_4",#N/A,FALSE,"ALLOCATIONS";"_80_5",#N/A,FALSE,"ALLOCATIONS"}</definedName>
    <definedName name="s_3" localSheetId="4" hidden="1">{"_200",#N/A,FALSE,"ALLOCATIONS";"_80_1",#N/A,FALSE,"ALLOCATIONS";"_80_2",#N/A,FALSE,"ALLOCATIONS";"_80_3",#N/A,FALSE,"ALLOCATIONS";"_80_4",#N/A,FALSE,"ALLOCATIONS";"_80_5",#N/A,FALSE,"ALLOCATIONS"}</definedName>
    <definedName name="s_3" localSheetId="5" hidden="1">{"_200",#N/A,FALSE,"ALLOCATIONS";"_80_1",#N/A,FALSE,"ALLOCATIONS";"_80_2",#N/A,FALSE,"ALLOCATIONS";"_80_3",#N/A,FALSE,"ALLOCATIONS";"_80_4",#N/A,FALSE,"ALLOCATIONS";"_80_5",#N/A,FALSE,"ALLOCATIONS"}</definedName>
    <definedName name="s_3" localSheetId="7" hidden="1">{"_200",#N/A,FALSE,"ALLOCATIONS";"_80_1",#N/A,FALSE,"ALLOCATIONS";"_80_2",#N/A,FALSE,"ALLOCATIONS";"_80_3",#N/A,FALSE,"ALLOCATIONS";"_80_4",#N/A,FALSE,"ALLOCATIONS";"_80_5",#N/A,FALSE,"ALLOCATIONS"}</definedName>
    <definedName name="s_3" localSheetId="8" hidden="1">{"_200",#N/A,FALSE,"ALLOCATIONS";"_80_1",#N/A,FALSE,"ALLOCATIONS";"_80_2",#N/A,FALSE,"ALLOCATIONS";"_80_3",#N/A,FALSE,"ALLOCATIONS";"_80_4",#N/A,FALSE,"ALLOCATIONS";"_80_5",#N/A,FALSE,"ALLOCATIONS"}</definedName>
    <definedName name="s_3" localSheetId="9" hidden="1">{"_200",#N/A,FALSE,"ALLOCATIONS";"_80_1",#N/A,FALSE,"ALLOCATIONS";"_80_2",#N/A,FALSE,"ALLOCATIONS";"_80_3",#N/A,FALSE,"ALLOCATIONS";"_80_4",#N/A,FALSE,"ALLOCATIONS";"_80_5",#N/A,FALSE,"ALLOCATIONS"}</definedName>
    <definedName name="s_3" localSheetId="10" hidden="1">{"_200",#N/A,FALSE,"ALLOCATIONS";"_80_1",#N/A,FALSE,"ALLOCATIONS";"_80_2",#N/A,FALSE,"ALLOCATIONS";"_80_3",#N/A,FALSE,"ALLOCATIONS";"_80_4",#N/A,FALSE,"ALLOCATIONS";"_80_5",#N/A,FALSE,"ALLOCATIONS"}</definedName>
    <definedName name="s_3" hidden="1">{"_200",#N/A,FALSE,"ALLOCATIONS";"_80_1",#N/A,FALSE,"ALLOCATIONS";"_80_2",#N/A,FALSE,"ALLOCATIONS";"_80_3",#N/A,FALSE,"ALLOCATIONS";"_80_4",#N/A,FALSE,"ALLOCATIONS";"_80_5",#N/A,FALSE,"ALLOCATIONS"}</definedName>
    <definedName name="sd" localSheetId="2" hidden="1">{"balsheet",#N/A,FALSE,"INCOME";"TB3",#N/A,FALSE,"INCOME";"TAJE",#N/A,FALSE,"TAJE";"_200",#N/A,FALSE,"ALLOCATIONS";"_80_1",#N/A,FALSE,"ALLOCATIONS";"_80_2",#N/A,FALSE,"ALLOCATIONS";"_80_3",#N/A,FALSE,"ALLOCATIONS";"_80_4",#N/A,FALSE,"ALLOCATIONS";"_80_5",#N/A,FALSE,"ALLOCATIONS"}</definedName>
    <definedName name="sd" localSheetId="3" hidden="1">{"balsheet",#N/A,FALSE,"INCOME";"TB3",#N/A,FALSE,"INCOME";"TAJE",#N/A,FALSE,"TAJE";"_200",#N/A,FALSE,"ALLOCATIONS";"_80_1",#N/A,FALSE,"ALLOCATIONS";"_80_2",#N/A,FALSE,"ALLOCATIONS";"_80_3",#N/A,FALSE,"ALLOCATIONS";"_80_4",#N/A,FALSE,"ALLOCATIONS";"_80_5",#N/A,FALSE,"ALLOCATIONS"}</definedName>
    <definedName name="sd" localSheetId="4" hidden="1">{"balsheet",#N/A,FALSE,"INCOME";"TB3",#N/A,FALSE,"INCOME";"TAJE",#N/A,FALSE,"TAJE";"_200",#N/A,FALSE,"ALLOCATIONS";"_80_1",#N/A,FALSE,"ALLOCATIONS";"_80_2",#N/A,FALSE,"ALLOCATIONS";"_80_3",#N/A,FALSE,"ALLOCATIONS";"_80_4",#N/A,FALSE,"ALLOCATIONS";"_80_5",#N/A,FALSE,"ALLOCATIONS"}</definedName>
    <definedName name="sd" localSheetId="5" hidden="1">{"balsheet",#N/A,FALSE,"INCOME";"TB3",#N/A,FALSE,"INCOME";"TAJE",#N/A,FALSE,"TAJE";"_200",#N/A,FALSE,"ALLOCATIONS";"_80_1",#N/A,FALSE,"ALLOCATIONS";"_80_2",#N/A,FALSE,"ALLOCATIONS";"_80_3",#N/A,FALSE,"ALLOCATIONS";"_80_4",#N/A,FALSE,"ALLOCATIONS";"_80_5",#N/A,FALSE,"ALLOCATIONS"}</definedName>
    <definedName name="sd" localSheetId="7" hidden="1">{"balsheet",#N/A,FALSE,"INCOME";"TB3",#N/A,FALSE,"INCOME";"TAJE",#N/A,FALSE,"TAJE";"_200",#N/A,FALSE,"ALLOCATIONS";"_80_1",#N/A,FALSE,"ALLOCATIONS";"_80_2",#N/A,FALSE,"ALLOCATIONS";"_80_3",#N/A,FALSE,"ALLOCATIONS";"_80_4",#N/A,FALSE,"ALLOCATIONS";"_80_5",#N/A,FALSE,"ALLOCATIONS"}</definedName>
    <definedName name="sd" localSheetId="8" hidden="1">{"balsheet",#N/A,FALSE,"INCOME";"TB3",#N/A,FALSE,"INCOME";"TAJE",#N/A,FALSE,"TAJE";"_200",#N/A,FALSE,"ALLOCATIONS";"_80_1",#N/A,FALSE,"ALLOCATIONS";"_80_2",#N/A,FALSE,"ALLOCATIONS";"_80_3",#N/A,FALSE,"ALLOCATIONS";"_80_4",#N/A,FALSE,"ALLOCATIONS";"_80_5",#N/A,FALSE,"ALLOCATIONS"}</definedName>
    <definedName name="sd" localSheetId="9" hidden="1">{"balsheet",#N/A,FALSE,"INCOME";"TB3",#N/A,FALSE,"INCOME";"TAJE",#N/A,FALSE,"TAJE";"_200",#N/A,FALSE,"ALLOCATIONS";"_80_1",#N/A,FALSE,"ALLOCATIONS";"_80_2",#N/A,FALSE,"ALLOCATIONS";"_80_3",#N/A,FALSE,"ALLOCATIONS";"_80_4",#N/A,FALSE,"ALLOCATIONS";"_80_5",#N/A,FALSE,"ALLOCATIONS"}</definedName>
    <definedName name="sd" localSheetId="10" hidden="1">{"balsheet",#N/A,FALSE,"INCOME";"TB3",#N/A,FALSE,"INCOME";"TAJE",#N/A,FALSE,"TAJE";"_200",#N/A,FALSE,"ALLOCATIONS";"_80_1",#N/A,FALSE,"ALLOCATIONS";"_80_2",#N/A,FALSE,"ALLOCATIONS";"_80_3",#N/A,FALSE,"ALLOCATIONS";"_80_4",#N/A,FALSE,"ALLOCATIONS";"_80_5",#N/A,FALSE,"ALLOCATIONS"}</definedName>
    <definedName name="sd" hidden="1">{"balsheet",#N/A,FALSE,"INCOME";"TB3",#N/A,FALSE,"INCOME";"TAJE",#N/A,FALSE,"TAJE";"_200",#N/A,FALSE,"ALLOCATIONS";"_80_1",#N/A,FALSE,"ALLOCATIONS";"_80_2",#N/A,FALSE,"ALLOCATIONS";"_80_3",#N/A,FALSE,"ALLOCATIONS";"_80_4",#N/A,FALSE,"ALLOCATIONS";"_80_5",#N/A,FALSE,"ALLOCATIONS"}</definedName>
    <definedName name="sdggdsdgg" localSheetId="2" hidden="1">{#N/A,#N/A,TRUE,"MAIN FT TERM";#N/A,#N/A,TRUE,"MCI  FT TERM ";#N/A,#N/A,TRUE,"OC12 EQV"}</definedName>
    <definedName name="sdggdsdgg" localSheetId="3" hidden="1">{#N/A,#N/A,TRUE,"MAIN FT TERM";#N/A,#N/A,TRUE,"MCI  FT TERM ";#N/A,#N/A,TRUE,"OC12 EQV"}</definedName>
    <definedName name="sdggdsdgg" localSheetId="4" hidden="1">{#N/A,#N/A,TRUE,"MAIN FT TERM";#N/A,#N/A,TRUE,"MCI  FT TERM ";#N/A,#N/A,TRUE,"OC12 EQV"}</definedName>
    <definedName name="sdggdsdgg" localSheetId="5" hidden="1">{#N/A,#N/A,TRUE,"MAIN FT TERM";#N/A,#N/A,TRUE,"MCI  FT TERM ";#N/A,#N/A,TRUE,"OC12 EQV"}</definedName>
    <definedName name="sdggdsdgg" localSheetId="1" hidden="1">{#N/A,#N/A,TRUE,"MAIN FT TERM";#N/A,#N/A,TRUE,"MCI  FT TERM ";#N/A,#N/A,TRUE,"OC12 EQV"}</definedName>
    <definedName name="sdggdsdgg" localSheetId="0" hidden="1">{#N/A,#N/A,TRUE,"MAIN FT TERM";#N/A,#N/A,TRUE,"MCI  FT TERM ";#N/A,#N/A,TRUE,"OC12 EQV"}</definedName>
    <definedName name="sdggdsdgg" localSheetId="6" hidden="1">{#N/A,#N/A,TRUE,"MAIN FT TERM";#N/A,#N/A,TRUE,"MCI  FT TERM ";#N/A,#N/A,TRUE,"OC12 EQV"}</definedName>
    <definedName name="sdggdsdgg" localSheetId="7" hidden="1">{#N/A,#N/A,TRUE,"MAIN FT TERM";#N/A,#N/A,TRUE,"MCI  FT TERM ";#N/A,#N/A,TRUE,"OC12 EQV"}</definedName>
    <definedName name="sdggdsdgg" localSheetId="8" hidden="1">{#N/A,#N/A,TRUE,"MAIN FT TERM";#N/A,#N/A,TRUE,"MCI  FT TERM ";#N/A,#N/A,TRUE,"OC12 EQV"}</definedName>
    <definedName name="sdggdsdgg" localSheetId="9" hidden="1">{#N/A,#N/A,TRUE,"MAIN FT TERM";#N/A,#N/A,TRUE,"MCI  FT TERM ";#N/A,#N/A,TRUE,"OC12 EQV"}</definedName>
    <definedName name="sdggdsdgg" localSheetId="10" hidden="1">{#N/A,#N/A,TRUE,"MAIN FT TERM";#N/A,#N/A,TRUE,"MCI  FT TERM ";#N/A,#N/A,TRUE,"OC12 EQV"}</definedName>
    <definedName name="sdggdsdgg" hidden="1">{#N/A,#N/A,TRUE,"MAIN FT TERM";#N/A,#N/A,TRUE,"MCI  FT TERM ";#N/A,#N/A,TRUE,"OC12 EQV"}</definedName>
    <definedName name="sencount" hidden="1">1</definedName>
    <definedName name="SF" localSheetId="2" hidden="1">{#N/A,#N/A,FALSE,"Aging Summary";#N/A,#N/A,FALSE,"Ratio Analysis";#N/A,#N/A,FALSE,"Test 120 Day Accts";#N/A,#N/A,FALSE,"Tickmarks"}</definedName>
    <definedName name="SF" localSheetId="3" hidden="1">{#N/A,#N/A,FALSE,"Aging Summary";#N/A,#N/A,FALSE,"Ratio Analysis";#N/A,#N/A,FALSE,"Test 120 Day Accts";#N/A,#N/A,FALSE,"Tickmarks"}</definedName>
    <definedName name="SF" localSheetId="4" hidden="1">{#N/A,#N/A,FALSE,"Aging Summary";#N/A,#N/A,FALSE,"Ratio Analysis";#N/A,#N/A,FALSE,"Test 120 Day Accts";#N/A,#N/A,FALSE,"Tickmarks"}</definedName>
    <definedName name="SF" localSheetId="5" hidden="1">{#N/A,#N/A,FALSE,"Aging Summary";#N/A,#N/A,FALSE,"Ratio Analysis";#N/A,#N/A,FALSE,"Test 120 Day Accts";#N/A,#N/A,FALSE,"Tickmarks"}</definedName>
    <definedName name="SF" localSheetId="7" hidden="1">{#N/A,#N/A,FALSE,"Aging Summary";#N/A,#N/A,FALSE,"Ratio Analysis";#N/A,#N/A,FALSE,"Test 120 Day Accts";#N/A,#N/A,FALSE,"Tickmarks"}</definedName>
    <definedName name="SF" localSheetId="8" hidden="1">{#N/A,#N/A,FALSE,"Aging Summary";#N/A,#N/A,FALSE,"Ratio Analysis";#N/A,#N/A,FALSE,"Test 120 Day Accts";#N/A,#N/A,FALSE,"Tickmarks"}</definedName>
    <definedName name="SF" localSheetId="9" hidden="1">{#N/A,#N/A,FALSE,"Aging Summary";#N/A,#N/A,FALSE,"Ratio Analysis";#N/A,#N/A,FALSE,"Test 120 Day Accts";#N/A,#N/A,FALSE,"Tickmarks"}</definedName>
    <definedName name="SF" localSheetId="10" hidden="1">{#N/A,#N/A,FALSE,"Aging Summary";#N/A,#N/A,FALSE,"Ratio Analysis";#N/A,#N/A,FALSE,"Test 120 Day Accts";#N/A,#N/A,FALSE,"Tickmarks"}</definedName>
    <definedName name="SF" hidden="1">{#N/A,#N/A,FALSE,"Aging Summary";#N/A,#N/A,FALSE,"Ratio Analysis";#N/A,#N/A,FALSE,"Test 120 Day Accts";#N/A,#N/A,FALSE,"Tickmarks"}</definedName>
    <definedName name="shiva" localSheetId="2" hidden="1">{#N/A,#N/A,FALSE,"O&amp;M by processes";#N/A,#N/A,FALSE,"Elec Act vs Bud";#N/A,#N/A,FALSE,"G&amp;A";#N/A,#N/A,FALSE,"BGS";#N/A,#N/A,FALSE,"Res Cost"}</definedName>
    <definedName name="shiva" localSheetId="3" hidden="1">{#N/A,#N/A,FALSE,"O&amp;M by processes";#N/A,#N/A,FALSE,"Elec Act vs Bud";#N/A,#N/A,FALSE,"G&amp;A";#N/A,#N/A,FALSE,"BGS";#N/A,#N/A,FALSE,"Res Cost"}</definedName>
    <definedName name="shiva" localSheetId="4" hidden="1">{#N/A,#N/A,FALSE,"O&amp;M by processes";#N/A,#N/A,FALSE,"Elec Act vs Bud";#N/A,#N/A,FALSE,"G&amp;A";#N/A,#N/A,FALSE,"BGS";#N/A,#N/A,FALSE,"Res Cost"}</definedName>
    <definedName name="shiva" localSheetId="5" hidden="1">{#N/A,#N/A,FALSE,"O&amp;M by processes";#N/A,#N/A,FALSE,"Elec Act vs Bud";#N/A,#N/A,FALSE,"G&amp;A";#N/A,#N/A,FALSE,"BGS";#N/A,#N/A,FALSE,"Res Cost"}</definedName>
    <definedName name="shiva" localSheetId="1" hidden="1">{#N/A,#N/A,FALSE,"O&amp;M by processes";#N/A,#N/A,FALSE,"Elec Act vs Bud";#N/A,#N/A,FALSE,"G&amp;A";#N/A,#N/A,FALSE,"BGS";#N/A,#N/A,FALSE,"Res Cost"}</definedName>
    <definedName name="shiva" localSheetId="0" hidden="1">{#N/A,#N/A,FALSE,"O&amp;M by processes";#N/A,#N/A,FALSE,"Elec Act vs Bud";#N/A,#N/A,FALSE,"G&amp;A";#N/A,#N/A,FALSE,"BGS";#N/A,#N/A,FALSE,"Res Cost"}</definedName>
    <definedName name="shiva" localSheetId="6" hidden="1">{#N/A,#N/A,FALSE,"O&amp;M by processes";#N/A,#N/A,FALSE,"Elec Act vs Bud";#N/A,#N/A,FALSE,"G&amp;A";#N/A,#N/A,FALSE,"BGS";#N/A,#N/A,FALSE,"Res Cost"}</definedName>
    <definedName name="shiva" localSheetId="7" hidden="1">{#N/A,#N/A,FALSE,"O&amp;M by processes";#N/A,#N/A,FALSE,"Elec Act vs Bud";#N/A,#N/A,FALSE,"G&amp;A";#N/A,#N/A,FALSE,"BGS";#N/A,#N/A,FALSE,"Res Cost"}</definedName>
    <definedName name="shiva" localSheetId="8" hidden="1">{#N/A,#N/A,FALSE,"O&amp;M by processes";#N/A,#N/A,FALSE,"Elec Act vs Bud";#N/A,#N/A,FALSE,"G&amp;A";#N/A,#N/A,FALSE,"BGS";#N/A,#N/A,FALSE,"Res Cost"}</definedName>
    <definedName name="shiva" localSheetId="9" hidden="1">{#N/A,#N/A,FALSE,"O&amp;M by processes";#N/A,#N/A,FALSE,"Elec Act vs Bud";#N/A,#N/A,FALSE,"G&amp;A";#N/A,#N/A,FALSE,"BGS";#N/A,#N/A,FALSE,"Res Cost"}</definedName>
    <definedName name="shiva" localSheetId="10" hidden="1">{#N/A,#N/A,FALSE,"O&amp;M by processes";#N/A,#N/A,FALSE,"Elec Act vs Bud";#N/A,#N/A,FALSE,"G&amp;A";#N/A,#N/A,FALSE,"BGS";#N/A,#N/A,FALSE,"Res Cost"}</definedName>
    <definedName name="shiva" hidden="1">{#N/A,#N/A,FALSE,"O&amp;M by processes";#N/A,#N/A,FALSE,"Elec Act vs Bud";#N/A,#N/A,FALSE,"G&amp;A";#N/A,#N/A,FALSE,"BGS";#N/A,#N/A,FALSE,"Res Cost"}</definedName>
    <definedName name="solver_adj" localSheetId="2" hidden="1">#REF!</definedName>
    <definedName name="solver_adj" localSheetId="3" hidden="1">#REF!</definedName>
    <definedName name="solver_adj" localSheetId="4" hidden="1">#REF!</definedName>
    <definedName name="solver_adj" localSheetId="5" hidden="1">#REF!</definedName>
    <definedName name="solver_adj" localSheetId="7" hidden="1">#REF!</definedName>
    <definedName name="solver_adj" localSheetId="8" hidden="1">#REF!</definedName>
    <definedName name="solver_adj" localSheetId="9" hidden="1">#REF!</definedName>
    <definedName name="solver_adj" hidden="1">#REF!</definedName>
    <definedName name="solver_lin" hidden="1">0</definedName>
    <definedName name="solver_num" hidden="1">0</definedName>
    <definedName name="solver_opt" localSheetId="2" hidden="1">#REF!</definedName>
    <definedName name="solver_opt" localSheetId="3" hidden="1">#REF!</definedName>
    <definedName name="solver_opt" localSheetId="4" hidden="1">#REF!</definedName>
    <definedName name="solver_opt" localSheetId="5" hidden="1">#REF!</definedName>
    <definedName name="solver_opt" localSheetId="7" hidden="1">#REF!</definedName>
    <definedName name="solver_opt" localSheetId="9" hidden="1">#REF!</definedName>
    <definedName name="solver_opt" hidden="1">#REF!</definedName>
    <definedName name="solver_rel1" hidden="1">2</definedName>
    <definedName name="solver_rhs1" hidden="1">17</definedName>
    <definedName name="solver_typ" hidden="1">3</definedName>
    <definedName name="solver_val" hidden="1">0.6</definedName>
    <definedName name="Sort2" localSheetId="2" hidden="1">#REF!</definedName>
    <definedName name="Sort2" localSheetId="3" hidden="1">#REF!</definedName>
    <definedName name="Sort2" localSheetId="4" hidden="1">#REF!</definedName>
    <definedName name="Sort2" localSheetId="5" hidden="1">#REF!</definedName>
    <definedName name="Sort2" localSheetId="1" hidden="1">#REF!</definedName>
    <definedName name="Sort2" localSheetId="0" hidden="1">#REF!</definedName>
    <definedName name="Sort2" localSheetId="6" hidden="1">#REF!</definedName>
    <definedName name="Sort2" localSheetId="7" hidden="1">#REF!</definedName>
    <definedName name="Sort2" localSheetId="9" hidden="1">#REF!</definedName>
    <definedName name="Sort2" localSheetId="10" hidden="1">#REF!</definedName>
    <definedName name="Sort2" hidden="1">#REF!</definedName>
    <definedName name="ss" localSheetId="2" hidden="1">{#N/A,#N/A,FALSE,"Aging Summary";#N/A,#N/A,FALSE,"Ratio Analysis";#N/A,#N/A,FALSE,"Test 120 Day Accts";#N/A,#N/A,FALSE,"Tickmarks"}</definedName>
    <definedName name="ss" localSheetId="3" hidden="1">{#N/A,#N/A,FALSE,"Aging Summary";#N/A,#N/A,FALSE,"Ratio Analysis";#N/A,#N/A,FALSE,"Test 120 Day Accts";#N/A,#N/A,FALSE,"Tickmarks"}</definedName>
    <definedName name="ss" localSheetId="4" hidden="1">{#N/A,#N/A,FALSE,"Aging Summary";#N/A,#N/A,FALSE,"Ratio Analysis";#N/A,#N/A,FALSE,"Test 120 Day Accts";#N/A,#N/A,FALSE,"Tickmarks"}</definedName>
    <definedName name="ss" localSheetId="5" hidden="1">{#N/A,#N/A,FALSE,"Aging Summary";#N/A,#N/A,FALSE,"Ratio Analysis";#N/A,#N/A,FALSE,"Test 120 Day Accts";#N/A,#N/A,FALSE,"Tickmarks"}</definedName>
    <definedName name="ss" localSheetId="7" hidden="1">{#N/A,#N/A,FALSE,"Aging Summary";#N/A,#N/A,FALSE,"Ratio Analysis";#N/A,#N/A,FALSE,"Test 120 Day Accts";#N/A,#N/A,FALSE,"Tickmarks"}</definedName>
    <definedName name="ss" localSheetId="8" hidden="1">{#N/A,#N/A,FALSE,"Aging Summary";#N/A,#N/A,FALSE,"Ratio Analysis";#N/A,#N/A,FALSE,"Test 120 Day Accts";#N/A,#N/A,FALSE,"Tickmarks"}</definedName>
    <definedName name="ss" localSheetId="9" hidden="1">{#N/A,#N/A,FALSE,"Aging Summary";#N/A,#N/A,FALSE,"Ratio Analysis";#N/A,#N/A,FALSE,"Test 120 Day Accts";#N/A,#N/A,FALSE,"Tickmarks"}</definedName>
    <definedName name="ss" localSheetId="10" hidden="1">{#N/A,#N/A,FALSE,"Aging Summary";#N/A,#N/A,FALSE,"Ratio Analysis";#N/A,#N/A,FALSE,"Test 120 Day Accts";#N/A,#N/A,FALSE,"Tickmarks"}</definedName>
    <definedName name="ss" hidden="1">{#N/A,#N/A,FALSE,"Aging Summary";#N/A,#N/A,FALSE,"Ratio Analysis";#N/A,#N/A,FALSE,"Test 120 Day Accts";#N/A,#N/A,FALSE,"Tickmarks"}</definedName>
    <definedName name="SSO" localSheetId="2" hidden="1">{#N/A,#N/A,FALSE,"CF Consolidated 2";#N/A,#N/A,FALSE,"Retail Assump";#N/A,#N/A,FALSE,"CF Retail";#N/A,#N/A,FALSE,"Garage Assumpt 1";#N/A,#N/A,FALSE,"Garage Op Proj";#N/A,#N/A,FALSE,"Hist I&amp;E";#N/A,#N/A,FALSE,"Rent Roll";#N/A,#N/A,FALSE,"RE Taxes";#N/A,#N/A,FALSE,"CAM - BH";#N/A,#N/A,FALSE,"Comm.Condo CAM"}</definedName>
    <definedName name="SSO" localSheetId="3" hidden="1">{#N/A,#N/A,FALSE,"CF Consolidated 2";#N/A,#N/A,FALSE,"Retail Assump";#N/A,#N/A,FALSE,"CF Retail";#N/A,#N/A,FALSE,"Garage Assumpt 1";#N/A,#N/A,FALSE,"Garage Op Proj";#N/A,#N/A,FALSE,"Hist I&amp;E";#N/A,#N/A,FALSE,"Rent Roll";#N/A,#N/A,FALSE,"RE Taxes";#N/A,#N/A,FALSE,"CAM - BH";#N/A,#N/A,FALSE,"Comm.Condo CAM"}</definedName>
    <definedName name="SSO" localSheetId="4" hidden="1">{#N/A,#N/A,FALSE,"CF Consolidated 2";#N/A,#N/A,FALSE,"Retail Assump";#N/A,#N/A,FALSE,"CF Retail";#N/A,#N/A,FALSE,"Garage Assumpt 1";#N/A,#N/A,FALSE,"Garage Op Proj";#N/A,#N/A,FALSE,"Hist I&amp;E";#N/A,#N/A,FALSE,"Rent Roll";#N/A,#N/A,FALSE,"RE Taxes";#N/A,#N/A,FALSE,"CAM - BH";#N/A,#N/A,FALSE,"Comm.Condo CAM"}</definedName>
    <definedName name="SSO" localSheetId="5" hidden="1">{#N/A,#N/A,FALSE,"CF Consolidated 2";#N/A,#N/A,FALSE,"Retail Assump";#N/A,#N/A,FALSE,"CF Retail";#N/A,#N/A,FALSE,"Garage Assumpt 1";#N/A,#N/A,FALSE,"Garage Op Proj";#N/A,#N/A,FALSE,"Hist I&amp;E";#N/A,#N/A,FALSE,"Rent Roll";#N/A,#N/A,FALSE,"RE Taxes";#N/A,#N/A,FALSE,"CAM - BH";#N/A,#N/A,FALSE,"Comm.Condo CAM"}</definedName>
    <definedName name="SSO" localSheetId="7" hidden="1">{#N/A,#N/A,FALSE,"CF Consolidated 2";#N/A,#N/A,FALSE,"Retail Assump";#N/A,#N/A,FALSE,"CF Retail";#N/A,#N/A,FALSE,"Garage Assumpt 1";#N/A,#N/A,FALSE,"Garage Op Proj";#N/A,#N/A,FALSE,"Hist I&amp;E";#N/A,#N/A,FALSE,"Rent Roll";#N/A,#N/A,FALSE,"RE Taxes";#N/A,#N/A,FALSE,"CAM - BH";#N/A,#N/A,FALSE,"Comm.Condo CAM"}</definedName>
    <definedName name="SSO" localSheetId="8" hidden="1">{#N/A,#N/A,FALSE,"CF Consolidated 2";#N/A,#N/A,FALSE,"Retail Assump";#N/A,#N/A,FALSE,"CF Retail";#N/A,#N/A,FALSE,"Garage Assumpt 1";#N/A,#N/A,FALSE,"Garage Op Proj";#N/A,#N/A,FALSE,"Hist I&amp;E";#N/A,#N/A,FALSE,"Rent Roll";#N/A,#N/A,FALSE,"RE Taxes";#N/A,#N/A,FALSE,"CAM - BH";#N/A,#N/A,FALSE,"Comm.Condo CAM"}</definedName>
    <definedName name="SSO" localSheetId="9" hidden="1">{#N/A,#N/A,FALSE,"CF Consolidated 2";#N/A,#N/A,FALSE,"Retail Assump";#N/A,#N/A,FALSE,"CF Retail";#N/A,#N/A,FALSE,"Garage Assumpt 1";#N/A,#N/A,FALSE,"Garage Op Proj";#N/A,#N/A,FALSE,"Hist I&amp;E";#N/A,#N/A,FALSE,"Rent Roll";#N/A,#N/A,FALSE,"RE Taxes";#N/A,#N/A,FALSE,"CAM - BH";#N/A,#N/A,FALSE,"Comm.Condo CAM"}</definedName>
    <definedName name="SSO" localSheetId="10" hidden="1">{#N/A,#N/A,FALSE,"CF Consolidated 2";#N/A,#N/A,FALSE,"Retail Assump";#N/A,#N/A,FALSE,"CF Retail";#N/A,#N/A,FALSE,"Garage Assumpt 1";#N/A,#N/A,FALSE,"Garage Op Proj";#N/A,#N/A,FALSE,"Hist I&amp;E";#N/A,#N/A,FALSE,"Rent Roll";#N/A,#N/A,FALSE,"RE Taxes";#N/A,#N/A,FALSE,"CAM - BH";#N/A,#N/A,FALSE,"Comm.Condo CAM"}</definedName>
    <definedName name="SSO" hidden="1">{#N/A,#N/A,FALSE,"CF Consolidated 2";#N/A,#N/A,FALSE,"Retail Assump";#N/A,#N/A,FALSE,"CF Retail";#N/A,#N/A,FALSE,"Garage Assumpt 1";#N/A,#N/A,FALSE,"Garage Op Proj";#N/A,#N/A,FALSE,"Hist I&amp;E";#N/A,#N/A,FALSE,"Rent Roll";#N/A,#N/A,FALSE,"RE Taxes";#N/A,#N/A,FALSE,"CAM - BH";#N/A,#N/A,FALSE,"Comm.Condo CAM"}</definedName>
    <definedName name="statsrevised" localSheetId="2" hidden="1">{#N/A,#N/A,FALSE,"O&amp;M by processes";#N/A,#N/A,FALSE,"Elec Act vs Bud";#N/A,#N/A,FALSE,"G&amp;A";#N/A,#N/A,FALSE,"BGS";#N/A,#N/A,FALSE,"Res Cost"}</definedName>
    <definedName name="statsrevised" localSheetId="3" hidden="1">{#N/A,#N/A,FALSE,"O&amp;M by processes";#N/A,#N/A,FALSE,"Elec Act vs Bud";#N/A,#N/A,FALSE,"G&amp;A";#N/A,#N/A,FALSE,"BGS";#N/A,#N/A,FALSE,"Res Cost"}</definedName>
    <definedName name="statsrevised" localSheetId="4" hidden="1">{#N/A,#N/A,FALSE,"O&amp;M by processes";#N/A,#N/A,FALSE,"Elec Act vs Bud";#N/A,#N/A,FALSE,"G&amp;A";#N/A,#N/A,FALSE,"BGS";#N/A,#N/A,FALSE,"Res Cost"}</definedName>
    <definedName name="statsrevised" localSheetId="5" hidden="1">{#N/A,#N/A,FALSE,"O&amp;M by processes";#N/A,#N/A,FALSE,"Elec Act vs Bud";#N/A,#N/A,FALSE,"G&amp;A";#N/A,#N/A,FALSE,"BGS";#N/A,#N/A,FALSE,"Res Cost"}</definedName>
    <definedName name="statsrevised" localSheetId="1" hidden="1">{#N/A,#N/A,FALSE,"O&amp;M by processes";#N/A,#N/A,FALSE,"Elec Act vs Bud";#N/A,#N/A,FALSE,"G&amp;A";#N/A,#N/A,FALSE,"BGS";#N/A,#N/A,FALSE,"Res Cost"}</definedName>
    <definedName name="statsrevised" localSheetId="0" hidden="1">{#N/A,#N/A,FALSE,"O&amp;M by processes";#N/A,#N/A,FALSE,"Elec Act vs Bud";#N/A,#N/A,FALSE,"G&amp;A";#N/A,#N/A,FALSE,"BGS";#N/A,#N/A,FALSE,"Res Cost"}</definedName>
    <definedName name="statsrevised" localSheetId="6" hidden="1">{#N/A,#N/A,FALSE,"O&amp;M by processes";#N/A,#N/A,FALSE,"Elec Act vs Bud";#N/A,#N/A,FALSE,"G&amp;A";#N/A,#N/A,FALSE,"BGS";#N/A,#N/A,FALSE,"Res Cost"}</definedName>
    <definedName name="statsrevised" localSheetId="7" hidden="1">{#N/A,#N/A,FALSE,"O&amp;M by processes";#N/A,#N/A,FALSE,"Elec Act vs Bud";#N/A,#N/A,FALSE,"G&amp;A";#N/A,#N/A,FALSE,"BGS";#N/A,#N/A,FALSE,"Res Cost"}</definedName>
    <definedName name="statsrevised" localSheetId="8" hidden="1">{#N/A,#N/A,FALSE,"O&amp;M by processes";#N/A,#N/A,FALSE,"Elec Act vs Bud";#N/A,#N/A,FALSE,"G&amp;A";#N/A,#N/A,FALSE,"BGS";#N/A,#N/A,FALSE,"Res Cost"}</definedName>
    <definedName name="statsrevised" localSheetId="9" hidden="1">{#N/A,#N/A,FALSE,"O&amp;M by processes";#N/A,#N/A,FALSE,"Elec Act vs Bud";#N/A,#N/A,FALSE,"G&amp;A";#N/A,#N/A,FALSE,"BGS";#N/A,#N/A,FALSE,"Res Cost"}</definedName>
    <definedName name="statsrevised" localSheetId="10" hidden="1">{#N/A,#N/A,FALSE,"O&amp;M by processes";#N/A,#N/A,FALSE,"Elec Act vs Bud";#N/A,#N/A,FALSE,"G&amp;A";#N/A,#N/A,FALSE,"BGS";#N/A,#N/A,FALSE,"Res Cost"}</definedName>
    <definedName name="statsrevised" hidden="1">{#N/A,#N/A,FALSE,"O&amp;M by processes";#N/A,#N/A,FALSE,"Elec Act vs Bud";#N/A,#N/A,FALSE,"G&amp;A";#N/A,#N/A,FALSE,"BGS";#N/A,#N/A,FALSE,"Res Cost"}</definedName>
    <definedName name="storage" localSheetId="2" hidden="1">{#N/A,#N/A,FALSE,"Inv. in cons subs";#N/A,#N/A,FALSE,"Intercomp.";#N/A,#N/A,FALSE,"Common Stock";#N/A,#N/A,FALSE,"Beg. or year re";#N/A,#N/A,FALSE,"Inv. NC sub-undist"}</definedName>
    <definedName name="storage" localSheetId="3" hidden="1">{#N/A,#N/A,FALSE,"Inv. in cons subs";#N/A,#N/A,FALSE,"Intercomp.";#N/A,#N/A,FALSE,"Common Stock";#N/A,#N/A,FALSE,"Beg. or year re";#N/A,#N/A,FALSE,"Inv. NC sub-undist"}</definedName>
    <definedName name="storage" localSheetId="4" hidden="1">{#N/A,#N/A,FALSE,"Inv. in cons subs";#N/A,#N/A,FALSE,"Intercomp.";#N/A,#N/A,FALSE,"Common Stock";#N/A,#N/A,FALSE,"Beg. or year re";#N/A,#N/A,FALSE,"Inv. NC sub-undist"}</definedName>
    <definedName name="storage" localSheetId="5" hidden="1">{#N/A,#N/A,FALSE,"Inv. in cons subs";#N/A,#N/A,FALSE,"Intercomp.";#N/A,#N/A,FALSE,"Common Stock";#N/A,#N/A,FALSE,"Beg. or year re";#N/A,#N/A,FALSE,"Inv. NC sub-undist"}</definedName>
    <definedName name="storage" localSheetId="1" hidden="1">{#N/A,#N/A,FALSE,"Inv. in cons subs";#N/A,#N/A,FALSE,"Intercomp.";#N/A,#N/A,FALSE,"Common Stock";#N/A,#N/A,FALSE,"Beg. or year re";#N/A,#N/A,FALSE,"Inv. NC sub-undist"}</definedName>
    <definedName name="storage" localSheetId="0" hidden="1">{#N/A,#N/A,FALSE,"Inv. in cons subs";#N/A,#N/A,FALSE,"Intercomp.";#N/A,#N/A,FALSE,"Common Stock";#N/A,#N/A,FALSE,"Beg. or year re";#N/A,#N/A,FALSE,"Inv. NC sub-undist"}</definedName>
    <definedName name="storage" localSheetId="6" hidden="1">{#N/A,#N/A,FALSE,"Inv. in cons subs";#N/A,#N/A,FALSE,"Intercomp.";#N/A,#N/A,FALSE,"Common Stock";#N/A,#N/A,FALSE,"Beg. or year re";#N/A,#N/A,FALSE,"Inv. NC sub-undist"}</definedName>
    <definedName name="storage" localSheetId="7" hidden="1">{#N/A,#N/A,FALSE,"Inv. in cons subs";#N/A,#N/A,FALSE,"Intercomp.";#N/A,#N/A,FALSE,"Common Stock";#N/A,#N/A,FALSE,"Beg. or year re";#N/A,#N/A,FALSE,"Inv. NC sub-undist"}</definedName>
    <definedName name="storage" localSheetId="8" hidden="1">{#N/A,#N/A,FALSE,"Inv. in cons subs";#N/A,#N/A,FALSE,"Intercomp.";#N/A,#N/A,FALSE,"Common Stock";#N/A,#N/A,FALSE,"Beg. or year re";#N/A,#N/A,FALSE,"Inv. NC sub-undist"}</definedName>
    <definedName name="storage" localSheetId="9" hidden="1">{#N/A,#N/A,FALSE,"Inv. in cons subs";#N/A,#N/A,FALSE,"Intercomp.";#N/A,#N/A,FALSE,"Common Stock";#N/A,#N/A,FALSE,"Beg. or year re";#N/A,#N/A,FALSE,"Inv. NC sub-undist"}</definedName>
    <definedName name="storage" localSheetId="10" hidden="1">{#N/A,#N/A,FALSE,"Inv. in cons subs";#N/A,#N/A,FALSE,"Intercomp.";#N/A,#N/A,FALSE,"Common Stock";#N/A,#N/A,FALSE,"Beg. or year re";#N/A,#N/A,FALSE,"Inv. NC sub-undist"}</definedName>
    <definedName name="storage" hidden="1">{#N/A,#N/A,FALSE,"Inv. in cons subs";#N/A,#N/A,FALSE,"Intercomp.";#N/A,#N/A,FALSE,"Common Stock";#N/A,#N/A,FALSE,"Beg. or year re";#N/A,#N/A,FALSE,"Inv. NC sub-undist"}</definedName>
    <definedName name="support" localSheetId="2" hidden="1">{#N/A,#N/A,FALSE,"O&amp;M by processes";#N/A,#N/A,FALSE,"Elec Act vs Bud";#N/A,#N/A,FALSE,"G&amp;A";#N/A,#N/A,FALSE,"BGS";#N/A,#N/A,FALSE,"Res Cost"}</definedName>
    <definedName name="support" localSheetId="3" hidden="1">{#N/A,#N/A,FALSE,"O&amp;M by processes";#N/A,#N/A,FALSE,"Elec Act vs Bud";#N/A,#N/A,FALSE,"G&amp;A";#N/A,#N/A,FALSE,"BGS";#N/A,#N/A,FALSE,"Res Cost"}</definedName>
    <definedName name="support" localSheetId="4" hidden="1">{#N/A,#N/A,FALSE,"O&amp;M by processes";#N/A,#N/A,FALSE,"Elec Act vs Bud";#N/A,#N/A,FALSE,"G&amp;A";#N/A,#N/A,FALSE,"BGS";#N/A,#N/A,FALSE,"Res Cost"}</definedName>
    <definedName name="support" localSheetId="5" hidden="1">{#N/A,#N/A,FALSE,"O&amp;M by processes";#N/A,#N/A,FALSE,"Elec Act vs Bud";#N/A,#N/A,FALSE,"G&amp;A";#N/A,#N/A,FALSE,"BGS";#N/A,#N/A,FALSE,"Res Cost"}</definedName>
    <definedName name="support" localSheetId="1" hidden="1">{#N/A,#N/A,FALSE,"O&amp;M by processes";#N/A,#N/A,FALSE,"Elec Act vs Bud";#N/A,#N/A,FALSE,"G&amp;A";#N/A,#N/A,FALSE,"BGS";#N/A,#N/A,FALSE,"Res Cost"}</definedName>
    <definedName name="support" localSheetId="0" hidden="1">{#N/A,#N/A,FALSE,"O&amp;M by processes";#N/A,#N/A,FALSE,"Elec Act vs Bud";#N/A,#N/A,FALSE,"G&amp;A";#N/A,#N/A,FALSE,"BGS";#N/A,#N/A,FALSE,"Res Cost"}</definedName>
    <definedName name="support" localSheetId="6" hidden="1">{#N/A,#N/A,FALSE,"O&amp;M by processes";#N/A,#N/A,FALSE,"Elec Act vs Bud";#N/A,#N/A,FALSE,"G&amp;A";#N/A,#N/A,FALSE,"BGS";#N/A,#N/A,FALSE,"Res Cost"}</definedName>
    <definedName name="support" localSheetId="7" hidden="1">{#N/A,#N/A,FALSE,"O&amp;M by processes";#N/A,#N/A,FALSE,"Elec Act vs Bud";#N/A,#N/A,FALSE,"G&amp;A";#N/A,#N/A,FALSE,"BGS";#N/A,#N/A,FALSE,"Res Cost"}</definedName>
    <definedName name="support" localSheetId="8" hidden="1">{#N/A,#N/A,FALSE,"O&amp;M by processes";#N/A,#N/A,FALSE,"Elec Act vs Bud";#N/A,#N/A,FALSE,"G&amp;A";#N/A,#N/A,FALSE,"BGS";#N/A,#N/A,FALSE,"Res Cost"}</definedName>
    <definedName name="support" localSheetId="9" hidden="1">{#N/A,#N/A,FALSE,"O&amp;M by processes";#N/A,#N/A,FALSE,"Elec Act vs Bud";#N/A,#N/A,FALSE,"G&amp;A";#N/A,#N/A,FALSE,"BGS";#N/A,#N/A,FALSE,"Res Cost"}</definedName>
    <definedName name="support" localSheetId="10" hidden="1">{#N/A,#N/A,FALSE,"O&amp;M by processes";#N/A,#N/A,FALSE,"Elec Act vs Bud";#N/A,#N/A,FALSE,"G&amp;A";#N/A,#N/A,FALSE,"BGS";#N/A,#N/A,FALSE,"Res Cost"}</definedName>
    <definedName name="support" hidden="1">{#N/A,#N/A,FALSE,"O&amp;M by processes";#N/A,#N/A,FALSE,"Elec Act vs Bud";#N/A,#N/A,FALSE,"G&amp;A";#N/A,#N/A,FALSE,"BGS";#N/A,#N/A,FALSE,"Res Cost"}</definedName>
    <definedName name="supporti" localSheetId="2" hidden="1">{#N/A,#N/A,FALSE,"O&amp;M by processes";#N/A,#N/A,FALSE,"Elec Act vs Bud";#N/A,#N/A,FALSE,"G&amp;A";#N/A,#N/A,FALSE,"BGS";#N/A,#N/A,FALSE,"Res Cost"}</definedName>
    <definedName name="supporti" localSheetId="3" hidden="1">{#N/A,#N/A,FALSE,"O&amp;M by processes";#N/A,#N/A,FALSE,"Elec Act vs Bud";#N/A,#N/A,FALSE,"G&amp;A";#N/A,#N/A,FALSE,"BGS";#N/A,#N/A,FALSE,"Res Cost"}</definedName>
    <definedName name="supporti" localSheetId="4" hidden="1">{#N/A,#N/A,FALSE,"O&amp;M by processes";#N/A,#N/A,FALSE,"Elec Act vs Bud";#N/A,#N/A,FALSE,"G&amp;A";#N/A,#N/A,FALSE,"BGS";#N/A,#N/A,FALSE,"Res Cost"}</definedName>
    <definedName name="supporti" localSheetId="5" hidden="1">{#N/A,#N/A,FALSE,"O&amp;M by processes";#N/A,#N/A,FALSE,"Elec Act vs Bud";#N/A,#N/A,FALSE,"G&amp;A";#N/A,#N/A,FALSE,"BGS";#N/A,#N/A,FALSE,"Res Cost"}</definedName>
    <definedName name="supporti" localSheetId="1" hidden="1">{#N/A,#N/A,FALSE,"O&amp;M by processes";#N/A,#N/A,FALSE,"Elec Act vs Bud";#N/A,#N/A,FALSE,"G&amp;A";#N/A,#N/A,FALSE,"BGS";#N/A,#N/A,FALSE,"Res Cost"}</definedName>
    <definedName name="supporti" localSheetId="0" hidden="1">{#N/A,#N/A,FALSE,"O&amp;M by processes";#N/A,#N/A,FALSE,"Elec Act vs Bud";#N/A,#N/A,FALSE,"G&amp;A";#N/A,#N/A,FALSE,"BGS";#N/A,#N/A,FALSE,"Res Cost"}</definedName>
    <definedName name="supporti" localSheetId="6" hidden="1">{#N/A,#N/A,FALSE,"O&amp;M by processes";#N/A,#N/A,FALSE,"Elec Act vs Bud";#N/A,#N/A,FALSE,"G&amp;A";#N/A,#N/A,FALSE,"BGS";#N/A,#N/A,FALSE,"Res Cost"}</definedName>
    <definedName name="supporti" localSheetId="7" hidden="1">{#N/A,#N/A,FALSE,"O&amp;M by processes";#N/A,#N/A,FALSE,"Elec Act vs Bud";#N/A,#N/A,FALSE,"G&amp;A";#N/A,#N/A,FALSE,"BGS";#N/A,#N/A,FALSE,"Res Cost"}</definedName>
    <definedName name="supporti" localSheetId="8" hidden="1">{#N/A,#N/A,FALSE,"O&amp;M by processes";#N/A,#N/A,FALSE,"Elec Act vs Bud";#N/A,#N/A,FALSE,"G&amp;A";#N/A,#N/A,FALSE,"BGS";#N/A,#N/A,FALSE,"Res Cost"}</definedName>
    <definedName name="supporti" localSheetId="9" hidden="1">{#N/A,#N/A,FALSE,"O&amp;M by processes";#N/A,#N/A,FALSE,"Elec Act vs Bud";#N/A,#N/A,FALSE,"G&amp;A";#N/A,#N/A,FALSE,"BGS";#N/A,#N/A,FALSE,"Res Cost"}</definedName>
    <definedName name="supporti" localSheetId="10" hidden="1">{#N/A,#N/A,FALSE,"O&amp;M by processes";#N/A,#N/A,FALSE,"Elec Act vs Bud";#N/A,#N/A,FALSE,"G&amp;A";#N/A,#N/A,FALSE,"BGS";#N/A,#N/A,FALSE,"Res Cost"}</definedName>
    <definedName name="supporti" hidden="1">{#N/A,#N/A,FALSE,"O&amp;M by processes";#N/A,#N/A,FALSE,"Elec Act vs Bud";#N/A,#N/A,FALSE,"G&amp;A";#N/A,#N/A,FALSE,"BGS";#N/A,#N/A,FALSE,"Res Cost"}</definedName>
    <definedName name="test1" localSheetId="2" hidden="1">{#N/A,#N/A,TRUE,"MAIN FT TERM";#N/A,#N/A,TRUE,"MCI  FT TERM ";#N/A,#N/A,TRUE,"OC12 EQV"}</definedName>
    <definedName name="test1" localSheetId="3" hidden="1">{#N/A,#N/A,TRUE,"MAIN FT TERM";#N/A,#N/A,TRUE,"MCI  FT TERM ";#N/A,#N/A,TRUE,"OC12 EQV"}</definedName>
    <definedName name="test1" localSheetId="4" hidden="1">{#N/A,#N/A,TRUE,"MAIN FT TERM";#N/A,#N/A,TRUE,"MCI  FT TERM ";#N/A,#N/A,TRUE,"OC12 EQV"}</definedName>
    <definedName name="test1" localSheetId="5" hidden="1">{#N/A,#N/A,TRUE,"MAIN FT TERM";#N/A,#N/A,TRUE,"MCI  FT TERM ";#N/A,#N/A,TRUE,"OC12 EQV"}</definedName>
    <definedName name="test1" localSheetId="1" hidden="1">{#N/A,#N/A,TRUE,"MAIN FT TERM";#N/A,#N/A,TRUE,"MCI  FT TERM ";#N/A,#N/A,TRUE,"OC12 EQV"}</definedName>
    <definedName name="test1" localSheetId="0" hidden="1">{#N/A,#N/A,TRUE,"MAIN FT TERM";#N/A,#N/A,TRUE,"MCI  FT TERM ";#N/A,#N/A,TRUE,"OC12 EQV"}</definedName>
    <definedName name="test1" localSheetId="6" hidden="1">{#N/A,#N/A,TRUE,"MAIN FT TERM";#N/A,#N/A,TRUE,"MCI  FT TERM ";#N/A,#N/A,TRUE,"OC12 EQV"}</definedName>
    <definedName name="test1" localSheetId="7" hidden="1">{#N/A,#N/A,TRUE,"MAIN FT TERM";#N/A,#N/A,TRUE,"MCI  FT TERM ";#N/A,#N/A,TRUE,"OC12 EQV"}</definedName>
    <definedName name="test1" localSheetId="8" hidden="1">{#N/A,#N/A,TRUE,"MAIN FT TERM";#N/A,#N/A,TRUE,"MCI  FT TERM ";#N/A,#N/A,TRUE,"OC12 EQV"}</definedName>
    <definedName name="test1" localSheetId="9" hidden="1">{#N/A,#N/A,TRUE,"MAIN FT TERM";#N/A,#N/A,TRUE,"MCI  FT TERM ";#N/A,#N/A,TRUE,"OC12 EQV"}</definedName>
    <definedName name="test1" localSheetId="10" hidden="1">{#N/A,#N/A,TRUE,"MAIN FT TERM";#N/A,#N/A,TRUE,"MCI  FT TERM ";#N/A,#N/A,TRUE,"OC12 EQV"}</definedName>
    <definedName name="test1" hidden="1">{#N/A,#N/A,TRUE,"MAIN FT TERM";#N/A,#N/A,TRUE,"MCI  FT TERM ";#N/A,#N/A,TRUE,"OC12 EQV"}</definedName>
    <definedName name="test4" localSheetId="2" hidden="1">{#N/A,#N/A,TRUE,"MAIN FT TERM";#N/A,#N/A,TRUE,"MCI  FT TERM ";#N/A,#N/A,TRUE,"OC12 EQV"}</definedName>
    <definedName name="test4" localSheetId="3" hidden="1">{#N/A,#N/A,TRUE,"MAIN FT TERM";#N/A,#N/A,TRUE,"MCI  FT TERM ";#N/A,#N/A,TRUE,"OC12 EQV"}</definedName>
    <definedName name="test4" localSheetId="4" hidden="1">{#N/A,#N/A,TRUE,"MAIN FT TERM";#N/A,#N/A,TRUE,"MCI  FT TERM ";#N/A,#N/A,TRUE,"OC12 EQV"}</definedName>
    <definedName name="test4" localSheetId="5" hidden="1">{#N/A,#N/A,TRUE,"MAIN FT TERM";#N/A,#N/A,TRUE,"MCI  FT TERM ";#N/A,#N/A,TRUE,"OC12 EQV"}</definedName>
    <definedName name="test4" localSheetId="1" hidden="1">{#N/A,#N/A,TRUE,"MAIN FT TERM";#N/A,#N/A,TRUE,"MCI  FT TERM ";#N/A,#N/A,TRUE,"OC12 EQV"}</definedName>
    <definedName name="test4" localSheetId="0" hidden="1">{#N/A,#N/A,TRUE,"MAIN FT TERM";#N/A,#N/A,TRUE,"MCI  FT TERM ";#N/A,#N/A,TRUE,"OC12 EQV"}</definedName>
    <definedName name="test4" localSheetId="6" hidden="1">{#N/A,#N/A,TRUE,"MAIN FT TERM";#N/A,#N/A,TRUE,"MCI  FT TERM ";#N/A,#N/A,TRUE,"OC12 EQV"}</definedName>
    <definedName name="test4" localSheetId="7" hidden="1">{#N/A,#N/A,TRUE,"MAIN FT TERM";#N/A,#N/A,TRUE,"MCI  FT TERM ";#N/A,#N/A,TRUE,"OC12 EQV"}</definedName>
    <definedName name="test4" localSheetId="8" hidden="1">{#N/A,#N/A,TRUE,"MAIN FT TERM";#N/A,#N/A,TRUE,"MCI  FT TERM ";#N/A,#N/A,TRUE,"OC12 EQV"}</definedName>
    <definedName name="test4" localSheetId="9" hidden="1">{#N/A,#N/A,TRUE,"MAIN FT TERM";#N/A,#N/A,TRUE,"MCI  FT TERM ";#N/A,#N/A,TRUE,"OC12 EQV"}</definedName>
    <definedName name="test4" localSheetId="10" hidden="1">{#N/A,#N/A,TRUE,"MAIN FT TERM";#N/A,#N/A,TRUE,"MCI  FT TERM ";#N/A,#N/A,TRUE,"OC12 EQV"}</definedName>
    <definedName name="test4" hidden="1">{#N/A,#N/A,TRUE,"MAIN FT TERM";#N/A,#N/A,TRUE,"MCI  FT TERM ";#N/A,#N/A,TRUE,"OC12 EQV"}</definedName>
    <definedName name="test5" localSheetId="2" hidden="1">{#N/A,#N/A,FALSE,"DAOCM 2차 검토"}</definedName>
    <definedName name="test5" localSheetId="3" hidden="1">{#N/A,#N/A,FALSE,"DAOCM 2차 검토"}</definedName>
    <definedName name="test5" localSheetId="4" hidden="1">{#N/A,#N/A,FALSE,"DAOCM 2차 검토"}</definedName>
    <definedName name="test5" localSheetId="5" hidden="1">{#N/A,#N/A,FALSE,"DAOCM 2차 검토"}</definedName>
    <definedName name="test5" localSheetId="1" hidden="1">{#N/A,#N/A,FALSE,"DAOCM 2차 검토"}</definedName>
    <definedName name="test5" localSheetId="0" hidden="1">{#N/A,#N/A,FALSE,"DAOCM 2차 검토"}</definedName>
    <definedName name="test5" localSheetId="6" hidden="1">{#N/A,#N/A,FALSE,"DAOCM 2차 검토"}</definedName>
    <definedName name="test5" localSheetId="7" hidden="1">{#N/A,#N/A,FALSE,"DAOCM 2차 검토"}</definedName>
    <definedName name="test5" localSheetId="8" hidden="1">{#N/A,#N/A,FALSE,"DAOCM 2차 검토"}</definedName>
    <definedName name="test5" localSheetId="9" hidden="1">{#N/A,#N/A,FALSE,"DAOCM 2차 검토"}</definedName>
    <definedName name="test5" localSheetId="10" hidden="1">{#N/A,#N/A,FALSE,"DAOCM 2차 검토"}</definedName>
    <definedName name="test5" hidden="1">{#N/A,#N/A,FALSE,"DAOCM 2차 검토"}</definedName>
    <definedName name="testing" localSheetId="2" hidden="1">{"detail305",#N/A,FALSE,"BI-305"}</definedName>
    <definedName name="testing" localSheetId="3" hidden="1">{"detail305",#N/A,FALSE,"BI-305"}</definedName>
    <definedName name="testing" localSheetId="4" hidden="1">{"detail305",#N/A,FALSE,"BI-305"}</definedName>
    <definedName name="testing" localSheetId="5" hidden="1">{"detail305",#N/A,FALSE,"BI-305"}</definedName>
    <definedName name="testing" localSheetId="1" hidden="1">{"detail305",#N/A,FALSE,"BI-305"}</definedName>
    <definedName name="testing" localSheetId="0" hidden="1">{"detail305",#N/A,FALSE,"BI-305"}</definedName>
    <definedName name="testing" localSheetId="6" hidden="1">{"detail305",#N/A,FALSE,"BI-305"}</definedName>
    <definedName name="testing" localSheetId="7" hidden="1">{"detail305",#N/A,FALSE,"BI-305"}</definedName>
    <definedName name="testing" localSheetId="8" hidden="1">{"detail305",#N/A,FALSE,"BI-305"}</definedName>
    <definedName name="testing" localSheetId="9" hidden="1">{"detail305",#N/A,FALSE,"BI-305"}</definedName>
    <definedName name="testing" localSheetId="10" hidden="1">{"detail305",#N/A,FALSE,"BI-305"}</definedName>
    <definedName name="testing" hidden="1">{"detail305",#N/A,FALSE,"BI-305"}</definedName>
    <definedName name="TextRefCopyRangeCount" hidden="1">6</definedName>
    <definedName name="toma" localSheetId="2" hidden="1">{#N/A,#N/A,FALSE,"O&amp;M by processes";#N/A,#N/A,FALSE,"Elec Act vs Bud";#N/A,#N/A,FALSE,"G&amp;A";#N/A,#N/A,FALSE,"BGS";#N/A,#N/A,FALSE,"Res Cost"}</definedName>
    <definedName name="toma" localSheetId="3" hidden="1">{#N/A,#N/A,FALSE,"O&amp;M by processes";#N/A,#N/A,FALSE,"Elec Act vs Bud";#N/A,#N/A,FALSE,"G&amp;A";#N/A,#N/A,FALSE,"BGS";#N/A,#N/A,FALSE,"Res Cost"}</definedName>
    <definedName name="toma" localSheetId="4" hidden="1">{#N/A,#N/A,FALSE,"O&amp;M by processes";#N/A,#N/A,FALSE,"Elec Act vs Bud";#N/A,#N/A,FALSE,"G&amp;A";#N/A,#N/A,FALSE,"BGS";#N/A,#N/A,FALSE,"Res Cost"}</definedName>
    <definedName name="toma" localSheetId="5" hidden="1">{#N/A,#N/A,FALSE,"O&amp;M by processes";#N/A,#N/A,FALSE,"Elec Act vs Bud";#N/A,#N/A,FALSE,"G&amp;A";#N/A,#N/A,FALSE,"BGS";#N/A,#N/A,FALSE,"Res Cost"}</definedName>
    <definedName name="toma" localSheetId="1" hidden="1">{#N/A,#N/A,FALSE,"O&amp;M by processes";#N/A,#N/A,FALSE,"Elec Act vs Bud";#N/A,#N/A,FALSE,"G&amp;A";#N/A,#N/A,FALSE,"BGS";#N/A,#N/A,FALSE,"Res Cost"}</definedName>
    <definedName name="toma" localSheetId="0" hidden="1">{#N/A,#N/A,FALSE,"O&amp;M by processes";#N/A,#N/A,FALSE,"Elec Act vs Bud";#N/A,#N/A,FALSE,"G&amp;A";#N/A,#N/A,FALSE,"BGS";#N/A,#N/A,FALSE,"Res Cost"}</definedName>
    <definedName name="toma" localSheetId="6" hidden="1">{#N/A,#N/A,FALSE,"O&amp;M by processes";#N/A,#N/A,FALSE,"Elec Act vs Bud";#N/A,#N/A,FALSE,"G&amp;A";#N/A,#N/A,FALSE,"BGS";#N/A,#N/A,FALSE,"Res Cost"}</definedName>
    <definedName name="toma" localSheetId="7" hidden="1">{#N/A,#N/A,FALSE,"O&amp;M by processes";#N/A,#N/A,FALSE,"Elec Act vs Bud";#N/A,#N/A,FALSE,"G&amp;A";#N/A,#N/A,FALSE,"BGS";#N/A,#N/A,FALSE,"Res Cost"}</definedName>
    <definedName name="toma" localSheetId="8" hidden="1">{#N/A,#N/A,FALSE,"O&amp;M by processes";#N/A,#N/A,FALSE,"Elec Act vs Bud";#N/A,#N/A,FALSE,"G&amp;A";#N/A,#N/A,FALSE,"BGS";#N/A,#N/A,FALSE,"Res Cost"}</definedName>
    <definedName name="toma" localSheetId="9" hidden="1">{#N/A,#N/A,FALSE,"O&amp;M by processes";#N/A,#N/A,FALSE,"Elec Act vs Bud";#N/A,#N/A,FALSE,"G&amp;A";#N/A,#N/A,FALSE,"BGS";#N/A,#N/A,FALSE,"Res Cost"}</definedName>
    <definedName name="toma" localSheetId="10" hidden="1">{#N/A,#N/A,FALSE,"O&amp;M by processes";#N/A,#N/A,FALSE,"Elec Act vs Bud";#N/A,#N/A,FALSE,"G&amp;A";#N/A,#N/A,FALSE,"BGS";#N/A,#N/A,FALSE,"Res Cost"}</definedName>
    <definedName name="toma" hidden="1">{#N/A,#N/A,FALSE,"O&amp;M by processes";#N/A,#N/A,FALSE,"Elec Act vs Bud";#N/A,#N/A,FALSE,"G&amp;A";#N/A,#N/A,FALSE,"BGS";#N/A,#N/A,FALSE,"Res Cost"}</definedName>
    <definedName name="tomb" localSheetId="2" hidden="1">{#N/A,#N/A,FALSE,"O&amp;M by processes";#N/A,#N/A,FALSE,"Elec Act vs Bud";#N/A,#N/A,FALSE,"G&amp;A";#N/A,#N/A,FALSE,"BGS";#N/A,#N/A,FALSE,"Res Cost"}</definedName>
    <definedName name="tomb" localSheetId="3" hidden="1">{#N/A,#N/A,FALSE,"O&amp;M by processes";#N/A,#N/A,FALSE,"Elec Act vs Bud";#N/A,#N/A,FALSE,"G&amp;A";#N/A,#N/A,FALSE,"BGS";#N/A,#N/A,FALSE,"Res Cost"}</definedName>
    <definedName name="tomb" localSheetId="4" hidden="1">{#N/A,#N/A,FALSE,"O&amp;M by processes";#N/A,#N/A,FALSE,"Elec Act vs Bud";#N/A,#N/A,FALSE,"G&amp;A";#N/A,#N/A,FALSE,"BGS";#N/A,#N/A,FALSE,"Res Cost"}</definedName>
    <definedName name="tomb" localSheetId="5" hidden="1">{#N/A,#N/A,FALSE,"O&amp;M by processes";#N/A,#N/A,FALSE,"Elec Act vs Bud";#N/A,#N/A,FALSE,"G&amp;A";#N/A,#N/A,FALSE,"BGS";#N/A,#N/A,FALSE,"Res Cost"}</definedName>
    <definedName name="tomb" localSheetId="1" hidden="1">{#N/A,#N/A,FALSE,"O&amp;M by processes";#N/A,#N/A,FALSE,"Elec Act vs Bud";#N/A,#N/A,FALSE,"G&amp;A";#N/A,#N/A,FALSE,"BGS";#N/A,#N/A,FALSE,"Res Cost"}</definedName>
    <definedName name="tomb" localSheetId="0" hidden="1">{#N/A,#N/A,FALSE,"O&amp;M by processes";#N/A,#N/A,FALSE,"Elec Act vs Bud";#N/A,#N/A,FALSE,"G&amp;A";#N/A,#N/A,FALSE,"BGS";#N/A,#N/A,FALSE,"Res Cost"}</definedName>
    <definedName name="tomb" localSheetId="6" hidden="1">{#N/A,#N/A,FALSE,"O&amp;M by processes";#N/A,#N/A,FALSE,"Elec Act vs Bud";#N/A,#N/A,FALSE,"G&amp;A";#N/A,#N/A,FALSE,"BGS";#N/A,#N/A,FALSE,"Res Cost"}</definedName>
    <definedName name="tomb" localSheetId="7" hidden="1">{#N/A,#N/A,FALSE,"O&amp;M by processes";#N/A,#N/A,FALSE,"Elec Act vs Bud";#N/A,#N/A,FALSE,"G&amp;A";#N/A,#N/A,FALSE,"BGS";#N/A,#N/A,FALSE,"Res Cost"}</definedName>
    <definedName name="tomb" localSheetId="8" hidden="1">{#N/A,#N/A,FALSE,"O&amp;M by processes";#N/A,#N/A,FALSE,"Elec Act vs Bud";#N/A,#N/A,FALSE,"G&amp;A";#N/A,#N/A,FALSE,"BGS";#N/A,#N/A,FALSE,"Res Cost"}</definedName>
    <definedName name="tomb" localSheetId="9" hidden="1">{#N/A,#N/A,FALSE,"O&amp;M by processes";#N/A,#N/A,FALSE,"Elec Act vs Bud";#N/A,#N/A,FALSE,"G&amp;A";#N/A,#N/A,FALSE,"BGS";#N/A,#N/A,FALSE,"Res Cost"}</definedName>
    <definedName name="tomb" localSheetId="10" hidden="1">{#N/A,#N/A,FALSE,"O&amp;M by processes";#N/A,#N/A,FALSE,"Elec Act vs Bud";#N/A,#N/A,FALSE,"G&amp;A";#N/A,#N/A,FALSE,"BGS";#N/A,#N/A,FALSE,"Res Cost"}</definedName>
    <definedName name="tomb" hidden="1">{#N/A,#N/A,FALSE,"O&amp;M by processes";#N/A,#N/A,FALSE,"Elec Act vs Bud";#N/A,#N/A,FALSE,"G&amp;A";#N/A,#N/A,FALSE,"BGS";#N/A,#N/A,FALSE,"Res Cost"}</definedName>
    <definedName name="tomc" localSheetId="2" hidden="1">{#N/A,#N/A,FALSE,"O&amp;M by processes";#N/A,#N/A,FALSE,"Elec Act vs Bud";#N/A,#N/A,FALSE,"G&amp;A";#N/A,#N/A,FALSE,"BGS";#N/A,#N/A,FALSE,"Res Cost"}</definedName>
    <definedName name="tomc" localSheetId="3" hidden="1">{#N/A,#N/A,FALSE,"O&amp;M by processes";#N/A,#N/A,FALSE,"Elec Act vs Bud";#N/A,#N/A,FALSE,"G&amp;A";#N/A,#N/A,FALSE,"BGS";#N/A,#N/A,FALSE,"Res Cost"}</definedName>
    <definedName name="tomc" localSheetId="4" hidden="1">{#N/A,#N/A,FALSE,"O&amp;M by processes";#N/A,#N/A,FALSE,"Elec Act vs Bud";#N/A,#N/A,FALSE,"G&amp;A";#N/A,#N/A,FALSE,"BGS";#N/A,#N/A,FALSE,"Res Cost"}</definedName>
    <definedName name="tomc" localSheetId="5" hidden="1">{#N/A,#N/A,FALSE,"O&amp;M by processes";#N/A,#N/A,FALSE,"Elec Act vs Bud";#N/A,#N/A,FALSE,"G&amp;A";#N/A,#N/A,FALSE,"BGS";#N/A,#N/A,FALSE,"Res Cost"}</definedName>
    <definedName name="tomc" localSheetId="1" hidden="1">{#N/A,#N/A,FALSE,"O&amp;M by processes";#N/A,#N/A,FALSE,"Elec Act vs Bud";#N/A,#N/A,FALSE,"G&amp;A";#N/A,#N/A,FALSE,"BGS";#N/A,#N/A,FALSE,"Res Cost"}</definedName>
    <definedName name="tomc" localSheetId="0" hidden="1">{#N/A,#N/A,FALSE,"O&amp;M by processes";#N/A,#N/A,FALSE,"Elec Act vs Bud";#N/A,#N/A,FALSE,"G&amp;A";#N/A,#N/A,FALSE,"BGS";#N/A,#N/A,FALSE,"Res Cost"}</definedName>
    <definedName name="tomc" localSheetId="6" hidden="1">{#N/A,#N/A,FALSE,"O&amp;M by processes";#N/A,#N/A,FALSE,"Elec Act vs Bud";#N/A,#N/A,FALSE,"G&amp;A";#N/A,#N/A,FALSE,"BGS";#N/A,#N/A,FALSE,"Res Cost"}</definedName>
    <definedName name="tomc" localSheetId="7" hidden="1">{#N/A,#N/A,FALSE,"O&amp;M by processes";#N/A,#N/A,FALSE,"Elec Act vs Bud";#N/A,#N/A,FALSE,"G&amp;A";#N/A,#N/A,FALSE,"BGS";#N/A,#N/A,FALSE,"Res Cost"}</definedName>
    <definedName name="tomc" localSheetId="8" hidden="1">{#N/A,#N/A,FALSE,"O&amp;M by processes";#N/A,#N/A,FALSE,"Elec Act vs Bud";#N/A,#N/A,FALSE,"G&amp;A";#N/A,#N/A,FALSE,"BGS";#N/A,#N/A,FALSE,"Res Cost"}</definedName>
    <definedName name="tomc" localSheetId="9" hidden="1">{#N/A,#N/A,FALSE,"O&amp;M by processes";#N/A,#N/A,FALSE,"Elec Act vs Bud";#N/A,#N/A,FALSE,"G&amp;A";#N/A,#N/A,FALSE,"BGS";#N/A,#N/A,FALSE,"Res Cost"}</definedName>
    <definedName name="tomc" localSheetId="10" hidden="1">{#N/A,#N/A,FALSE,"O&amp;M by processes";#N/A,#N/A,FALSE,"Elec Act vs Bud";#N/A,#N/A,FALSE,"G&amp;A";#N/A,#N/A,FALSE,"BGS";#N/A,#N/A,FALSE,"Res Cost"}</definedName>
    <definedName name="tomc" hidden="1">{#N/A,#N/A,FALSE,"O&amp;M by processes";#N/A,#N/A,FALSE,"Elec Act vs Bud";#N/A,#N/A,FALSE,"G&amp;A";#N/A,#N/A,FALSE,"BGS";#N/A,#N/A,FALSE,"Res Cost"}</definedName>
    <definedName name="tomd" localSheetId="2" hidden="1">{#N/A,#N/A,FALSE,"O&amp;M by processes";#N/A,#N/A,FALSE,"Elec Act vs Bud";#N/A,#N/A,FALSE,"G&amp;A";#N/A,#N/A,FALSE,"BGS";#N/A,#N/A,FALSE,"Res Cost"}</definedName>
    <definedName name="tomd" localSheetId="3" hidden="1">{#N/A,#N/A,FALSE,"O&amp;M by processes";#N/A,#N/A,FALSE,"Elec Act vs Bud";#N/A,#N/A,FALSE,"G&amp;A";#N/A,#N/A,FALSE,"BGS";#N/A,#N/A,FALSE,"Res Cost"}</definedName>
    <definedName name="tomd" localSheetId="4" hidden="1">{#N/A,#N/A,FALSE,"O&amp;M by processes";#N/A,#N/A,FALSE,"Elec Act vs Bud";#N/A,#N/A,FALSE,"G&amp;A";#N/A,#N/A,FALSE,"BGS";#N/A,#N/A,FALSE,"Res Cost"}</definedName>
    <definedName name="tomd" localSheetId="5" hidden="1">{#N/A,#N/A,FALSE,"O&amp;M by processes";#N/A,#N/A,FALSE,"Elec Act vs Bud";#N/A,#N/A,FALSE,"G&amp;A";#N/A,#N/A,FALSE,"BGS";#N/A,#N/A,FALSE,"Res Cost"}</definedName>
    <definedName name="tomd" localSheetId="1" hidden="1">{#N/A,#N/A,FALSE,"O&amp;M by processes";#N/A,#N/A,FALSE,"Elec Act vs Bud";#N/A,#N/A,FALSE,"G&amp;A";#N/A,#N/A,FALSE,"BGS";#N/A,#N/A,FALSE,"Res Cost"}</definedName>
    <definedName name="tomd" localSheetId="0" hidden="1">{#N/A,#N/A,FALSE,"O&amp;M by processes";#N/A,#N/A,FALSE,"Elec Act vs Bud";#N/A,#N/A,FALSE,"G&amp;A";#N/A,#N/A,FALSE,"BGS";#N/A,#N/A,FALSE,"Res Cost"}</definedName>
    <definedName name="tomd" localSheetId="6" hidden="1">{#N/A,#N/A,FALSE,"O&amp;M by processes";#N/A,#N/A,FALSE,"Elec Act vs Bud";#N/A,#N/A,FALSE,"G&amp;A";#N/A,#N/A,FALSE,"BGS";#N/A,#N/A,FALSE,"Res Cost"}</definedName>
    <definedName name="tomd" localSheetId="7" hidden="1">{#N/A,#N/A,FALSE,"O&amp;M by processes";#N/A,#N/A,FALSE,"Elec Act vs Bud";#N/A,#N/A,FALSE,"G&amp;A";#N/A,#N/A,FALSE,"BGS";#N/A,#N/A,FALSE,"Res Cost"}</definedName>
    <definedName name="tomd" localSheetId="8" hidden="1">{#N/A,#N/A,FALSE,"O&amp;M by processes";#N/A,#N/A,FALSE,"Elec Act vs Bud";#N/A,#N/A,FALSE,"G&amp;A";#N/A,#N/A,FALSE,"BGS";#N/A,#N/A,FALSE,"Res Cost"}</definedName>
    <definedName name="tomd" localSheetId="9" hidden="1">{#N/A,#N/A,FALSE,"O&amp;M by processes";#N/A,#N/A,FALSE,"Elec Act vs Bud";#N/A,#N/A,FALSE,"G&amp;A";#N/A,#N/A,FALSE,"BGS";#N/A,#N/A,FALSE,"Res Cost"}</definedName>
    <definedName name="tomd" localSheetId="10" hidden="1">{#N/A,#N/A,FALSE,"O&amp;M by processes";#N/A,#N/A,FALSE,"Elec Act vs Bud";#N/A,#N/A,FALSE,"G&amp;A";#N/A,#N/A,FALSE,"BGS";#N/A,#N/A,FALSE,"Res Cost"}</definedName>
    <definedName name="tomd" hidden="1">{#N/A,#N/A,FALSE,"O&amp;M by processes";#N/A,#N/A,FALSE,"Elec Act vs Bud";#N/A,#N/A,FALSE,"G&amp;A";#N/A,#N/A,FALSE,"BGS";#N/A,#N/A,FALSE,"Res Cost"}</definedName>
    <definedName name="tomx" localSheetId="2" hidden="1">{#N/A,#N/A,FALSE,"O&amp;M by processes";#N/A,#N/A,FALSE,"Elec Act vs Bud";#N/A,#N/A,FALSE,"G&amp;A";#N/A,#N/A,FALSE,"BGS";#N/A,#N/A,FALSE,"Res Cost"}</definedName>
    <definedName name="tomx" localSheetId="3" hidden="1">{#N/A,#N/A,FALSE,"O&amp;M by processes";#N/A,#N/A,FALSE,"Elec Act vs Bud";#N/A,#N/A,FALSE,"G&amp;A";#N/A,#N/A,FALSE,"BGS";#N/A,#N/A,FALSE,"Res Cost"}</definedName>
    <definedName name="tomx" localSheetId="4" hidden="1">{#N/A,#N/A,FALSE,"O&amp;M by processes";#N/A,#N/A,FALSE,"Elec Act vs Bud";#N/A,#N/A,FALSE,"G&amp;A";#N/A,#N/A,FALSE,"BGS";#N/A,#N/A,FALSE,"Res Cost"}</definedName>
    <definedName name="tomx" localSheetId="5" hidden="1">{#N/A,#N/A,FALSE,"O&amp;M by processes";#N/A,#N/A,FALSE,"Elec Act vs Bud";#N/A,#N/A,FALSE,"G&amp;A";#N/A,#N/A,FALSE,"BGS";#N/A,#N/A,FALSE,"Res Cost"}</definedName>
    <definedName name="tomx" localSheetId="1" hidden="1">{#N/A,#N/A,FALSE,"O&amp;M by processes";#N/A,#N/A,FALSE,"Elec Act vs Bud";#N/A,#N/A,FALSE,"G&amp;A";#N/A,#N/A,FALSE,"BGS";#N/A,#N/A,FALSE,"Res Cost"}</definedName>
    <definedName name="tomx" localSheetId="0" hidden="1">{#N/A,#N/A,FALSE,"O&amp;M by processes";#N/A,#N/A,FALSE,"Elec Act vs Bud";#N/A,#N/A,FALSE,"G&amp;A";#N/A,#N/A,FALSE,"BGS";#N/A,#N/A,FALSE,"Res Cost"}</definedName>
    <definedName name="tomx" localSheetId="6" hidden="1">{#N/A,#N/A,FALSE,"O&amp;M by processes";#N/A,#N/A,FALSE,"Elec Act vs Bud";#N/A,#N/A,FALSE,"G&amp;A";#N/A,#N/A,FALSE,"BGS";#N/A,#N/A,FALSE,"Res Cost"}</definedName>
    <definedName name="tomx" localSheetId="7" hidden="1">{#N/A,#N/A,FALSE,"O&amp;M by processes";#N/A,#N/A,FALSE,"Elec Act vs Bud";#N/A,#N/A,FALSE,"G&amp;A";#N/A,#N/A,FALSE,"BGS";#N/A,#N/A,FALSE,"Res Cost"}</definedName>
    <definedName name="tomx" localSheetId="8" hidden="1">{#N/A,#N/A,FALSE,"O&amp;M by processes";#N/A,#N/A,FALSE,"Elec Act vs Bud";#N/A,#N/A,FALSE,"G&amp;A";#N/A,#N/A,FALSE,"BGS";#N/A,#N/A,FALSE,"Res Cost"}</definedName>
    <definedName name="tomx" localSheetId="9" hidden="1">{#N/A,#N/A,FALSE,"O&amp;M by processes";#N/A,#N/A,FALSE,"Elec Act vs Bud";#N/A,#N/A,FALSE,"G&amp;A";#N/A,#N/A,FALSE,"BGS";#N/A,#N/A,FALSE,"Res Cost"}</definedName>
    <definedName name="tomx" localSheetId="10" hidden="1">{#N/A,#N/A,FALSE,"O&amp;M by processes";#N/A,#N/A,FALSE,"Elec Act vs Bud";#N/A,#N/A,FALSE,"G&amp;A";#N/A,#N/A,FALSE,"BGS";#N/A,#N/A,FALSE,"Res Cost"}</definedName>
    <definedName name="tomx" hidden="1">{#N/A,#N/A,FALSE,"O&amp;M by processes";#N/A,#N/A,FALSE,"Elec Act vs Bud";#N/A,#N/A,FALSE,"G&amp;A";#N/A,#N/A,FALSE,"BGS";#N/A,#N/A,FALSE,"Res Cost"}</definedName>
    <definedName name="tomy" localSheetId="2" hidden="1">{#N/A,#N/A,FALSE,"O&amp;M by processes";#N/A,#N/A,FALSE,"Elec Act vs Bud";#N/A,#N/A,FALSE,"G&amp;A";#N/A,#N/A,FALSE,"BGS";#N/A,#N/A,FALSE,"Res Cost"}</definedName>
    <definedName name="tomy" localSheetId="3" hidden="1">{#N/A,#N/A,FALSE,"O&amp;M by processes";#N/A,#N/A,FALSE,"Elec Act vs Bud";#N/A,#N/A,FALSE,"G&amp;A";#N/A,#N/A,FALSE,"BGS";#N/A,#N/A,FALSE,"Res Cost"}</definedName>
    <definedName name="tomy" localSheetId="4" hidden="1">{#N/A,#N/A,FALSE,"O&amp;M by processes";#N/A,#N/A,FALSE,"Elec Act vs Bud";#N/A,#N/A,FALSE,"G&amp;A";#N/A,#N/A,FALSE,"BGS";#N/A,#N/A,FALSE,"Res Cost"}</definedName>
    <definedName name="tomy" localSheetId="5" hidden="1">{#N/A,#N/A,FALSE,"O&amp;M by processes";#N/A,#N/A,FALSE,"Elec Act vs Bud";#N/A,#N/A,FALSE,"G&amp;A";#N/A,#N/A,FALSE,"BGS";#N/A,#N/A,FALSE,"Res Cost"}</definedName>
    <definedName name="tomy" localSheetId="1" hidden="1">{#N/A,#N/A,FALSE,"O&amp;M by processes";#N/A,#N/A,FALSE,"Elec Act vs Bud";#N/A,#N/A,FALSE,"G&amp;A";#N/A,#N/A,FALSE,"BGS";#N/A,#N/A,FALSE,"Res Cost"}</definedName>
    <definedName name="tomy" localSheetId="0" hidden="1">{#N/A,#N/A,FALSE,"O&amp;M by processes";#N/A,#N/A,FALSE,"Elec Act vs Bud";#N/A,#N/A,FALSE,"G&amp;A";#N/A,#N/A,FALSE,"BGS";#N/A,#N/A,FALSE,"Res Cost"}</definedName>
    <definedName name="tomy" localSheetId="6" hidden="1">{#N/A,#N/A,FALSE,"O&amp;M by processes";#N/A,#N/A,FALSE,"Elec Act vs Bud";#N/A,#N/A,FALSE,"G&amp;A";#N/A,#N/A,FALSE,"BGS";#N/A,#N/A,FALSE,"Res Cost"}</definedName>
    <definedName name="tomy" localSheetId="7" hidden="1">{#N/A,#N/A,FALSE,"O&amp;M by processes";#N/A,#N/A,FALSE,"Elec Act vs Bud";#N/A,#N/A,FALSE,"G&amp;A";#N/A,#N/A,FALSE,"BGS";#N/A,#N/A,FALSE,"Res Cost"}</definedName>
    <definedName name="tomy" localSheetId="8" hidden="1">{#N/A,#N/A,FALSE,"O&amp;M by processes";#N/A,#N/A,FALSE,"Elec Act vs Bud";#N/A,#N/A,FALSE,"G&amp;A";#N/A,#N/A,FALSE,"BGS";#N/A,#N/A,FALSE,"Res Cost"}</definedName>
    <definedName name="tomy" localSheetId="9" hidden="1">{#N/A,#N/A,FALSE,"O&amp;M by processes";#N/A,#N/A,FALSE,"Elec Act vs Bud";#N/A,#N/A,FALSE,"G&amp;A";#N/A,#N/A,FALSE,"BGS";#N/A,#N/A,FALSE,"Res Cost"}</definedName>
    <definedName name="tomy" localSheetId="10" hidden="1">{#N/A,#N/A,FALSE,"O&amp;M by processes";#N/A,#N/A,FALSE,"Elec Act vs Bud";#N/A,#N/A,FALSE,"G&amp;A";#N/A,#N/A,FALSE,"BGS";#N/A,#N/A,FALSE,"Res Cost"}</definedName>
    <definedName name="tomy" hidden="1">{#N/A,#N/A,FALSE,"O&amp;M by processes";#N/A,#N/A,FALSE,"Elec Act vs Bud";#N/A,#N/A,FALSE,"G&amp;A";#N/A,#N/A,FALSE,"BGS";#N/A,#N/A,FALSE,"Res Cost"}</definedName>
    <definedName name="tomz" localSheetId="2" hidden="1">{#N/A,#N/A,FALSE,"O&amp;M by processes";#N/A,#N/A,FALSE,"Elec Act vs Bud";#N/A,#N/A,FALSE,"G&amp;A";#N/A,#N/A,FALSE,"BGS";#N/A,#N/A,FALSE,"Res Cost"}</definedName>
    <definedName name="tomz" localSheetId="3" hidden="1">{#N/A,#N/A,FALSE,"O&amp;M by processes";#N/A,#N/A,FALSE,"Elec Act vs Bud";#N/A,#N/A,FALSE,"G&amp;A";#N/A,#N/A,FALSE,"BGS";#N/A,#N/A,FALSE,"Res Cost"}</definedName>
    <definedName name="tomz" localSheetId="4" hidden="1">{#N/A,#N/A,FALSE,"O&amp;M by processes";#N/A,#N/A,FALSE,"Elec Act vs Bud";#N/A,#N/A,FALSE,"G&amp;A";#N/A,#N/A,FALSE,"BGS";#N/A,#N/A,FALSE,"Res Cost"}</definedName>
    <definedName name="tomz" localSheetId="5" hidden="1">{#N/A,#N/A,FALSE,"O&amp;M by processes";#N/A,#N/A,FALSE,"Elec Act vs Bud";#N/A,#N/A,FALSE,"G&amp;A";#N/A,#N/A,FALSE,"BGS";#N/A,#N/A,FALSE,"Res Cost"}</definedName>
    <definedName name="tomz" localSheetId="1" hidden="1">{#N/A,#N/A,FALSE,"O&amp;M by processes";#N/A,#N/A,FALSE,"Elec Act vs Bud";#N/A,#N/A,FALSE,"G&amp;A";#N/A,#N/A,FALSE,"BGS";#N/A,#N/A,FALSE,"Res Cost"}</definedName>
    <definedName name="tomz" localSheetId="0" hidden="1">{#N/A,#N/A,FALSE,"O&amp;M by processes";#N/A,#N/A,FALSE,"Elec Act vs Bud";#N/A,#N/A,FALSE,"G&amp;A";#N/A,#N/A,FALSE,"BGS";#N/A,#N/A,FALSE,"Res Cost"}</definedName>
    <definedName name="tomz" localSheetId="6" hidden="1">{#N/A,#N/A,FALSE,"O&amp;M by processes";#N/A,#N/A,FALSE,"Elec Act vs Bud";#N/A,#N/A,FALSE,"G&amp;A";#N/A,#N/A,FALSE,"BGS";#N/A,#N/A,FALSE,"Res Cost"}</definedName>
    <definedName name="tomz" localSheetId="7" hidden="1">{#N/A,#N/A,FALSE,"O&amp;M by processes";#N/A,#N/A,FALSE,"Elec Act vs Bud";#N/A,#N/A,FALSE,"G&amp;A";#N/A,#N/A,FALSE,"BGS";#N/A,#N/A,FALSE,"Res Cost"}</definedName>
    <definedName name="tomz" localSheetId="8" hidden="1">{#N/A,#N/A,FALSE,"O&amp;M by processes";#N/A,#N/A,FALSE,"Elec Act vs Bud";#N/A,#N/A,FALSE,"G&amp;A";#N/A,#N/A,FALSE,"BGS";#N/A,#N/A,FALSE,"Res Cost"}</definedName>
    <definedName name="tomz" localSheetId="9" hidden="1">{#N/A,#N/A,FALSE,"O&amp;M by processes";#N/A,#N/A,FALSE,"Elec Act vs Bud";#N/A,#N/A,FALSE,"G&amp;A";#N/A,#N/A,FALSE,"BGS";#N/A,#N/A,FALSE,"Res Cost"}</definedName>
    <definedName name="tomz" localSheetId="10" hidden="1">{#N/A,#N/A,FALSE,"O&amp;M by processes";#N/A,#N/A,FALSE,"Elec Act vs Bud";#N/A,#N/A,FALSE,"G&amp;A";#N/A,#N/A,FALSE,"BGS";#N/A,#N/A,FALSE,"Res Cost"}</definedName>
    <definedName name="tomz" hidden="1">{#N/A,#N/A,FALSE,"O&amp;M by processes";#N/A,#N/A,FALSE,"Elec Act vs Bud";#N/A,#N/A,FALSE,"G&amp;A";#N/A,#N/A,FALSE,"BGS";#N/A,#N/A,FALSE,"Res Cost"}</definedName>
    <definedName name="tt"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v" localSheetId="2" hidden="1">{"document1",#N/A,FALSE,"Documentation";"document2",#N/A,FALSE,"Documentation"}</definedName>
    <definedName name="v" localSheetId="3" hidden="1">{"document1",#N/A,FALSE,"Documentation";"document2",#N/A,FALSE,"Documentation"}</definedName>
    <definedName name="v" localSheetId="4" hidden="1">{"document1",#N/A,FALSE,"Documentation";"document2",#N/A,FALSE,"Documentation"}</definedName>
    <definedName name="v" localSheetId="5" hidden="1">{"document1",#N/A,FALSE,"Documentation";"document2",#N/A,FALSE,"Documentation"}</definedName>
    <definedName name="v" localSheetId="1" hidden="1">{"document1",#N/A,FALSE,"Documentation";"document2",#N/A,FALSE,"Documentation"}</definedName>
    <definedName name="v" localSheetId="0" hidden="1">{"document1",#N/A,FALSE,"Documentation";"document2",#N/A,FALSE,"Documentation"}</definedName>
    <definedName name="v" localSheetId="6" hidden="1">{"document1",#N/A,FALSE,"Documentation";"document2",#N/A,FALSE,"Documentation"}</definedName>
    <definedName name="v" localSheetId="7" hidden="1">{"document1",#N/A,FALSE,"Documentation";"document2",#N/A,FALSE,"Documentation"}</definedName>
    <definedName name="v" localSheetId="8" hidden="1">{"document1",#N/A,FALSE,"Documentation";"document2",#N/A,FALSE,"Documentation"}</definedName>
    <definedName name="v" localSheetId="9" hidden="1">{"document1",#N/A,FALSE,"Documentation";"document2",#N/A,FALSE,"Documentation"}</definedName>
    <definedName name="v" localSheetId="10" hidden="1">{"document1",#N/A,FALSE,"Documentation";"document2",#N/A,FALSE,"Documentation"}</definedName>
    <definedName name="v" hidden="1">{"document1",#N/A,FALSE,"Documentation";"document2",#N/A,FALSE,"Documentation"}</definedName>
    <definedName name="v_1" localSheetId="2" hidden="1">{"document1",#N/A,FALSE,"Documentation";"document2",#N/A,FALSE,"Documentation"}</definedName>
    <definedName name="v_1" localSheetId="3" hidden="1">{"document1",#N/A,FALSE,"Documentation";"document2",#N/A,FALSE,"Documentation"}</definedName>
    <definedName name="v_1" localSheetId="4" hidden="1">{"document1",#N/A,FALSE,"Documentation";"document2",#N/A,FALSE,"Documentation"}</definedName>
    <definedName name="v_1" localSheetId="5" hidden="1">{"document1",#N/A,FALSE,"Documentation";"document2",#N/A,FALSE,"Documentation"}</definedName>
    <definedName name="v_1" localSheetId="1" hidden="1">{"document1",#N/A,FALSE,"Documentation";"document2",#N/A,FALSE,"Documentation"}</definedName>
    <definedName name="v_1" localSheetId="0" hidden="1">{"document1",#N/A,FALSE,"Documentation";"document2",#N/A,FALSE,"Documentation"}</definedName>
    <definedName name="v_1" localSheetId="6" hidden="1">{"document1",#N/A,FALSE,"Documentation";"document2",#N/A,FALSE,"Documentation"}</definedName>
    <definedName name="v_1" localSheetId="7" hidden="1">{"document1",#N/A,FALSE,"Documentation";"document2",#N/A,FALSE,"Documentation"}</definedName>
    <definedName name="v_1" localSheetId="8" hidden="1">{"document1",#N/A,FALSE,"Documentation";"document2",#N/A,FALSE,"Documentation"}</definedName>
    <definedName name="v_1" localSheetId="9" hidden="1">{"document1",#N/A,FALSE,"Documentation";"document2",#N/A,FALSE,"Documentation"}</definedName>
    <definedName name="v_1" localSheetId="10" hidden="1">{"document1",#N/A,FALSE,"Documentation";"document2",#N/A,FALSE,"Documentation"}</definedName>
    <definedName name="v_1" hidden="1">{"document1",#N/A,FALSE,"Documentation";"document2",#N/A,FALSE,"Documentation"}</definedName>
    <definedName name="VerticalFilter" localSheetId="2" hidden="1">#REF!</definedName>
    <definedName name="VerticalFilter" localSheetId="3" hidden="1">#REF!</definedName>
    <definedName name="VerticalFilter" localSheetId="4" hidden="1">#REF!</definedName>
    <definedName name="VerticalFilter" localSheetId="5" hidden="1">#REF!</definedName>
    <definedName name="VerticalFilter" localSheetId="7" hidden="1">#REF!</definedName>
    <definedName name="VerticalFilter" localSheetId="8" hidden="1">#REF!</definedName>
    <definedName name="VerticalFilter" localSheetId="9" hidden="1">#REF!</definedName>
    <definedName name="VerticalFilter" hidden="1">#REF!</definedName>
    <definedName name="Viastar" localSheetId="2" hidden="1">{#N/A,#N/A,FALSE,"Assumptions",#N/A;#N/A,FALSE,"N-IS-Sum",#N/A,#N/A;FALSE,"N-St-Sum",#N/A,#N/A,FALSE;"Inc Stmt",#N/A,#N/A,FALSE,"Stats"}</definedName>
    <definedName name="Viastar" localSheetId="3" hidden="1">{#N/A,#N/A,FALSE,"Assumptions",#N/A;#N/A,FALSE,"N-IS-Sum",#N/A,#N/A;FALSE,"N-St-Sum",#N/A,#N/A,FALSE;"Inc Stmt",#N/A,#N/A,FALSE,"Stats"}</definedName>
    <definedName name="Viastar" localSheetId="4" hidden="1">{#N/A,#N/A,FALSE,"Assumptions",#N/A;#N/A,FALSE,"N-IS-Sum",#N/A,#N/A;FALSE,"N-St-Sum",#N/A,#N/A,FALSE;"Inc Stmt",#N/A,#N/A,FALSE,"Stats"}</definedName>
    <definedName name="Viastar" localSheetId="5" hidden="1">{#N/A,#N/A,FALSE,"Assumptions",#N/A;#N/A,FALSE,"N-IS-Sum",#N/A,#N/A;FALSE,"N-St-Sum",#N/A,#N/A,FALSE;"Inc Stmt",#N/A,#N/A,FALSE,"Stats"}</definedName>
    <definedName name="Viastar" localSheetId="7" hidden="1">{#N/A,#N/A,FALSE,"Assumptions",#N/A;#N/A,FALSE,"N-IS-Sum",#N/A,#N/A;FALSE,"N-St-Sum",#N/A,#N/A,FALSE;"Inc Stmt",#N/A,#N/A,FALSE,"Stats"}</definedName>
    <definedName name="Viastar" localSheetId="8" hidden="1">{#N/A,#N/A,FALSE,"Assumptions",#N/A;#N/A,FALSE,"N-IS-Sum",#N/A,#N/A;FALSE,"N-St-Sum",#N/A,#N/A,FALSE;"Inc Stmt",#N/A,#N/A,FALSE,"Stats"}</definedName>
    <definedName name="Viastar" localSheetId="9" hidden="1">{#N/A,#N/A,FALSE,"Assumptions",#N/A;#N/A,FALSE,"N-IS-Sum",#N/A,#N/A;FALSE,"N-St-Sum",#N/A,#N/A,FALSE;"Inc Stmt",#N/A,#N/A,FALSE,"Stats"}</definedName>
    <definedName name="Viastar" localSheetId="10" hidden="1">{#N/A,#N/A,FALSE,"Assumptions",#N/A;#N/A,FALSE,"N-IS-Sum",#N/A,#N/A;FALSE,"N-St-Sum",#N/A,#N/A,FALSE;"Inc Stmt",#N/A,#N/A,FALSE,"Stats"}</definedName>
    <definedName name="Viastar" hidden="1">{#N/A,#N/A,FALSE,"Assumptions",#N/A;#N/A,FALSE,"N-IS-Sum",#N/A,#N/A;FALSE,"N-St-Sum",#N/A,#N/A,FALSE;"Inc Stmt",#N/A,#N/A,FALSE,"Stats"}</definedName>
    <definedName name="vj" localSheetId="2" hidden="1">{#N/A,#N/A,FALSE,"Assumptions";#N/A,#N/A,FALSE,"10-Yr - detail";#N/A,#N/A,FALSE,"Rent Roll";#N/A,#N/A,FALSE,"Historical (2)";#N/A,#N/A,FALSE,"RET's";#N/A,#N/A,FALSE,"Lse-Exp.";#N/A,#N/A,FALSE,"Lease Rollover";#N/A,#N/A,FALSE,"Service Contracts"}</definedName>
    <definedName name="vj" localSheetId="3" hidden="1">{#N/A,#N/A,FALSE,"Assumptions";#N/A,#N/A,FALSE,"10-Yr - detail";#N/A,#N/A,FALSE,"Rent Roll";#N/A,#N/A,FALSE,"Historical (2)";#N/A,#N/A,FALSE,"RET's";#N/A,#N/A,FALSE,"Lse-Exp.";#N/A,#N/A,FALSE,"Lease Rollover";#N/A,#N/A,FALSE,"Service Contracts"}</definedName>
    <definedName name="vj" localSheetId="4" hidden="1">{#N/A,#N/A,FALSE,"Assumptions";#N/A,#N/A,FALSE,"10-Yr - detail";#N/A,#N/A,FALSE,"Rent Roll";#N/A,#N/A,FALSE,"Historical (2)";#N/A,#N/A,FALSE,"RET's";#N/A,#N/A,FALSE,"Lse-Exp.";#N/A,#N/A,FALSE,"Lease Rollover";#N/A,#N/A,FALSE,"Service Contracts"}</definedName>
    <definedName name="vj" localSheetId="5" hidden="1">{#N/A,#N/A,FALSE,"Assumptions";#N/A,#N/A,FALSE,"10-Yr - detail";#N/A,#N/A,FALSE,"Rent Roll";#N/A,#N/A,FALSE,"Historical (2)";#N/A,#N/A,FALSE,"RET's";#N/A,#N/A,FALSE,"Lse-Exp.";#N/A,#N/A,FALSE,"Lease Rollover";#N/A,#N/A,FALSE,"Service Contracts"}</definedName>
    <definedName name="vj" localSheetId="7" hidden="1">{#N/A,#N/A,FALSE,"Assumptions";#N/A,#N/A,FALSE,"10-Yr - detail";#N/A,#N/A,FALSE,"Rent Roll";#N/A,#N/A,FALSE,"Historical (2)";#N/A,#N/A,FALSE,"RET's";#N/A,#N/A,FALSE,"Lse-Exp.";#N/A,#N/A,FALSE,"Lease Rollover";#N/A,#N/A,FALSE,"Service Contracts"}</definedName>
    <definedName name="vj" localSheetId="8" hidden="1">{#N/A,#N/A,FALSE,"Assumptions";#N/A,#N/A,FALSE,"10-Yr - detail";#N/A,#N/A,FALSE,"Rent Roll";#N/A,#N/A,FALSE,"Historical (2)";#N/A,#N/A,FALSE,"RET's";#N/A,#N/A,FALSE,"Lse-Exp.";#N/A,#N/A,FALSE,"Lease Rollover";#N/A,#N/A,FALSE,"Service Contracts"}</definedName>
    <definedName name="vj" localSheetId="9" hidden="1">{#N/A,#N/A,FALSE,"Assumptions";#N/A,#N/A,FALSE,"10-Yr - detail";#N/A,#N/A,FALSE,"Rent Roll";#N/A,#N/A,FALSE,"Historical (2)";#N/A,#N/A,FALSE,"RET's";#N/A,#N/A,FALSE,"Lse-Exp.";#N/A,#N/A,FALSE,"Lease Rollover";#N/A,#N/A,FALSE,"Service Contracts"}</definedName>
    <definedName name="vj" localSheetId="10" hidden="1">{#N/A,#N/A,FALSE,"Assumptions";#N/A,#N/A,FALSE,"10-Yr - detail";#N/A,#N/A,FALSE,"Rent Roll";#N/A,#N/A,FALSE,"Historical (2)";#N/A,#N/A,FALSE,"RET's";#N/A,#N/A,FALSE,"Lse-Exp.";#N/A,#N/A,FALSE,"Lease Rollover";#N/A,#N/A,FALSE,"Service Contracts"}</definedName>
    <definedName name="vj" hidden="1">{#N/A,#N/A,FALSE,"Assumptions";#N/A,#N/A,FALSE,"10-Yr - detail";#N/A,#N/A,FALSE,"Rent Roll";#N/A,#N/A,FALSE,"Historical (2)";#N/A,#N/A,FALSE,"RET's";#N/A,#N/A,FALSE,"Lse-Exp.";#N/A,#N/A,FALSE,"Lease Rollover";#N/A,#N/A,FALSE,"Service Contracts"}</definedName>
    <definedName name="w" localSheetId="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3"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4"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5"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6"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7"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8"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9"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1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3"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4"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5"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6"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7"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8"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9"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1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e" localSheetId="2" hidden="1">{#N/A,#N/A,FALSE,"Aging Summary";#N/A,#N/A,FALSE,"Ratio Analysis";#N/A,#N/A,FALSE,"Test 120 Day Accts";#N/A,#N/A,FALSE,"Tickmarks"}</definedName>
    <definedName name="we" localSheetId="3" hidden="1">{#N/A,#N/A,FALSE,"Aging Summary";#N/A,#N/A,FALSE,"Ratio Analysis";#N/A,#N/A,FALSE,"Test 120 Day Accts";#N/A,#N/A,FALSE,"Tickmarks"}</definedName>
    <definedName name="we" localSheetId="4" hidden="1">{#N/A,#N/A,FALSE,"Aging Summary";#N/A,#N/A,FALSE,"Ratio Analysis";#N/A,#N/A,FALSE,"Test 120 Day Accts";#N/A,#N/A,FALSE,"Tickmarks"}</definedName>
    <definedName name="we" localSheetId="5" hidden="1">{#N/A,#N/A,FALSE,"Aging Summary";#N/A,#N/A,FALSE,"Ratio Analysis";#N/A,#N/A,FALSE,"Test 120 Day Accts";#N/A,#N/A,FALSE,"Tickmarks"}</definedName>
    <definedName name="we" localSheetId="7" hidden="1">{#N/A,#N/A,FALSE,"Aging Summary";#N/A,#N/A,FALSE,"Ratio Analysis";#N/A,#N/A,FALSE,"Test 120 Day Accts";#N/A,#N/A,FALSE,"Tickmarks"}</definedName>
    <definedName name="we" localSheetId="8" hidden="1">{#N/A,#N/A,FALSE,"Aging Summary";#N/A,#N/A,FALSE,"Ratio Analysis";#N/A,#N/A,FALSE,"Test 120 Day Accts";#N/A,#N/A,FALSE,"Tickmarks"}</definedName>
    <definedName name="we" localSheetId="9" hidden="1">{#N/A,#N/A,FALSE,"Aging Summary";#N/A,#N/A,FALSE,"Ratio Analysis";#N/A,#N/A,FALSE,"Test 120 Day Accts";#N/A,#N/A,FALSE,"Tickmarks"}</definedName>
    <definedName name="we" localSheetId="10" hidden="1">{#N/A,#N/A,FALSE,"Aging Summary";#N/A,#N/A,FALSE,"Ratio Analysis";#N/A,#N/A,FALSE,"Test 120 Day Accts";#N/A,#N/A,FALSE,"Tickmarks"}</definedName>
    <definedName name="we" hidden="1">{#N/A,#N/A,FALSE,"Aging Summary";#N/A,#N/A,FALSE,"Ratio Analysis";#N/A,#N/A,FALSE,"Test 120 Day Accts";#N/A,#N/A,FALSE,"Tickmarks"}</definedName>
    <definedName name="wew" localSheetId="2" hidden="1">{#N/A,#N/A,FALSE,"BreakoutFY95";#N/A,#N/A,FALSE,"BreakoutFY96";#N/A,#N/A,FALSE,"BreakoutFY97";#N/A,#N/A,FALSE,"BreakoutFY98"}</definedName>
    <definedName name="wew" localSheetId="3" hidden="1">{#N/A,#N/A,FALSE,"BreakoutFY95";#N/A,#N/A,FALSE,"BreakoutFY96";#N/A,#N/A,FALSE,"BreakoutFY97";#N/A,#N/A,FALSE,"BreakoutFY98"}</definedName>
    <definedName name="wew" localSheetId="4" hidden="1">{#N/A,#N/A,FALSE,"BreakoutFY95";#N/A,#N/A,FALSE,"BreakoutFY96";#N/A,#N/A,FALSE,"BreakoutFY97";#N/A,#N/A,FALSE,"BreakoutFY98"}</definedName>
    <definedName name="wew" localSheetId="5" hidden="1">{#N/A,#N/A,FALSE,"BreakoutFY95";#N/A,#N/A,FALSE,"BreakoutFY96";#N/A,#N/A,FALSE,"BreakoutFY97";#N/A,#N/A,FALSE,"BreakoutFY98"}</definedName>
    <definedName name="wew" localSheetId="7" hidden="1">{#N/A,#N/A,FALSE,"BreakoutFY95";#N/A,#N/A,FALSE,"BreakoutFY96";#N/A,#N/A,FALSE,"BreakoutFY97";#N/A,#N/A,FALSE,"BreakoutFY98"}</definedName>
    <definedName name="wew" localSheetId="8" hidden="1">{#N/A,#N/A,FALSE,"BreakoutFY95";#N/A,#N/A,FALSE,"BreakoutFY96";#N/A,#N/A,FALSE,"BreakoutFY97";#N/A,#N/A,FALSE,"BreakoutFY98"}</definedName>
    <definedName name="wew" localSheetId="9" hidden="1">{#N/A,#N/A,FALSE,"BreakoutFY95";#N/A,#N/A,FALSE,"BreakoutFY96";#N/A,#N/A,FALSE,"BreakoutFY97";#N/A,#N/A,FALSE,"BreakoutFY98"}</definedName>
    <definedName name="wew" localSheetId="10" hidden="1">{#N/A,#N/A,FALSE,"BreakoutFY95";#N/A,#N/A,FALSE,"BreakoutFY96";#N/A,#N/A,FALSE,"BreakoutFY97";#N/A,#N/A,FALSE,"BreakoutFY98"}</definedName>
    <definedName name="wew" hidden="1">{#N/A,#N/A,FALSE,"BreakoutFY95";#N/A,#N/A,FALSE,"BreakoutFY96";#N/A,#N/A,FALSE,"BreakoutFY97";#N/A,#N/A,FALSE,"BreakoutFY98"}</definedName>
    <definedName name="wh" localSheetId="2" hidden="1">{#N/A,#N/A,FALSE,"O&amp;M by processes";#N/A,#N/A,FALSE,"Elec Act vs Bud";#N/A,#N/A,FALSE,"G&amp;A";#N/A,#N/A,FALSE,"BGS";#N/A,#N/A,FALSE,"Res Cost"}</definedName>
    <definedName name="wh" localSheetId="3" hidden="1">{#N/A,#N/A,FALSE,"O&amp;M by processes";#N/A,#N/A,FALSE,"Elec Act vs Bud";#N/A,#N/A,FALSE,"G&amp;A";#N/A,#N/A,FALSE,"BGS";#N/A,#N/A,FALSE,"Res Cost"}</definedName>
    <definedName name="wh" localSheetId="4" hidden="1">{#N/A,#N/A,FALSE,"O&amp;M by processes";#N/A,#N/A,FALSE,"Elec Act vs Bud";#N/A,#N/A,FALSE,"G&amp;A";#N/A,#N/A,FALSE,"BGS";#N/A,#N/A,FALSE,"Res Cost"}</definedName>
    <definedName name="wh" localSheetId="5" hidden="1">{#N/A,#N/A,FALSE,"O&amp;M by processes";#N/A,#N/A,FALSE,"Elec Act vs Bud";#N/A,#N/A,FALSE,"G&amp;A";#N/A,#N/A,FALSE,"BGS";#N/A,#N/A,FALSE,"Res Cost"}</definedName>
    <definedName name="wh" localSheetId="1" hidden="1">{#N/A,#N/A,FALSE,"O&amp;M by processes";#N/A,#N/A,FALSE,"Elec Act vs Bud";#N/A,#N/A,FALSE,"G&amp;A";#N/A,#N/A,FALSE,"BGS";#N/A,#N/A,FALSE,"Res Cost"}</definedName>
    <definedName name="wh" localSheetId="0" hidden="1">{#N/A,#N/A,FALSE,"O&amp;M by processes";#N/A,#N/A,FALSE,"Elec Act vs Bud";#N/A,#N/A,FALSE,"G&amp;A";#N/A,#N/A,FALSE,"BGS";#N/A,#N/A,FALSE,"Res Cost"}</definedName>
    <definedName name="wh" localSheetId="6" hidden="1">{#N/A,#N/A,FALSE,"O&amp;M by processes";#N/A,#N/A,FALSE,"Elec Act vs Bud";#N/A,#N/A,FALSE,"G&amp;A";#N/A,#N/A,FALSE,"BGS";#N/A,#N/A,FALSE,"Res Cost"}</definedName>
    <definedName name="wh" localSheetId="7" hidden="1">{#N/A,#N/A,FALSE,"O&amp;M by processes";#N/A,#N/A,FALSE,"Elec Act vs Bud";#N/A,#N/A,FALSE,"G&amp;A";#N/A,#N/A,FALSE,"BGS";#N/A,#N/A,FALSE,"Res Cost"}</definedName>
    <definedName name="wh" localSheetId="8" hidden="1">{#N/A,#N/A,FALSE,"O&amp;M by processes";#N/A,#N/A,FALSE,"Elec Act vs Bud";#N/A,#N/A,FALSE,"G&amp;A";#N/A,#N/A,FALSE,"BGS";#N/A,#N/A,FALSE,"Res Cost"}</definedName>
    <definedName name="wh" localSheetId="9" hidden="1">{#N/A,#N/A,FALSE,"O&amp;M by processes";#N/A,#N/A,FALSE,"Elec Act vs Bud";#N/A,#N/A,FALSE,"G&amp;A";#N/A,#N/A,FALSE,"BGS";#N/A,#N/A,FALSE,"Res Cost"}</definedName>
    <definedName name="wh" localSheetId="10" hidden="1">{#N/A,#N/A,FALSE,"O&amp;M by processes";#N/A,#N/A,FALSE,"Elec Act vs Bud";#N/A,#N/A,FALSE,"G&amp;A";#N/A,#N/A,FALSE,"BGS";#N/A,#N/A,FALSE,"Res Cost"}</definedName>
    <definedName name="wh" hidden="1">{#N/A,#N/A,FALSE,"O&amp;M by processes";#N/A,#N/A,FALSE,"Elec Act vs Bud";#N/A,#N/A,FALSE,"G&amp;A";#N/A,#N/A,FALSE,"BGS";#N/A,#N/A,FALSE,"Res Cost"}</definedName>
    <definedName name="what" localSheetId="2" hidden="1">{#N/A,#N/A,FALSE,"O&amp;M by processes";#N/A,#N/A,FALSE,"Elec Act vs Bud";#N/A,#N/A,FALSE,"G&amp;A";#N/A,#N/A,FALSE,"BGS";#N/A,#N/A,FALSE,"Res Cost"}</definedName>
    <definedName name="what" localSheetId="3" hidden="1">{#N/A,#N/A,FALSE,"O&amp;M by processes";#N/A,#N/A,FALSE,"Elec Act vs Bud";#N/A,#N/A,FALSE,"G&amp;A";#N/A,#N/A,FALSE,"BGS";#N/A,#N/A,FALSE,"Res Cost"}</definedName>
    <definedName name="what" localSheetId="4" hidden="1">{#N/A,#N/A,FALSE,"O&amp;M by processes";#N/A,#N/A,FALSE,"Elec Act vs Bud";#N/A,#N/A,FALSE,"G&amp;A";#N/A,#N/A,FALSE,"BGS";#N/A,#N/A,FALSE,"Res Cost"}</definedName>
    <definedName name="what" localSheetId="5" hidden="1">{#N/A,#N/A,FALSE,"O&amp;M by processes";#N/A,#N/A,FALSE,"Elec Act vs Bud";#N/A,#N/A,FALSE,"G&amp;A";#N/A,#N/A,FALSE,"BGS";#N/A,#N/A,FALSE,"Res Cost"}</definedName>
    <definedName name="what" localSheetId="1" hidden="1">{#N/A,#N/A,FALSE,"O&amp;M by processes";#N/A,#N/A,FALSE,"Elec Act vs Bud";#N/A,#N/A,FALSE,"G&amp;A";#N/A,#N/A,FALSE,"BGS";#N/A,#N/A,FALSE,"Res Cost"}</definedName>
    <definedName name="what" localSheetId="0" hidden="1">{#N/A,#N/A,FALSE,"O&amp;M by processes";#N/A,#N/A,FALSE,"Elec Act vs Bud";#N/A,#N/A,FALSE,"G&amp;A";#N/A,#N/A,FALSE,"BGS";#N/A,#N/A,FALSE,"Res Cost"}</definedName>
    <definedName name="what" localSheetId="6" hidden="1">{#N/A,#N/A,FALSE,"O&amp;M by processes";#N/A,#N/A,FALSE,"Elec Act vs Bud";#N/A,#N/A,FALSE,"G&amp;A";#N/A,#N/A,FALSE,"BGS";#N/A,#N/A,FALSE,"Res Cost"}</definedName>
    <definedName name="what" localSheetId="7" hidden="1">{#N/A,#N/A,FALSE,"O&amp;M by processes";#N/A,#N/A,FALSE,"Elec Act vs Bud";#N/A,#N/A,FALSE,"G&amp;A";#N/A,#N/A,FALSE,"BGS";#N/A,#N/A,FALSE,"Res Cost"}</definedName>
    <definedName name="what" localSheetId="8" hidden="1">{#N/A,#N/A,FALSE,"O&amp;M by processes";#N/A,#N/A,FALSE,"Elec Act vs Bud";#N/A,#N/A,FALSE,"G&amp;A";#N/A,#N/A,FALSE,"BGS";#N/A,#N/A,FALSE,"Res Cost"}</definedName>
    <definedName name="what" localSheetId="9" hidden="1">{#N/A,#N/A,FALSE,"O&amp;M by processes";#N/A,#N/A,FALSE,"Elec Act vs Bud";#N/A,#N/A,FALSE,"G&amp;A";#N/A,#N/A,FALSE,"BGS";#N/A,#N/A,FALSE,"Res Cost"}</definedName>
    <definedName name="what" localSheetId="10" hidden="1">{#N/A,#N/A,FALSE,"O&amp;M by processes";#N/A,#N/A,FALSE,"Elec Act vs Bud";#N/A,#N/A,FALSE,"G&amp;A";#N/A,#N/A,FALSE,"BGS";#N/A,#N/A,FALSE,"Res Cost"}</definedName>
    <definedName name="what" hidden="1">{#N/A,#N/A,FALSE,"O&amp;M by processes";#N/A,#N/A,FALSE,"Elec Act vs Bud";#N/A,#N/A,FALSE,"G&amp;A";#N/A,#N/A,FALSE,"BGS";#N/A,#N/A,FALSE,"Res Cost"}</definedName>
    <definedName name="Whatwhat" localSheetId="2" hidden="1">{#N/A,#N/A,FALSE,"O&amp;M by processes";#N/A,#N/A,FALSE,"Elec Act vs Bud";#N/A,#N/A,FALSE,"G&amp;A";#N/A,#N/A,FALSE,"BGS";#N/A,#N/A,FALSE,"Res Cost"}</definedName>
    <definedName name="Whatwhat" localSheetId="3" hidden="1">{#N/A,#N/A,FALSE,"O&amp;M by processes";#N/A,#N/A,FALSE,"Elec Act vs Bud";#N/A,#N/A,FALSE,"G&amp;A";#N/A,#N/A,FALSE,"BGS";#N/A,#N/A,FALSE,"Res Cost"}</definedName>
    <definedName name="Whatwhat" localSheetId="4" hidden="1">{#N/A,#N/A,FALSE,"O&amp;M by processes";#N/A,#N/A,FALSE,"Elec Act vs Bud";#N/A,#N/A,FALSE,"G&amp;A";#N/A,#N/A,FALSE,"BGS";#N/A,#N/A,FALSE,"Res Cost"}</definedName>
    <definedName name="Whatwhat" localSheetId="5" hidden="1">{#N/A,#N/A,FALSE,"O&amp;M by processes";#N/A,#N/A,FALSE,"Elec Act vs Bud";#N/A,#N/A,FALSE,"G&amp;A";#N/A,#N/A,FALSE,"BGS";#N/A,#N/A,FALSE,"Res Cost"}</definedName>
    <definedName name="Whatwhat" localSheetId="1" hidden="1">{#N/A,#N/A,FALSE,"O&amp;M by processes";#N/A,#N/A,FALSE,"Elec Act vs Bud";#N/A,#N/A,FALSE,"G&amp;A";#N/A,#N/A,FALSE,"BGS";#N/A,#N/A,FALSE,"Res Cost"}</definedName>
    <definedName name="Whatwhat" localSheetId="0" hidden="1">{#N/A,#N/A,FALSE,"O&amp;M by processes";#N/A,#N/A,FALSE,"Elec Act vs Bud";#N/A,#N/A,FALSE,"G&amp;A";#N/A,#N/A,FALSE,"BGS";#N/A,#N/A,FALSE,"Res Cost"}</definedName>
    <definedName name="Whatwhat" localSheetId="6" hidden="1">{#N/A,#N/A,FALSE,"O&amp;M by processes";#N/A,#N/A,FALSE,"Elec Act vs Bud";#N/A,#N/A,FALSE,"G&amp;A";#N/A,#N/A,FALSE,"BGS";#N/A,#N/A,FALSE,"Res Cost"}</definedName>
    <definedName name="Whatwhat" localSheetId="7" hidden="1">{#N/A,#N/A,FALSE,"O&amp;M by processes";#N/A,#N/A,FALSE,"Elec Act vs Bud";#N/A,#N/A,FALSE,"G&amp;A";#N/A,#N/A,FALSE,"BGS";#N/A,#N/A,FALSE,"Res Cost"}</definedName>
    <definedName name="Whatwhat" localSheetId="8" hidden="1">{#N/A,#N/A,FALSE,"O&amp;M by processes";#N/A,#N/A,FALSE,"Elec Act vs Bud";#N/A,#N/A,FALSE,"G&amp;A";#N/A,#N/A,FALSE,"BGS";#N/A,#N/A,FALSE,"Res Cost"}</definedName>
    <definedName name="Whatwhat" localSheetId="9" hidden="1">{#N/A,#N/A,FALSE,"O&amp;M by processes";#N/A,#N/A,FALSE,"Elec Act vs Bud";#N/A,#N/A,FALSE,"G&amp;A";#N/A,#N/A,FALSE,"BGS";#N/A,#N/A,FALSE,"Res Cost"}</definedName>
    <definedName name="Whatwhat" localSheetId="10" hidden="1">{#N/A,#N/A,FALSE,"O&amp;M by processes";#N/A,#N/A,FALSE,"Elec Act vs Bud";#N/A,#N/A,FALSE,"G&amp;A";#N/A,#N/A,FALSE,"BGS";#N/A,#N/A,FALSE,"Res Cost"}</definedName>
    <definedName name="Whatwhat" hidden="1">{#N/A,#N/A,FALSE,"O&amp;M by processes";#N/A,#N/A,FALSE,"Elec Act vs Bud";#N/A,#N/A,FALSE,"G&amp;A";#N/A,#N/A,FALSE,"BGS";#N/A,#N/A,FALSE,"Res Cost"}</definedName>
    <definedName name="who" localSheetId="2" hidden="1">{#N/A,#N/A,FALSE,"O&amp;M by processes";#N/A,#N/A,FALSE,"Elec Act vs Bud";#N/A,#N/A,FALSE,"G&amp;A";#N/A,#N/A,FALSE,"BGS";#N/A,#N/A,FALSE,"Res Cost"}</definedName>
    <definedName name="who" localSheetId="3" hidden="1">{#N/A,#N/A,FALSE,"O&amp;M by processes";#N/A,#N/A,FALSE,"Elec Act vs Bud";#N/A,#N/A,FALSE,"G&amp;A";#N/A,#N/A,FALSE,"BGS";#N/A,#N/A,FALSE,"Res Cost"}</definedName>
    <definedName name="who" localSheetId="4" hidden="1">{#N/A,#N/A,FALSE,"O&amp;M by processes";#N/A,#N/A,FALSE,"Elec Act vs Bud";#N/A,#N/A,FALSE,"G&amp;A";#N/A,#N/A,FALSE,"BGS";#N/A,#N/A,FALSE,"Res Cost"}</definedName>
    <definedName name="who" localSheetId="5" hidden="1">{#N/A,#N/A,FALSE,"O&amp;M by processes";#N/A,#N/A,FALSE,"Elec Act vs Bud";#N/A,#N/A,FALSE,"G&amp;A";#N/A,#N/A,FALSE,"BGS";#N/A,#N/A,FALSE,"Res Cost"}</definedName>
    <definedName name="who" localSheetId="1" hidden="1">{#N/A,#N/A,FALSE,"O&amp;M by processes";#N/A,#N/A,FALSE,"Elec Act vs Bud";#N/A,#N/A,FALSE,"G&amp;A";#N/A,#N/A,FALSE,"BGS";#N/A,#N/A,FALSE,"Res Cost"}</definedName>
    <definedName name="who" localSheetId="0" hidden="1">{#N/A,#N/A,FALSE,"O&amp;M by processes";#N/A,#N/A,FALSE,"Elec Act vs Bud";#N/A,#N/A,FALSE,"G&amp;A";#N/A,#N/A,FALSE,"BGS";#N/A,#N/A,FALSE,"Res Cost"}</definedName>
    <definedName name="who" localSheetId="6" hidden="1">{#N/A,#N/A,FALSE,"O&amp;M by processes";#N/A,#N/A,FALSE,"Elec Act vs Bud";#N/A,#N/A,FALSE,"G&amp;A";#N/A,#N/A,FALSE,"BGS";#N/A,#N/A,FALSE,"Res Cost"}</definedName>
    <definedName name="who" localSheetId="7" hidden="1">{#N/A,#N/A,FALSE,"O&amp;M by processes";#N/A,#N/A,FALSE,"Elec Act vs Bud";#N/A,#N/A,FALSE,"G&amp;A";#N/A,#N/A,FALSE,"BGS";#N/A,#N/A,FALSE,"Res Cost"}</definedName>
    <definedName name="who" localSheetId="8" hidden="1">{#N/A,#N/A,FALSE,"O&amp;M by processes";#N/A,#N/A,FALSE,"Elec Act vs Bud";#N/A,#N/A,FALSE,"G&amp;A";#N/A,#N/A,FALSE,"BGS";#N/A,#N/A,FALSE,"Res Cost"}</definedName>
    <definedName name="who" localSheetId="9" hidden="1">{#N/A,#N/A,FALSE,"O&amp;M by processes";#N/A,#N/A,FALSE,"Elec Act vs Bud";#N/A,#N/A,FALSE,"G&amp;A";#N/A,#N/A,FALSE,"BGS";#N/A,#N/A,FALSE,"Res Cost"}</definedName>
    <definedName name="who" localSheetId="10" hidden="1">{#N/A,#N/A,FALSE,"O&amp;M by processes";#N/A,#N/A,FALSE,"Elec Act vs Bud";#N/A,#N/A,FALSE,"G&amp;A";#N/A,#N/A,FALSE,"BGS";#N/A,#N/A,FALSE,"Res Cost"}</definedName>
    <definedName name="who" hidden="1">{#N/A,#N/A,FALSE,"O&amp;M by processes";#N/A,#N/A,FALSE,"Elec Act vs Bud";#N/A,#N/A,FALSE,"G&amp;A";#N/A,#N/A,FALSE,"BGS";#N/A,#N/A,FALSE,"Res Cost"}</definedName>
    <definedName name="whowho" localSheetId="2" hidden="1">{#N/A,#N/A,FALSE,"O&amp;M by processes";#N/A,#N/A,FALSE,"Elec Act vs Bud";#N/A,#N/A,FALSE,"G&amp;A";#N/A,#N/A,FALSE,"BGS";#N/A,#N/A,FALSE,"Res Cost"}</definedName>
    <definedName name="whowho" localSheetId="3" hidden="1">{#N/A,#N/A,FALSE,"O&amp;M by processes";#N/A,#N/A,FALSE,"Elec Act vs Bud";#N/A,#N/A,FALSE,"G&amp;A";#N/A,#N/A,FALSE,"BGS";#N/A,#N/A,FALSE,"Res Cost"}</definedName>
    <definedName name="whowho" localSheetId="4" hidden="1">{#N/A,#N/A,FALSE,"O&amp;M by processes";#N/A,#N/A,FALSE,"Elec Act vs Bud";#N/A,#N/A,FALSE,"G&amp;A";#N/A,#N/A,FALSE,"BGS";#N/A,#N/A,FALSE,"Res Cost"}</definedName>
    <definedName name="whowho" localSheetId="5" hidden="1">{#N/A,#N/A,FALSE,"O&amp;M by processes";#N/A,#N/A,FALSE,"Elec Act vs Bud";#N/A,#N/A,FALSE,"G&amp;A";#N/A,#N/A,FALSE,"BGS";#N/A,#N/A,FALSE,"Res Cost"}</definedName>
    <definedName name="whowho" localSheetId="1" hidden="1">{#N/A,#N/A,FALSE,"O&amp;M by processes";#N/A,#N/A,FALSE,"Elec Act vs Bud";#N/A,#N/A,FALSE,"G&amp;A";#N/A,#N/A,FALSE,"BGS";#N/A,#N/A,FALSE,"Res Cost"}</definedName>
    <definedName name="whowho" localSheetId="0" hidden="1">{#N/A,#N/A,FALSE,"O&amp;M by processes";#N/A,#N/A,FALSE,"Elec Act vs Bud";#N/A,#N/A,FALSE,"G&amp;A";#N/A,#N/A,FALSE,"BGS";#N/A,#N/A,FALSE,"Res Cost"}</definedName>
    <definedName name="whowho" localSheetId="6" hidden="1">{#N/A,#N/A,FALSE,"O&amp;M by processes";#N/A,#N/A,FALSE,"Elec Act vs Bud";#N/A,#N/A,FALSE,"G&amp;A";#N/A,#N/A,FALSE,"BGS";#N/A,#N/A,FALSE,"Res Cost"}</definedName>
    <definedName name="whowho" localSheetId="7" hidden="1">{#N/A,#N/A,FALSE,"O&amp;M by processes";#N/A,#N/A,FALSE,"Elec Act vs Bud";#N/A,#N/A,FALSE,"G&amp;A";#N/A,#N/A,FALSE,"BGS";#N/A,#N/A,FALSE,"Res Cost"}</definedName>
    <definedName name="whowho" localSheetId="8" hidden="1">{#N/A,#N/A,FALSE,"O&amp;M by processes";#N/A,#N/A,FALSE,"Elec Act vs Bud";#N/A,#N/A,FALSE,"G&amp;A";#N/A,#N/A,FALSE,"BGS";#N/A,#N/A,FALSE,"Res Cost"}</definedName>
    <definedName name="whowho" localSheetId="9" hidden="1">{#N/A,#N/A,FALSE,"O&amp;M by processes";#N/A,#N/A,FALSE,"Elec Act vs Bud";#N/A,#N/A,FALSE,"G&amp;A";#N/A,#N/A,FALSE,"BGS";#N/A,#N/A,FALSE,"Res Cost"}</definedName>
    <definedName name="whowho" localSheetId="10" hidden="1">{#N/A,#N/A,FALSE,"O&amp;M by processes";#N/A,#N/A,FALSE,"Elec Act vs Bud";#N/A,#N/A,FALSE,"G&amp;A";#N/A,#N/A,FALSE,"BGS";#N/A,#N/A,FALSE,"Res Cost"}</definedName>
    <definedName name="whowho" hidden="1">{#N/A,#N/A,FALSE,"O&amp;M by processes";#N/A,#N/A,FALSE,"Elec Act vs Bud";#N/A,#N/A,FALSE,"G&amp;A";#N/A,#N/A,FALSE,"BGS";#N/A,#N/A,FALSE,"Res Cost"}</definedName>
    <definedName name="whwh" localSheetId="2" hidden="1">{#N/A,#N/A,FALSE,"O&amp;M by processes";#N/A,#N/A,FALSE,"Elec Act vs Bud";#N/A,#N/A,FALSE,"G&amp;A";#N/A,#N/A,FALSE,"BGS";#N/A,#N/A,FALSE,"Res Cost"}</definedName>
    <definedName name="whwh" localSheetId="3" hidden="1">{#N/A,#N/A,FALSE,"O&amp;M by processes";#N/A,#N/A,FALSE,"Elec Act vs Bud";#N/A,#N/A,FALSE,"G&amp;A";#N/A,#N/A,FALSE,"BGS";#N/A,#N/A,FALSE,"Res Cost"}</definedName>
    <definedName name="whwh" localSheetId="4" hidden="1">{#N/A,#N/A,FALSE,"O&amp;M by processes";#N/A,#N/A,FALSE,"Elec Act vs Bud";#N/A,#N/A,FALSE,"G&amp;A";#N/A,#N/A,FALSE,"BGS";#N/A,#N/A,FALSE,"Res Cost"}</definedName>
    <definedName name="whwh" localSheetId="5" hidden="1">{#N/A,#N/A,FALSE,"O&amp;M by processes";#N/A,#N/A,FALSE,"Elec Act vs Bud";#N/A,#N/A,FALSE,"G&amp;A";#N/A,#N/A,FALSE,"BGS";#N/A,#N/A,FALSE,"Res Cost"}</definedName>
    <definedName name="whwh" localSheetId="1" hidden="1">{#N/A,#N/A,FALSE,"O&amp;M by processes";#N/A,#N/A,FALSE,"Elec Act vs Bud";#N/A,#N/A,FALSE,"G&amp;A";#N/A,#N/A,FALSE,"BGS";#N/A,#N/A,FALSE,"Res Cost"}</definedName>
    <definedName name="whwh" localSheetId="0" hidden="1">{#N/A,#N/A,FALSE,"O&amp;M by processes";#N/A,#N/A,FALSE,"Elec Act vs Bud";#N/A,#N/A,FALSE,"G&amp;A";#N/A,#N/A,FALSE,"BGS";#N/A,#N/A,FALSE,"Res Cost"}</definedName>
    <definedName name="whwh" localSheetId="6" hidden="1">{#N/A,#N/A,FALSE,"O&amp;M by processes";#N/A,#N/A,FALSE,"Elec Act vs Bud";#N/A,#N/A,FALSE,"G&amp;A";#N/A,#N/A,FALSE,"BGS";#N/A,#N/A,FALSE,"Res Cost"}</definedName>
    <definedName name="whwh" localSheetId="7" hidden="1">{#N/A,#N/A,FALSE,"O&amp;M by processes";#N/A,#N/A,FALSE,"Elec Act vs Bud";#N/A,#N/A,FALSE,"G&amp;A";#N/A,#N/A,FALSE,"BGS";#N/A,#N/A,FALSE,"Res Cost"}</definedName>
    <definedName name="whwh" localSheetId="8" hidden="1">{#N/A,#N/A,FALSE,"O&amp;M by processes";#N/A,#N/A,FALSE,"Elec Act vs Bud";#N/A,#N/A,FALSE,"G&amp;A";#N/A,#N/A,FALSE,"BGS";#N/A,#N/A,FALSE,"Res Cost"}</definedName>
    <definedName name="whwh" localSheetId="9" hidden="1">{#N/A,#N/A,FALSE,"O&amp;M by processes";#N/A,#N/A,FALSE,"Elec Act vs Bud";#N/A,#N/A,FALSE,"G&amp;A";#N/A,#N/A,FALSE,"BGS";#N/A,#N/A,FALSE,"Res Cost"}</definedName>
    <definedName name="whwh" localSheetId="10" hidden="1">{#N/A,#N/A,FALSE,"O&amp;M by processes";#N/A,#N/A,FALSE,"Elec Act vs Bud";#N/A,#N/A,FALSE,"G&amp;A";#N/A,#N/A,FALSE,"BGS";#N/A,#N/A,FALSE,"Res Cost"}</definedName>
    <definedName name="whwh" hidden="1">{#N/A,#N/A,FALSE,"O&amp;M by processes";#N/A,#N/A,FALSE,"Elec Act vs Bud";#N/A,#N/A,FALSE,"G&amp;A";#N/A,#N/A,FALSE,"BGS";#N/A,#N/A,FALSE,"Res Cost"}</definedName>
    <definedName name="why" localSheetId="2" hidden="1">{#N/A,#N/A,FALSE,"O&amp;M by processes";#N/A,#N/A,FALSE,"Elec Act vs Bud";#N/A,#N/A,FALSE,"G&amp;A";#N/A,#N/A,FALSE,"BGS";#N/A,#N/A,FALSE,"Res Cost"}</definedName>
    <definedName name="why" localSheetId="3" hidden="1">{#N/A,#N/A,FALSE,"O&amp;M by processes";#N/A,#N/A,FALSE,"Elec Act vs Bud";#N/A,#N/A,FALSE,"G&amp;A";#N/A,#N/A,FALSE,"BGS";#N/A,#N/A,FALSE,"Res Cost"}</definedName>
    <definedName name="why" localSheetId="4" hidden="1">{#N/A,#N/A,FALSE,"O&amp;M by processes";#N/A,#N/A,FALSE,"Elec Act vs Bud";#N/A,#N/A,FALSE,"G&amp;A";#N/A,#N/A,FALSE,"BGS";#N/A,#N/A,FALSE,"Res Cost"}</definedName>
    <definedName name="why" localSheetId="5" hidden="1">{#N/A,#N/A,FALSE,"O&amp;M by processes";#N/A,#N/A,FALSE,"Elec Act vs Bud";#N/A,#N/A,FALSE,"G&amp;A";#N/A,#N/A,FALSE,"BGS";#N/A,#N/A,FALSE,"Res Cost"}</definedName>
    <definedName name="why" localSheetId="1" hidden="1">{#N/A,#N/A,FALSE,"O&amp;M by processes";#N/A,#N/A,FALSE,"Elec Act vs Bud";#N/A,#N/A,FALSE,"G&amp;A";#N/A,#N/A,FALSE,"BGS";#N/A,#N/A,FALSE,"Res Cost"}</definedName>
    <definedName name="why" localSheetId="0" hidden="1">{#N/A,#N/A,FALSE,"O&amp;M by processes";#N/A,#N/A,FALSE,"Elec Act vs Bud";#N/A,#N/A,FALSE,"G&amp;A";#N/A,#N/A,FALSE,"BGS";#N/A,#N/A,FALSE,"Res Cost"}</definedName>
    <definedName name="why" localSheetId="6" hidden="1">{#N/A,#N/A,FALSE,"O&amp;M by processes";#N/A,#N/A,FALSE,"Elec Act vs Bud";#N/A,#N/A,FALSE,"G&amp;A";#N/A,#N/A,FALSE,"BGS";#N/A,#N/A,FALSE,"Res Cost"}</definedName>
    <definedName name="why" localSheetId="7" hidden="1">{#N/A,#N/A,FALSE,"O&amp;M by processes";#N/A,#N/A,FALSE,"Elec Act vs Bud";#N/A,#N/A,FALSE,"G&amp;A";#N/A,#N/A,FALSE,"BGS";#N/A,#N/A,FALSE,"Res Cost"}</definedName>
    <definedName name="why" localSheetId="8" hidden="1">{#N/A,#N/A,FALSE,"O&amp;M by processes";#N/A,#N/A,FALSE,"Elec Act vs Bud";#N/A,#N/A,FALSE,"G&amp;A";#N/A,#N/A,FALSE,"BGS";#N/A,#N/A,FALSE,"Res Cost"}</definedName>
    <definedName name="why" localSheetId="9" hidden="1">{#N/A,#N/A,FALSE,"O&amp;M by processes";#N/A,#N/A,FALSE,"Elec Act vs Bud";#N/A,#N/A,FALSE,"G&amp;A";#N/A,#N/A,FALSE,"BGS";#N/A,#N/A,FALSE,"Res Cost"}</definedName>
    <definedName name="why" localSheetId="10" hidden="1">{#N/A,#N/A,FALSE,"O&amp;M by processes";#N/A,#N/A,FALSE,"Elec Act vs Bud";#N/A,#N/A,FALSE,"G&amp;A";#N/A,#N/A,FALSE,"BGS";#N/A,#N/A,FALSE,"Res Cost"}</definedName>
    <definedName name="why" hidden="1">{#N/A,#N/A,FALSE,"O&amp;M by processes";#N/A,#N/A,FALSE,"Elec Act vs Bud";#N/A,#N/A,FALSE,"G&amp;A";#N/A,#N/A,FALSE,"BGS";#N/A,#N/A,FALSE,"Res Cost"}</definedName>
    <definedName name="wrn" localSheetId="2" hidden="1">{#N/A,#N/A,FALSE,"O&amp;M by processes";#N/A,#N/A,FALSE,"Elec Act vs Bud";#N/A,#N/A,FALSE,"G&amp;A";#N/A,#N/A,FALSE,"BGS";#N/A,#N/A,FALSE,"Res Cost"}</definedName>
    <definedName name="wrn" localSheetId="3" hidden="1">{#N/A,#N/A,FALSE,"O&amp;M by processes";#N/A,#N/A,FALSE,"Elec Act vs Bud";#N/A,#N/A,FALSE,"G&amp;A";#N/A,#N/A,FALSE,"BGS";#N/A,#N/A,FALSE,"Res Cost"}</definedName>
    <definedName name="wrn" localSheetId="4" hidden="1">{#N/A,#N/A,FALSE,"O&amp;M by processes";#N/A,#N/A,FALSE,"Elec Act vs Bud";#N/A,#N/A,FALSE,"G&amp;A";#N/A,#N/A,FALSE,"BGS";#N/A,#N/A,FALSE,"Res Cost"}</definedName>
    <definedName name="wrn" localSheetId="5" hidden="1">{#N/A,#N/A,FALSE,"O&amp;M by processes";#N/A,#N/A,FALSE,"Elec Act vs Bud";#N/A,#N/A,FALSE,"G&amp;A";#N/A,#N/A,FALSE,"BGS";#N/A,#N/A,FALSE,"Res Cost"}</definedName>
    <definedName name="wrn" localSheetId="1" hidden="1">{#N/A,#N/A,FALSE,"O&amp;M by processes";#N/A,#N/A,FALSE,"Elec Act vs Bud";#N/A,#N/A,FALSE,"G&amp;A";#N/A,#N/A,FALSE,"BGS";#N/A,#N/A,FALSE,"Res Cost"}</definedName>
    <definedName name="wrn" localSheetId="0" hidden="1">{#N/A,#N/A,FALSE,"O&amp;M by processes";#N/A,#N/A,FALSE,"Elec Act vs Bud";#N/A,#N/A,FALSE,"G&amp;A";#N/A,#N/A,FALSE,"BGS";#N/A,#N/A,FALSE,"Res Cost"}</definedName>
    <definedName name="wrn" localSheetId="6" hidden="1">{#N/A,#N/A,FALSE,"O&amp;M by processes";#N/A,#N/A,FALSE,"Elec Act vs Bud";#N/A,#N/A,FALSE,"G&amp;A";#N/A,#N/A,FALSE,"BGS";#N/A,#N/A,FALSE,"Res Cost"}</definedName>
    <definedName name="wrn" localSheetId="7" hidden="1">{#N/A,#N/A,FALSE,"O&amp;M by processes";#N/A,#N/A,FALSE,"Elec Act vs Bud";#N/A,#N/A,FALSE,"G&amp;A";#N/A,#N/A,FALSE,"BGS";#N/A,#N/A,FALSE,"Res Cost"}</definedName>
    <definedName name="wrn" localSheetId="8" hidden="1">{#N/A,#N/A,FALSE,"O&amp;M by processes";#N/A,#N/A,FALSE,"Elec Act vs Bud";#N/A,#N/A,FALSE,"G&amp;A";#N/A,#N/A,FALSE,"BGS";#N/A,#N/A,FALSE,"Res Cost"}</definedName>
    <definedName name="wrn" localSheetId="9" hidden="1">{#N/A,#N/A,FALSE,"O&amp;M by processes";#N/A,#N/A,FALSE,"Elec Act vs Bud";#N/A,#N/A,FALSE,"G&amp;A";#N/A,#N/A,FALSE,"BGS";#N/A,#N/A,FALSE,"Res Cost"}</definedName>
    <definedName name="wrn" localSheetId="10" hidden="1">{#N/A,#N/A,FALSE,"O&amp;M by processes";#N/A,#N/A,FALSE,"Elec Act vs Bud";#N/A,#N/A,FALSE,"G&amp;A";#N/A,#N/A,FALSE,"BGS";#N/A,#N/A,FALSE,"Res Cost"}</definedName>
    <definedName name="wrn" hidden="1">{#N/A,#N/A,FALSE,"O&amp;M by processes";#N/A,#N/A,FALSE,"Elec Act vs Bud";#N/A,#N/A,FALSE,"G&amp;A";#N/A,#N/A,FALSE,"BGS";#N/A,#N/A,FALSE,"Res Cost"}</definedName>
    <definedName name="wrn.200CFWD." localSheetId="2" hidden="1">{"_200",#N/A,FALSE,"ALLOCATIONS"}</definedName>
    <definedName name="wrn.200CFWD." localSheetId="3" hidden="1">{"_200",#N/A,FALSE,"ALLOCATIONS"}</definedName>
    <definedName name="wrn.200CFWD." localSheetId="4" hidden="1">{"_200",#N/A,FALSE,"ALLOCATIONS"}</definedName>
    <definedName name="wrn.200CFWD." localSheetId="5" hidden="1">{"_200",#N/A,FALSE,"ALLOCATIONS"}</definedName>
    <definedName name="wrn.200CFWD." localSheetId="7" hidden="1">{"_200",#N/A,FALSE,"ALLOCATIONS"}</definedName>
    <definedName name="wrn.200CFWD." localSheetId="8" hidden="1">{"_200",#N/A,FALSE,"ALLOCATIONS"}</definedName>
    <definedName name="wrn.200CFWD." localSheetId="9" hidden="1">{"_200",#N/A,FALSE,"ALLOCATIONS"}</definedName>
    <definedName name="wrn.200CFWD." localSheetId="10" hidden="1">{"_200",#N/A,FALSE,"ALLOCATIONS"}</definedName>
    <definedName name="wrn.200CFWD." hidden="1">{"_200",#N/A,FALSE,"ALLOCATIONS"}</definedName>
    <definedName name="wrn.200CFWD._1" localSheetId="2" hidden="1">{"_200",#N/A,FALSE,"ALLOCATIONS"}</definedName>
    <definedName name="wrn.200CFWD._1" localSheetId="3" hidden="1">{"_200",#N/A,FALSE,"ALLOCATIONS"}</definedName>
    <definedName name="wrn.200CFWD._1" localSheetId="4" hidden="1">{"_200",#N/A,FALSE,"ALLOCATIONS"}</definedName>
    <definedName name="wrn.200CFWD._1" localSheetId="5" hidden="1">{"_200",#N/A,FALSE,"ALLOCATIONS"}</definedName>
    <definedName name="wrn.200CFWD._1" localSheetId="7" hidden="1">{"_200",#N/A,FALSE,"ALLOCATIONS"}</definedName>
    <definedName name="wrn.200CFWD._1" localSheetId="8" hidden="1">{"_200",#N/A,FALSE,"ALLOCATIONS"}</definedName>
    <definedName name="wrn.200CFWD._1" localSheetId="9" hidden="1">{"_200",#N/A,FALSE,"ALLOCATIONS"}</definedName>
    <definedName name="wrn.200CFWD._1" localSheetId="10" hidden="1">{"_200",#N/A,FALSE,"ALLOCATIONS"}</definedName>
    <definedName name="wrn.200CFWD._1" hidden="1">{"_200",#N/A,FALSE,"ALLOCATIONS"}</definedName>
    <definedName name="wrn.200CFWD._2" localSheetId="2" hidden="1">{"_200",#N/A,FALSE,"ALLOCATIONS"}</definedName>
    <definedName name="wrn.200CFWD._2" localSheetId="3" hidden="1">{"_200",#N/A,FALSE,"ALLOCATIONS"}</definedName>
    <definedName name="wrn.200CFWD._2" localSheetId="4" hidden="1">{"_200",#N/A,FALSE,"ALLOCATIONS"}</definedName>
    <definedName name="wrn.200CFWD._2" localSheetId="5" hidden="1">{"_200",#N/A,FALSE,"ALLOCATIONS"}</definedName>
    <definedName name="wrn.200CFWD._2" localSheetId="7" hidden="1">{"_200",#N/A,FALSE,"ALLOCATIONS"}</definedName>
    <definedName name="wrn.200CFWD._2" localSheetId="8" hidden="1">{"_200",#N/A,FALSE,"ALLOCATIONS"}</definedName>
    <definedName name="wrn.200CFWD._2" localSheetId="9" hidden="1">{"_200",#N/A,FALSE,"ALLOCATIONS"}</definedName>
    <definedName name="wrn.200CFWD._2" localSheetId="10" hidden="1">{"_200",#N/A,FALSE,"ALLOCATIONS"}</definedName>
    <definedName name="wrn.200CFWD._2" hidden="1">{"_200",#N/A,FALSE,"ALLOCATIONS"}</definedName>
    <definedName name="wrn.200CFWD._3" localSheetId="2" hidden="1">{"_200",#N/A,FALSE,"ALLOCATIONS"}</definedName>
    <definedName name="wrn.200CFWD._3" localSheetId="3" hidden="1">{"_200",#N/A,FALSE,"ALLOCATIONS"}</definedName>
    <definedName name="wrn.200CFWD._3" localSheetId="4" hidden="1">{"_200",#N/A,FALSE,"ALLOCATIONS"}</definedName>
    <definedName name="wrn.200CFWD._3" localSheetId="5" hidden="1">{"_200",#N/A,FALSE,"ALLOCATIONS"}</definedName>
    <definedName name="wrn.200CFWD._3" localSheetId="7" hidden="1">{"_200",#N/A,FALSE,"ALLOCATIONS"}</definedName>
    <definedName name="wrn.200CFWD._3" localSheetId="8" hidden="1">{"_200",#N/A,FALSE,"ALLOCATIONS"}</definedName>
    <definedName name="wrn.200CFWD._3" localSheetId="9" hidden="1">{"_200",#N/A,FALSE,"ALLOCATIONS"}</definedName>
    <definedName name="wrn.200CFWD._3" localSheetId="10" hidden="1">{"_200",#N/A,FALSE,"ALLOCATIONS"}</definedName>
    <definedName name="wrn.200CFWD._3" hidden="1">{"_200",#N/A,FALSE,"ALLOCATIONS"}</definedName>
    <definedName name="wrn.200SMALL." localSheetId="2" hidden="1">{#N/A,#N/A,FALSE,"ALLOCATIONS"}</definedName>
    <definedName name="wrn.200SMALL." localSheetId="3" hidden="1">{#N/A,#N/A,FALSE,"ALLOCATIONS"}</definedName>
    <definedName name="wrn.200SMALL." localSheetId="4" hidden="1">{#N/A,#N/A,FALSE,"ALLOCATIONS"}</definedName>
    <definedName name="wrn.200SMALL." localSheetId="5" hidden="1">{#N/A,#N/A,FALSE,"ALLOCATIONS"}</definedName>
    <definedName name="wrn.200SMALL." localSheetId="7" hidden="1">{#N/A,#N/A,FALSE,"ALLOCATIONS"}</definedName>
    <definedName name="wrn.200SMALL." localSheetId="8" hidden="1">{#N/A,#N/A,FALSE,"ALLOCATIONS"}</definedName>
    <definedName name="wrn.200SMALL." localSheetId="9" hidden="1">{#N/A,#N/A,FALSE,"ALLOCATIONS"}</definedName>
    <definedName name="wrn.200SMALL." localSheetId="10" hidden="1">{#N/A,#N/A,FALSE,"ALLOCATIONS"}</definedName>
    <definedName name="wrn.200SMALL." hidden="1">{#N/A,#N/A,FALSE,"ALLOCATIONS"}</definedName>
    <definedName name="wrn.200SMALL._1" localSheetId="2" hidden="1">{#N/A,#N/A,FALSE,"ALLOCATIONS"}</definedName>
    <definedName name="wrn.200SMALL._1" localSheetId="3" hidden="1">{#N/A,#N/A,FALSE,"ALLOCATIONS"}</definedName>
    <definedName name="wrn.200SMALL._1" localSheetId="4" hidden="1">{#N/A,#N/A,FALSE,"ALLOCATIONS"}</definedName>
    <definedName name="wrn.200SMALL._1" localSheetId="5" hidden="1">{#N/A,#N/A,FALSE,"ALLOCATIONS"}</definedName>
    <definedName name="wrn.200SMALL._1" localSheetId="7" hidden="1">{#N/A,#N/A,FALSE,"ALLOCATIONS"}</definedName>
    <definedName name="wrn.200SMALL._1" localSheetId="8" hidden="1">{#N/A,#N/A,FALSE,"ALLOCATIONS"}</definedName>
    <definedName name="wrn.200SMALL._1" localSheetId="9" hidden="1">{#N/A,#N/A,FALSE,"ALLOCATIONS"}</definedName>
    <definedName name="wrn.200SMALL._1" localSheetId="10" hidden="1">{#N/A,#N/A,FALSE,"ALLOCATIONS"}</definedName>
    <definedName name="wrn.200SMALL._1" hidden="1">{#N/A,#N/A,FALSE,"ALLOCATIONS"}</definedName>
    <definedName name="wrn.200SMALL._2" localSheetId="2" hidden="1">{#N/A,#N/A,FALSE,"ALLOCATIONS"}</definedName>
    <definedName name="wrn.200SMALL._2" localSheetId="3" hidden="1">{#N/A,#N/A,FALSE,"ALLOCATIONS"}</definedName>
    <definedName name="wrn.200SMALL._2" localSheetId="4" hidden="1">{#N/A,#N/A,FALSE,"ALLOCATIONS"}</definedName>
    <definedName name="wrn.200SMALL._2" localSheetId="5" hidden="1">{#N/A,#N/A,FALSE,"ALLOCATIONS"}</definedName>
    <definedName name="wrn.200SMALL._2" localSheetId="7" hidden="1">{#N/A,#N/A,FALSE,"ALLOCATIONS"}</definedName>
    <definedName name="wrn.200SMALL._2" localSheetId="8" hidden="1">{#N/A,#N/A,FALSE,"ALLOCATIONS"}</definedName>
    <definedName name="wrn.200SMALL._2" localSheetId="9" hidden="1">{#N/A,#N/A,FALSE,"ALLOCATIONS"}</definedName>
    <definedName name="wrn.200SMALL._2" localSheetId="10" hidden="1">{#N/A,#N/A,FALSE,"ALLOCATIONS"}</definedName>
    <definedName name="wrn.200SMALL._2" hidden="1">{#N/A,#N/A,FALSE,"ALLOCATIONS"}</definedName>
    <definedName name="wrn.200SMALL._3" localSheetId="2" hidden="1">{#N/A,#N/A,FALSE,"ALLOCATIONS"}</definedName>
    <definedName name="wrn.200SMALL._3" localSheetId="3" hidden="1">{#N/A,#N/A,FALSE,"ALLOCATIONS"}</definedName>
    <definedName name="wrn.200SMALL._3" localSheetId="4" hidden="1">{#N/A,#N/A,FALSE,"ALLOCATIONS"}</definedName>
    <definedName name="wrn.200SMALL._3" localSheetId="5" hidden="1">{#N/A,#N/A,FALSE,"ALLOCATIONS"}</definedName>
    <definedName name="wrn.200SMALL._3" localSheetId="7" hidden="1">{#N/A,#N/A,FALSE,"ALLOCATIONS"}</definedName>
    <definedName name="wrn.200SMALL._3" localSheetId="8" hidden="1">{#N/A,#N/A,FALSE,"ALLOCATIONS"}</definedName>
    <definedName name="wrn.200SMALL._3" localSheetId="9" hidden="1">{#N/A,#N/A,FALSE,"ALLOCATIONS"}</definedName>
    <definedName name="wrn.200SMALL._3" localSheetId="10" hidden="1">{#N/A,#N/A,FALSE,"ALLOCATIONS"}</definedName>
    <definedName name="wrn.200SMALL._3" hidden="1">{#N/A,#N/A,FALSE,"ALLOCATIONS"}</definedName>
    <definedName name="wrn.275PricingBook." localSheetId="2" hidden="1">{#N/A,#N/A,FALSE,"Assumptions";#N/A,#N/A,FALSE,"Impact Assumptions";#N/A,#N/A,FALSE,"10-Yr - detail";#N/A,#N/A,FALSE,"1,5,10 yr comp";#N/A,#N/A,FALSE,"Lse-Exp.";#N/A,#N/A,FALSE,"Rent Roll";#N/A,#N/A,FALSE,"Historical (2)";#N/A,#N/A,FALSE,"RET's";#N/A,#N/A,FALSE,"Lease Rollover"}</definedName>
    <definedName name="wrn.275PricingBook." localSheetId="3" hidden="1">{#N/A,#N/A,FALSE,"Assumptions";#N/A,#N/A,FALSE,"Impact Assumptions";#N/A,#N/A,FALSE,"10-Yr - detail";#N/A,#N/A,FALSE,"1,5,10 yr comp";#N/A,#N/A,FALSE,"Lse-Exp.";#N/A,#N/A,FALSE,"Rent Roll";#N/A,#N/A,FALSE,"Historical (2)";#N/A,#N/A,FALSE,"RET's";#N/A,#N/A,FALSE,"Lease Rollover"}</definedName>
    <definedName name="wrn.275PricingBook." localSheetId="4" hidden="1">{#N/A,#N/A,FALSE,"Assumptions";#N/A,#N/A,FALSE,"Impact Assumptions";#N/A,#N/A,FALSE,"10-Yr - detail";#N/A,#N/A,FALSE,"1,5,10 yr comp";#N/A,#N/A,FALSE,"Lse-Exp.";#N/A,#N/A,FALSE,"Rent Roll";#N/A,#N/A,FALSE,"Historical (2)";#N/A,#N/A,FALSE,"RET's";#N/A,#N/A,FALSE,"Lease Rollover"}</definedName>
    <definedName name="wrn.275PricingBook." localSheetId="5" hidden="1">{#N/A,#N/A,FALSE,"Assumptions";#N/A,#N/A,FALSE,"Impact Assumptions";#N/A,#N/A,FALSE,"10-Yr - detail";#N/A,#N/A,FALSE,"1,5,10 yr comp";#N/A,#N/A,FALSE,"Lse-Exp.";#N/A,#N/A,FALSE,"Rent Roll";#N/A,#N/A,FALSE,"Historical (2)";#N/A,#N/A,FALSE,"RET's";#N/A,#N/A,FALSE,"Lease Rollover"}</definedName>
    <definedName name="wrn.275PricingBook." localSheetId="7" hidden="1">{#N/A,#N/A,FALSE,"Assumptions";#N/A,#N/A,FALSE,"Impact Assumptions";#N/A,#N/A,FALSE,"10-Yr - detail";#N/A,#N/A,FALSE,"1,5,10 yr comp";#N/A,#N/A,FALSE,"Lse-Exp.";#N/A,#N/A,FALSE,"Rent Roll";#N/A,#N/A,FALSE,"Historical (2)";#N/A,#N/A,FALSE,"RET's";#N/A,#N/A,FALSE,"Lease Rollover"}</definedName>
    <definedName name="wrn.275PricingBook." localSheetId="8" hidden="1">{#N/A,#N/A,FALSE,"Assumptions";#N/A,#N/A,FALSE,"Impact Assumptions";#N/A,#N/A,FALSE,"10-Yr - detail";#N/A,#N/A,FALSE,"1,5,10 yr comp";#N/A,#N/A,FALSE,"Lse-Exp.";#N/A,#N/A,FALSE,"Rent Roll";#N/A,#N/A,FALSE,"Historical (2)";#N/A,#N/A,FALSE,"RET's";#N/A,#N/A,FALSE,"Lease Rollover"}</definedName>
    <definedName name="wrn.275PricingBook." localSheetId="9" hidden="1">{#N/A,#N/A,FALSE,"Assumptions";#N/A,#N/A,FALSE,"Impact Assumptions";#N/A,#N/A,FALSE,"10-Yr - detail";#N/A,#N/A,FALSE,"1,5,10 yr comp";#N/A,#N/A,FALSE,"Lse-Exp.";#N/A,#N/A,FALSE,"Rent Roll";#N/A,#N/A,FALSE,"Historical (2)";#N/A,#N/A,FALSE,"RET's";#N/A,#N/A,FALSE,"Lease Rollover"}</definedName>
    <definedName name="wrn.275PricingBook." localSheetId="10" hidden="1">{#N/A,#N/A,FALSE,"Assumptions";#N/A,#N/A,FALSE,"Impact Assumptions";#N/A,#N/A,FALSE,"10-Yr - detail";#N/A,#N/A,FALSE,"1,5,10 yr comp";#N/A,#N/A,FALSE,"Lse-Exp.";#N/A,#N/A,FALSE,"Rent Roll";#N/A,#N/A,FALSE,"Historical (2)";#N/A,#N/A,FALSE,"RET's";#N/A,#N/A,FALSE,"Lease Rollover"}</definedName>
    <definedName name="wrn.275PricingBook." hidden="1">{#N/A,#N/A,FALSE,"Assumptions";#N/A,#N/A,FALSE,"Impact Assumptions";#N/A,#N/A,FALSE,"10-Yr - detail";#N/A,#N/A,FALSE,"1,5,10 yr comp";#N/A,#N/A,FALSE,"Lse-Exp.";#N/A,#N/A,FALSE,"Rent Roll";#N/A,#N/A,FALSE,"Historical (2)";#N/A,#N/A,FALSE,"RET's";#N/A,#N/A,FALSE,"Lease Rollover"}</definedName>
    <definedName name="wrn.275Schedulles." localSheetId="2" hidden="1">{#N/A,#N/A,FALSE,"Assumptions";#N/A,#N/A,FALSE,"10-Yr - detail";#N/A,#N/A,FALSE,"Rent Roll";#N/A,#N/A,FALSE,"Historical (2)";#N/A,#N/A,FALSE,"RET's";#N/A,#N/A,FALSE,"Lse-Exp.";#N/A,#N/A,FALSE,"Lease Rollover";#N/A,#N/A,FALSE,"Service Contracts"}</definedName>
    <definedName name="wrn.275Schedulles." localSheetId="3" hidden="1">{#N/A,#N/A,FALSE,"Assumptions";#N/A,#N/A,FALSE,"10-Yr - detail";#N/A,#N/A,FALSE,"Rent Roll";#N/A,#N/A,FALSE,"Historical (2)";#N/A,#N/A,FALSE,"RET's";#N/A,#N/A,FALSE,"Lse-Exp.";#N/A,#N/A,FALSE,"Lease Rollover";#N/A,#N/A,FALSE,"Service Contracts"}</definedName>
    <definedName name="wrn.275Schedulles." localSheetId="4" hidden="1">{#N/A,#N/A,FALSE,"Assumptions";#N/A,#N/A,FALSE,"10-Yr - detail";#N/A,#N/A,FALSE,"Rent Roll";#N/A,#N/A,FALSE,"Historical (2)";#N/A,#N/A,FALSE,"RET's";#N/A,#N/A,FALSE,"Lse-Exp.";#N/A,#N/A,FALSE,"Lease Rollover";#N/A,#N/A,FALSE,"Service Contracts"}</definedName>
    <definedName name="wrn.275Schedulles." localSheetId="5" hidden="1">{#N/A,#N/A,FALSE,"Assumptions";#N/A,#N/A,FALSE,"10-Yr - detail";#N/A,#N/A,FALSE,"Rent Roll";#N/A,#N/A,FALSE,"Historical (2)";#N/A,#N/A,FALSE,"RET's";#N/A,#N/A,FALSE,"Lse-Exp.";#N/A,#N/A,FALSE,"Lease Rollover";#N/A,#N/A,FALSE,"Service Contracts"}</definedName>
    <definedName name="wrn.275Schedulles." localSheetId="7" hidden="1">{#N/A,#N/A,FALSE,"Assumptions";#N/A,#N/A,FALSE,"10-Yr - detail";#N/A,#N/A,FALSE,"Rent Roll";#N/A,#N/A,FALSE,"Historical (2)";#N/A,#N/A,FALSE,"RET's";#N/A,#N/A,FALSE,"Lse-Exp.";#N/A,#N/A,FALSE,"Lease Rollover";#N/A,#N/A,FALSE,"Service Contracts"}</definedName>
    <definedName name="wrn.275Schedulles." localSheetId="8" hidden="1">{#N/A,#N/A,FALSE,"Assumptions";#N/A,#N/A,FALSE,"10-Yr - detail";#N/A,#N/A,FALSE,"Rent Roll";#N/A,#N/A,FALSE,"Historical (2)";#N/A,#N/A,FALSE,"RET's";#N/A,#N/A,FALSE,"Lse-Exp.";#N/A,#N/A,FALSE,"Lease Rollover";#N/A,#N/A,FALSE,"Service Contracts"}</definedName>
    <definedName name="wrn.275Schedulles." localSheetId="9" hidden="1">{#N/A,#N/A,FALSE,"Assumptions";#N/A,#N/A,FALSE,"10-Yr - detail";#N/A,#N/A,FALSE,"Rent Roll";#N/A,#N/A,FALSE,"Historical (2)";#N/A,#N/A,FALSE,"RET's";#N/A,#N/A,FALSE,"Lse-Exp.";#N/A,#N/A,FALSE,"Lease Rollover";#N/A,#N/A,FALSE,"Service Contracts"}</definedName>
    <definedName name="wrn.275Schedulles." localSheetId="10" hidden="1">{#N/A,#N/A,FALSE,"Assumptions";#N/A,#N/A,FALSE,"10-Yr - detail";#N/A,#N/A,FALSE,"Rent Roll";#N/A,#N/A,FALSE,"Historical (2)";#N/A,#N/A,FALSE,"RET's";#N/A,#N/A,FALSE,"Lse-Exp.";#N/A,#N/A,FALSE,"Lease Rollover";#N/A,#N/A,FALSE,"Service Contracts"}</definedName>
    <definedName name="wrn.275Schedulles." hidden="1">{#N/A,#N/A,FALSE,"Assumptions";#N/A,#N/A,FALSE,"10-Yr - detail";#N/A,#N/A,FALSE,"Rent Roll";#N/A,#N/A,FALSE,"Historical (2)";#N/A,#N/A,FALSE,"RET's";#N/A,#N/A,FALSE,"Lse-Exp.";#N/A,#N/A,FALSE,"Lease Rollover";#N/A,#N/A,FALSE,"Service Contracts"}</definedName>
    <definedName name="wrn.722." localSheetId="2" hidden="1">{#N/A,#N/A,FALSE,"CURRENT"}</definedName>
    <definedName name="wrn.722." localSheetId="3" hidden="1">{#N/A,#N/A,FALSE,"CURRENT"}</definedName>
    <definedName name="wrn.722." localSheetId="4" hidden="1">{#N/A,#N/A,FALSE,"CURRENT"}</definedName>
    <definedName name="wrn.722." localSheetId="5" hidden="1">{#N/A,#N/A,FALSE,"CURRENT"}</definedName>
    <definedName name="wrn.722." localSheetId="1" hidden="1">{#N/A,#N/A,FALSE,"CURRENT"}</definedName>
    <definedName name="wrn.722." localSheetId="0" hidden="1">{#N/A,#N/A,FALSE,"CURRENT"}</definedName>
    <definedName name="wrn.722." localSheetId="6" hidden="1">{#N/A,#N/A,FALSE,"CURRENT"}</definedName>
    <definedName name="wrn.722." localSheetId="7" hidden="1">{#N/A,#N/A,FALSE,"CURRENT"}</definedName>
    <definedName name="wrn.722." localSheetId="8" hidden="1">{#N/A,#N/A,FALSE,"CURRENT"}</definedName>
    <definedName name="wrn.722." localSheetId="9" hidden="1">{#N/A,#N/A,FALSE,"CURRENT"}</definedName>
    <definedName name="wrn.722." localSheetId="10" hidden="1">{#N/A,#N/A,FALSE,"CURRENT"}</definedName>
    <definedName name="wrn.722." hidden="1">{#N/A,#N/A,FALSE,"CURRENT"}</definedName>
    <definedName name="wrn.Accretion." localSheetId="2" hidden="1">{"Accretion";#N/A;FALSE;"Assum"}</definedName>
    <definedName name="wrn.Accretion." localSheetId="3" hidden="1">{"Accretion";#N/A;FALSE;"Assum"}</definedName>
    <definedName name="wrn.Accretion." localSheetId="4" hidden="1">{"Accretion";#N/A;FALSE;"Assum"}</definedName>
    <definedName name="wrn.Accretion." localSheetId="5" hidden="1">{"Accretion";#N/A;FALSE;"Assum"}</definedName>
    <definedName name="wrn.Accretion." localSheetId="7" hidden="1">{"Accretion";#N/A;FALSE;"Assum"}</definedName>
    <definedName name="wrn.Accretion." localSheetId="8" hidden="1">{"Accretion";#N/A;FALSE;"Assum"}</definedName>
    <definedName name="wrn.Accretion." localSheetId="9" hidden="1">{"Accretion";#N/A;FALSE;"Assum"}</definedName>
    <definedName name="wrn.Accretion." localSheetId="10" hidden="1">{"Accretion";#N/A;FALSE;"Assum"}</definedName>
    <definedName name="wrn.Accretion." hidden="1">{"Accretion";#N/A;FALSE;"Assum"}</definedName>
    <definedName name="wrn.ACCT._.ANALYSIS." localSheetId="2"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3"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4"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5"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1"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0"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6"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7"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8"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9"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10"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RECONS."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ging._.and._.Trend._.Analysis." localSheetId="2"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_1" localSheetId="2" hidden="1">{#N/A,#N/A,FALSE,"Aging Summary";#N/A,#N/A,FALSE,"Ratio Analysis";#N/A,#N/A,FALSE,"Test 120 Day Accts";#N/A,#N/A,FALSE,"Tickmarks"}</definedName>
    <definedName name="wrn.Aging._.and._.Trend._.Analysis._1" localSheetId="3" hidden="1">{#N/A,#N/A,FALSE,"Aging Summary";#N/A,#N/A,FALSE,"Ratio Analysis";#N/A,#N/A,FALSE,"Test 120 Day Accts";#N/A,#N/A,FALSE,"Tickmarks"}</definedName>
    <definedName name="wrn.Aging._.and._.Trend._.Analysis._1" localSheetId="4" hidden="1">{#N/A,#N/A,FALSE,"Aging Summary";#N/A,#N/A,FALSE,"Ratio Analysis";#N/A,#N/A,FALSE,"Test 120 Day Accts";#N/A,#N/A,FALSE,"Tickmarks"}</definedName>
    <definedName name="wrn.Aging._.and._.Trend._.Analysis._1" localSheetId="5" hidden="1">{#N/A,#N/A,FALSE,"Aging Summary";#N/A,#N/A,FALSE,"Ratio Analysis";#N/A,#N/A,FALSE,"Test 120 Day Accts";#N/A,#N/A,FALSE,"Tickmarks"}</definedName>
    <definedName name="wrn.Aging._.and._.Trend._.Analysis._1" localSheetId="1" hidden="1">{#N/A,#N/A,FALSE,"Aging Summary";#N/A,#N/A,FALSE,"Ratio Analysis";#N/A,#N/A,FALSE,"Test 120 Day Accts";#N/A,#N/A,FALSE,"Tickmarks"}</definedName>
    <definedName name="wrn.Aging._.and._.Trend._.Analysis._1" localSheetId="0" hidden="1">{#N/A,#N/A,FALSE,"Aging Summary";#N/A,#N/A,FALSE,"Ratio Analysis";#N/A,#N/A,FALSE,"Test 120 Day Accts";#N/A,#N/A,FALSE,"Tickmarks"}</definedName>
    <definedName name="wrn.Aging._.and._.Trend._.Analysis._1" localSheetId="6" hidden="1">{#N/A,#N/A,FALSE,"Aging Summary";#N/A,#N/A,FALSE,"Ratio Analysis";#N/A,#N/A,FALSE,"Test 120 Day Accts";#N/A,#N/A,FALSE,"Tickmarks"}</definedName>
    <definedName name="wrn.Aging._.and._.Trend._.Analysis._1" localSheetId="7" hidden="1">{#N/A,#N/A,FALSE,"Aging Summary";#N/A,#N/A,FALSE,"Ratio Analysis";#N/A,#N/A,FALSE,"Test 120 Day Accts";#N/A,#N/A,FALSE,"Tickmarks"}</definedName>
    <definedName name="wrn.Aging._.and._.Trend._.Analysis._1" localSheetId="8" hidden="1">{#N/A,#N/A,FALSE,"Aging Summary";#N/A,#N/A,FALSE,"Ratio Analysis";#N/A,#N/A,FALSE,"Test 120 Day Accts";#N/A,#N/A,FALSE,"Tickmarks"}</definedName>
    <definedName name="wrn.Aging._.and._.Trend._.Analysis._1" localSheetId="9" hidden="1">{#N/A,#N/A,FALSE,"Aging Summary";#N/A,#N/A,FALSE,"Ratio Analysis";#N/A,#N/A,FALSE,"Test 120 Day Accts";#N/A,#N/A,FALSE,"Tickmarks"}</definedName>
    <definedName name="wrn.Aging._.and._.Trend._.Analysis._1" localSheetId="10"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2" localSheetId="2" hidden="1">{#N/A,#N/A,FALSE,"Aging Summary";#N/A,#N/A,FALSE,"Ratio Analysis";#N/A,#N/A,FALSE,"Test 120 Day Accts";#N/A,#N/A,FALSE,"Tickmarks"}</definedName>
    <definedName name="wrn.Aging._.and._.Trend._.Analysis._2" localSheetId="3" hidden="1">{#N/A,#N/A,FALSE,"Aging Summary";#N/A,#N/A,FALSE,"Ratio Analysis";#N/A,#N/A,FALSE,"Test 120 Day Accts";#N/A,#N/A,FALSE,"Tickmarks"}</definedName>
    <definedName name="wrn.Aging._.and._.Trend._.Analysis._2" localSheetId="4" hidden="1">{#N/A,#N/A,FALSE,"Aging Summary";#N/A,#N/A,FALSE,"Ratio Analysis";#N/A,#N/A,FALSE,"Test 120 Day Accts";#N/A,#N/A,FALSE,"Tickmarks"}</definedName>
    <definedName name="wrn.Aging._.and._.Trend._.Analysis._2" localSheetId="5" hidden="1">{#N/A,#N/A,FALSE,"Aging Summary";#N/A,#N/A,FALSE,"Ratio Analysis";#N/A,#N/A,FALSE,"Test 120 Day Accts";#N/A,#N/A,FALSE,"Tickmarks"}</definedName>
    <definedName name="wrn.Aging._.and._.Trend._.Analysis._2" localSheetId="7" hidden="1">{#N/A,#N/A,FALSE,"Aging Summary";#N/A,#N/A,FALSE,"Ratio Analysis";#N/A,#N/A,FALSE,"Test 120 Day Accts";#N/A,#N/A,FALSE,"Tickmarks"}</definedName>
    <definedName name="wrn.Aging._.and._.Trend._.Analysis._2" localSheetId="8" hidden="1">{#N/A,#N/A,FALSE,"Aging Summary";#N/A,#N/A,FALSE,"Ratio Analysis";#N/A,#N/A,FALSE,"Test 120 Day Accts";#N/A,#N/A,FALSE,"Tickmarks"}</definedName>
    <definedName name="wrn.Aging._.and._.Trend._.Analysis._2" localSheetId="9" hidden="1">{#N/A,#N/A,FALSE,"Aging Summary";#N/A,#N/A,FALSE,"Ratio Analysis";#N/A,#N/A,FALSE,"Test 120 Day Accts";#N/A,#N/A,FALSE,"Tickmarks"}</definedName>
    <definedName name="wrn.Aging._.and._.Trend._.Analysis._2" localSheetId="10"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3" localSheetId="2" hidden="1">{#N/A,#N/A,FALSE,"Aging Summary";#N/A,#N/A,FALSE,"Ratio Analysis";#N/A,#N/A,FALSE,"Test 120 Day Accts";#N/A,#N/A,FALSE,"Tickmarks"}</definedName>
    <definedName name="wrn.Aging._.and._.Trend._.Analysis._3" localSheetId="3" hidden="1">{#N/A,#N/A,FALSE,"Aging Summary";#N/A,#N/A,FALSE,"Ratio Analysis";#N/A,#N/A,FALSE,"Test 120 Day Accts";#N/A,#N/A,FALSE,"Tickmarks"}</definedName>
    <definedName name="wrn.Aging._.and._.Trend._.Analysis._3" localSheetId="4" hidden="1">{#N/A,#N/A,FALSE,"Aging Summary";#N/A,#N/A,FALSE,"Ratio Analysis";#N/A,#N/A,FALSE,"Test 120 Day Accts";#N/A,#N/A,FALSE,"Tickmarks"}</definedName>
    <definedName name="wrn.Aging._.and._.Trend._.Analysis._3" localSheetId="5" hidden="1">{#N/A,#N/A,FALSE,"Aging Summary";#N/A,#N/A,FALSE,"Ratio Analysis";#N/A,#N/A,FALSE,"Test 120 Day Accts";#N/A,#N/A,FALSE,"Tickmarks"}</definedName>
    <definedName name="wrn.Aging._.and._.Trend._.Analysis._3" localSheetId="7" hidden="1">{#N/A,#N/A,FALSE,"Aging Summary";#N/A,#N/A,FALSE,"Ratio Analysis";#N/A,#N/A,FALSE,"Test 120 Day Accts";#N/A,#N/A,FALSE,"Tickmarks"}</definedName>
    <definedName name="wrn.Aging._.and._.Trend._.Analysis._3" localSheetId="8" hidden="1">{#N/A,#N/A,FALSE,"Aging Summary";#N/A,#N/A,FALSE,"Ratio Analysis";#N/A,#N/A,FALSE,"Test 120 Day Accts";#N/A,#N/A,FALSE,"Tickmarks"}</definedName>
    <definedName name="wrn.Aging._.and._.Trend._.Analysis._3" localSheetId="9" hidden="1">{#N/A,#N/A,FALSE,"Aging Summary";#N/A,#N/A,FALSE,"Ratio Analysis";#N/A,#N/A,FALSE,"Test 120 Day Accts";#N/A,#N/A,FALSE,"Tickmarks"}</definedName>
    <definedName name="wrn.Aging._.and._.Trend._.Analysis._3" localSheetId="10"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GN._.MODELS." localSheetId="2" hidden="1">{"QTRINC1",#N/A,FALSE,"QTRINC";"QTRINC2",#N/A,FALSE,"QTRINC";"QTRSALES",#N/A,FALSE,"QTRSALES";"ANNSALES",#N/A,FALSE,"ANNSALES";"CASHFLOW",#N/A,FALSE,"CASHFLOW"}</definedName>
    <definedName name="wrn.AGN._.MODELS." localSheetId="3" hidden="1">{"QTRINC1",#N/A,FALSE,"QTRINC";"QTRINC2",#N/A,FALSE,"QTRINC";"QTRSALES",#N/A,FALSE,"QTRSALES";"ANNSALES",#N/A,FALSE,"ANNSALES";"CASHFLOW",#N/A,FALSE,"CASHFLOW"}</definedName>
    <definedName name="wrn.AGN._.MODELS." localSheetId="4" hidden="1">{"QTRINC1",#N/A,FALSE,"QTRINC";"QTRINC2",#N/A,FALSE,"QTRINC";"QTRSALES",#N/A,FALSE,"QTRSALES";"ANNSALES",#N/A,FALSE,"ANNSALES";"CASHFLOW",#N/A,FALSE,"CASHFLOW"}</definedName>
    <definedName name="wrn.AGN._.MODELS." localSheetId="5" hidden="1">{"QTRINC1",#N/A,FALSE,"QTRINC";"QTRINC2",#N/A,FALSE,"QTRINC";"QTRSALES",#N/A,FALSE,"QTRSALES";"ANNSALES",#N/A,FALSE,"ANNSALES";"CASHFLOW",#N/A,FALSE,"CASHFLOW"}</definedName>
    <definedName name="wrn.AGN._.MODELS." localSheetId="1" hidden="1">{"QTRINC1",#N/A,FALSE,"QTRINC";"QTRINC2",#N/A,FALSE,"QTRINC";"QTRSALES",#N/A,FALSE,"QTRSALES";"ANNSALES",#N/A,FALSE,"ANNSALES";"CASHFLOW",#N/A,FALSE,"CASHFLOW"}</definedName>
    <definedName name="wrn.AGN._.MODELS." localSheetId="0" hidden="1">{"QTRINC1",#N/A,FALSE,"QTRINC";"QTRINC2",#N/A,FALSE,"QTRINC";"QTRSALES",#N/A,FALSE,"QTRSALES";"ANNSALES",#N/A,FALSE,"ANNSALES";"CASHFLOW",#N/A,FALSE,"CASHFLOW"}</definedName>
    <definedName name="wrn.AGN._.MODELS." localSheetId="6" hidden="1">{"QTRINC1",#N/A,FALSE,"QTRINC";"QTRINC2",#N/A,FALSE,"QTRINC";"QTRSALES",#N/A,FALSE,"QTRSALES";"ANNSALES",#N/A,FALSE,"ANNSALES";"CASHFLOW",#N/A,FALSE,"CASHFLOW"}</definedName>
    <definedName name="wrn.AGN._.MODELS." localSheetId="7" hidden="1">{"QTRINC1",#N/A,FALSE,"QTRINC";"QTRINC2",#N/A,FALSE,"QTRINC";"QTRSALES",#N/A,FALSE,"QTRSALES";"ANNSALES",#N/A,FALSE,"ANNSALES";"CASHFLOW",#N/A,FALSE,"CASHFLOW"}</definedName>
    <definedName name="wrn.AGN._.MODELS." localSheetId="8" hidden="1">{"QTRINC1",#N/A,FALSE,"QTRINC";"QTRINC2",#N/A,FALSE,"QTRINC";"QTRSALES",#N/A,FALSE,"QTRSALES";"ANNSALES",#N/A,FALSE,"ANNSALES";"CASHFLOW",#N/A,FALSE,"CASHFLOW"}</definedName>
    <definedName name="wrn.AGN._.MODELS." localSheetId="9" hidden="1">{"QTRINC1",#N/A,FALSE,"QTRINC";"QTRINC2",#N/A,FALSE,"QTRINC";"QTRSALES",#N/A,FALSE,"QTRSALES";"ANNSALES",#N/A,FALSE,"ANNSALES";"CASHFLOW",#N/A,FALSE,"CASHFLOW"}</definedName>
    <definedName name="wrn.AGN._.MODELS." localSheetId="10" hidden="1">{"QTRINC1",#N/A,FALSE,"QTRINC";"QTRINC2",#N/A,FALSE,"QTRINC";"QTRSALES",#N/A,FALSE,"QTRSALES";"ANNSALES",#N/A,FALSE,"ANNSALES";"CASHFLOW",#N/A,FALSE,"CASHFLOW"}</definedName>
    <definedName name="wrn.AGN._.MODELS." hidden="1">{"QTRINC1",#N/A,FALSE,"QTRINC";"QTRINC2",#N/A,FALSE,"QTRINC";"QTRSALES",#N/A,FALSE,"QTRSALES";"ANNSALES",#N/A,FALSE,"ANNSALES";"CASHFLOW",#N/A,FALSE,"CASHFLOW"}</definedName>
    <definedName name="wrn.AGN._.MODELS._1" localSheetId="2" hidden="1">{"QTRINC1",#N/A,FALSE,"QTRINC";"QTRINC2",#N/A,FALSE,"QTRINC";"QTRSALES",#N/A,FALSE,"QTRSALES";"ANNSALES",#N/A,FALSE,"ANNSALES";"CASHFLOW",#N/A,FALSE,"CASHFLOW"}</definedName>
    <definedName name="wrn.AGN._.MODELS._1" localSheetId="3" hidden="1">{"QTRINC1",#N/A,FALSE,"QTRINC";"QTRINC2",#N/A,FALSE,"QTRINC";"QTRSALES",#N/A,FALSE,"QTRSALES";"ANNSALES",#N/A,FALSE,"ANNSALES";"CASHFLOW",#N/A,FALSE,"CASHFLOW"}</definedName>
    <definedName name="wrn.AGN._.MODELS._1" localSheetId="4" hidden="1">{"QTRINC1",#N/A,FALSE,"QTRINC";"QTRINC2",#N/A,FALSE,"QTRINC";"QTRSALES",#N/A,FALSE,"QTRSALES";"ANNSALES",#N/A,FALSE,"ANNSALES";"CASHFLOW",#N/A,FALSE,"CASHFLOW"}</definedName>
    <definedName name="wrn.AGN._.MODELS._1" localSheetId="5" hidden="1">{"QTRINC1",#N/A,FALSE,"QTRINC";"QTRINC2",#N/A,FALSE,"QTRINC";"QTRSALES",#N/A,FALSE,"QTRSALES";"ANNSALES",#N/A,FALSE,"ANNSALES";"CASHFLOW",#N/A,FALSE,"CASHFLOW"}</definedName>
    <definedName name="wrn.AGN._.MODELS._1" localSheetId="1" hidden="1">{"QTRINC1",#N/A,FALSE,"QTRINC";"QTRINC2",#N/A,FALSE,"QTRINC";"QTRSALES",#N/A,FALSE,"QTRSALES";"ANNSALES",#N/A,FALSE,"ANNSALES";"CASHFLOW",#N/A,FALSE,"CASHFLOW"}</definedName>
    <definedName name="wrn.AGN._.MODELS._1" localSheetId="0" hidden="1">{"QTRINC1",#N/A,FALSE,"QTRINC";"QTRINC2",#N/A,FALSE,"QTRINC";"QTRSALES",#N/A,FALSE,"QTRSALES";"ANNSALES",#N/A,FALSE,"ANNSALES";"CASHFLOW",#N/A,FALSE,"CASHFLOW"}</definedName>
    <definedName name="wrn.AGN._.MODELS._1" localSheetId="6" hidden="1">{"QTRINC1",#N/A,FALSE,"QTRINC";"QTRINC2",#N/A,FALSE,"QTRINC";"QTRSALES",#N/A,FALSE,"QTRSALES";"ANNSALES",#N/A,FALSE,"ANNSALES";"CASHFLOW",#N/A,FALSE,"CASHFLOW"}</definedName>
    <definedName name="wrn.AGN._.MODELS._1" localSheetId="7" hidden="1">{"QTRINC1",#N/A,FALSE,"QTRINC";"QTRINC2",#N/A,FALSE,"QTRINC";"QTRSALES",#N/A,FALSE,"QTRSALES";"ANNSALES",#N/A,FALSE,"ANNSALES";"CASHFLOW",#N/A,FALSE,"CASHFLOW"}</definedName>
    <definedName name="wrn.AGN._.MODELS._1" localSheetId="8" hidden="1">{"QTRINC1",#N/A,FALSE,"QTRINC";"QTRINC2",#N/A,FALSE,"QTRINC";"QTRSALES",#N/A,FALSE,"QTRSALES";"ANNSALES",#N/A,FALSE,"ANNSALES";"CASHFLOW",#N/A,FALSE,"CASHFLOW"}</definedName>
    <definedName name="wrn.AGN._.MODELS._1" localSheetId="9" hidden="1">{"QTRINC1",#N/A,FALSE,"QTRINC";"QTRINC2",#N/A,FALSE,"QTRINC";"QTRSALES",#N/A,FALSE,"QTRSALES";"ANNSALES",#N/A,FALSE,"ANNSALES";"CASHFLOW",#N/A,FALSE,"CASHFLOW"}</definedName>
    <definedName name="wrn.AGN._.MODELS._1" localSheetId="10" hidden="1">{"QTRINC1",#N/A,FALSE,"QTRINC";"QTRINC2",#N/A,FALSE,"QTRINC";"QTRSALES",#N/A,FALSE,"QTRSALES";"ANNSALES",#N/A,FALSE,"ANNSALES";"CASHFLOW",#N/A,FALSE,"CASHFLOW"}</definedName>
    <definedName name="wrn.AGN._.MODELS._1" hidden="1">{"QTRINC1",#N/A,FALSE,"QTRINC";"QTRINC2",#N/A,FALSE,"QTRINC";"QTRSALES",#N/A,FALSE,"QTRSALES";"ANNSALES",#N/A,FALSE,"ANNSALES";"CASHFLOW",#N/A,FALSE,"CASHFLOW"}</definedName>
    <definedName name="wrn.AGT." localSheetId="2" hidden="1">{"AGT",#N/A,FALSE,"Revenue"}</definedName>
    <definedName name="wrn.AGT." localSheetId="3" hidden="1">{"AGT",#N/A,FALSE,"Revenue"}</definedName>
    <definedName name="wrn.AGT." localSheetId="4" hidden="1">{"AGT",#N/A,FALSE,"Revenue"}</definedName>
    <definedName name="wrn.AGT." localSheetId="5" hidden="1">{"AGT",#N/A,FALSE,"Revenue"}</definedName>
    <definedName name="wrn.AGT." localSheetId="1" hidden="1">{"AGT",#N/A,FALSE,"Revenue"}</definedName>
    <definedName name="wrn.AGT." localSheetId="0" hidden="1">{"AGT",#N/A,FALSE,"Revenue"}</definedName>
    <definedName name="wrn.AGT." localSheetId="6" hidden="1">{"AGT",#N/A,FALSE,"Revenue"}</definedName>
    <definedName name="wrn.AGT." localSheetId="7" hidden="1">{"AGT",#N/A,FALSE,"Revenue"}</definedName>
    <definedName name="wrn.AGT." localSheetId="8" hidden="1">{"AGT",#N/A,FALSE,"Revenue"}</definedName>
    <definedName name="wrn.AGT." localSheetId="9" hidden="1">{"AGT",#N/A,FALSE,"Revenue"}</definedName>
    <definedName name="wrn.AGT." localSheetId="10" hidden="1">{"AGT",#N/A,FALSE,"Revenue"}</definedName>
    <definedName name="wrn.AGT." hidden="1">{"AGT",#N/A,FALSE,"Revenue"}</definedName>
    <definedName name="wrn.ALL." localSheetId="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3"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4"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5"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1"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0"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6"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7"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8"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9"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10"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_.Exhibits." localSheetId="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3"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4"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5"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6"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7"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8"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9"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1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3"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4"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5"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6"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7"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8"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9"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1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First._.Pass._.Schedules." localSheetId="2"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localSheetId="3"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localSheetId="4"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localSheetId="5"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localSheetId="7"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localSheetId="8"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localSheetId="9"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localSheetId="10"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input." localSheetId="2"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3"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4"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5"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6"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7"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8"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9"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1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2"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3"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4"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5"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6"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7"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8"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9"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1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localSheetId="2"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3"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4"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5"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1"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0"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6"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7"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8"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9"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10"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2"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3"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4"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5"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1"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0"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6"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7"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8"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9"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10"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Schedules." localSheetId="2" hidden="1">{#N/A,#N/A,FALSE,"CF Consolidated 2";#N/A,#N/A,FALSE,"Retail Assump";#N/A,#N/A,FALSE,"CF Retail";#N/A,#N/A,FALSE,"Garage Assumpt 1";#N/A,#N/A,FALSE,"Garage Op Proj";#N/A,#N/A,FALSE,"Hist I&amp;E";#N/A,#N/A,FALSE,"Rent Roll";#N/A,#N/A,FALSE,"RE Taxes";#N/A,#N/A,FALSE,"CAM - BH";#N/A,#N/A,FALSE,"Comm.Condo CAM"}</definedName>
    <definedName name="wrn.All._.Schedules." localSheetId="3" hidden="1">{#N/A,#N/A,FALSE,"CF Consolidated 2";#N/A,#N/A,FALSE,"Retail Assump";#N/A,#N/A,FALSE,"CF Retail";#N/A,#N/A,FALSE,"Garage Assumpt 1";#N/A,#N/A,FALSE,"Garage Op Proj";#N/A,#N/A,FALSE,"Hist I&amp;E";#N/A,#N/A,FALSE,"Rent Roll";#N/A,#N/A,FALSE,"RE Taxes";#N/A,#N/A,FALSE,"CAM - BH";#N/A,#N/A,FALSE,"Comm.Condo CAM"}</definedName>
    <definedName name="wrn.All._.Schedules." localSheetId="4" hidden="1">{#N/A,#N/A,FALSE,"CF Consolidated 2";#N/A,#N/A,FALSE,"Retail Assump";#N/A,#N/A,FALSE,"CF Retail";#N/A,#N/A,FALSE,"Garage Assumpt 1";#N/A,#N/A,FALSE,"Garage Op Proj";#N/A,#N/A,FALSE,"Hist I&amp;E";#N/A,#N/A,FALSE,"Rent Roll";#N/A,#N/A,FALSE,"RE Taxes";#N/A,#N/A,FALSE,"CAM - BH";#N/A,#N/A,FALSE,"Comm.Condo CAM"}</definedName>
    <definedName name="wrn.All._.Schedules." localSheetId="5" hidden="1">{#N/A,#N/A,FALSE,"CF Consolidated 2";#N/A,#N/A,FALSE,"Retail Assump";#N/A,#N/A,FALSE,"CF Retail";#N/A,#N/A,FALSE,"Garage Assumpt 1";#N/A,#N/A,FALSE,"Garage Op Proj";#N/A,#N/A,FALSE,"Hist I&amp;E";#N/A,#N/A,FALSE,"Rent Roll";#N/A,#N/A,FALSE,"RE Taxes";#N/A,#N/A,FALSE,"CAM - BH";#N/A,#N/A,FALSE,"Comm.Condo CAM"}</definedName>
    <definedName name="wrn.All._.Schedules." localSheetId="7" hidden="1">{#N/A,#N/A,FALSE,"CF Consolidated 2";#N/A,#N/A,FALSE,"Retail Assump";#N/A,#N/A,FALSE,"CF Retail";#N/A,#N/A,FALSE,"Garage Assumpt 1";#N/A,#N/A,FALSE,"Garage Op Proj";#N/A,#N/A,FALSE,"Hist I&amp;E";#N/A,#N/A,FALSE,"Rent Roll";#N/A,#N/A,FALSE,"RE Taxes";#N/A,#N/A,FALSE,"CAM - BH";#N/A,#N/A,FALSE,"Comm.Condo CAM"}</definedName>
    <definedName name="wrn.All._.Schedules." localSheetId="8" hidden="1">{#N/A,#N/A,FALSE,"CF Consolidated 2";#N/A,#N/A,FALSE,"Retail Assump";#N/A,#N/A,FALSE,"CF Retail";#N/A,#N/A,FALSE,"Garage Assumpt 1";#N/A,#N/A,FALSE,"Garage Op Proj";#N/A,#N/A,FALSE,"Hist I&amp;E";#N/A,#N/A,FALSE,"Rent Roll";#N/A,#N/A,FALSE,"RE Taxes";#N/A,#N/A,FALSE,"CAM - BH";#N/A,#N/A,FALSE,"Comm.Condo CAM"}</definedName>
    <definedName name="wrn.All._.Schedules." localSheetId="9" hidden="1">{#N/A,#N/A,FALSE,"CF Consolidated 2";#N/A,#N/A,FALSE,"Retail Assump";#N/A,#N/A,FALSE,"CF Retail";#N/A,#N/A,FALSE,"Garage Assumpt 1";#N/A,#N/A,FALSE,"Garage Op Proj";#N/A,#N/A,FALSE,"Hist I&amp;E";#N/A,#N/A,FALSE,"Rent Roll";#N/A,#N/A,FALSE,"RE Taxes";#N/A,#N/A,FALSE,"CAM - BH";#N/A,#N/A,FALSE,"Comm.Condo CAM"}</definedName>
    <definedName name="wrn.All._.Schedules." localSheetId="10" hidden="1">{#N/A,#N/A,FALSE,"CF Consolidated 2";#N/A,#N/A,FALSE,"Retail Assump";#N/A,#N/A,FALSE,"CF Retail";#N/A,#N/A,FALSE,"Garage Assumpt 1";#N/A,#N/A,FALSE,"Garage Op Proj";#N/A,#N/A,FALSE,"Hist I&amp;E";#N/A,#N/A,FALSE,"Rent Roll";#N/A,#N/A,FALSE,"RE Taxes";#N/A,#N/A,FALSE,"CAM - BH";#N/A,#N/A,FALSE,"Comm.Condo CAM"}</definedName>
    <definedName name="wrn.All._.Schedules." hidden="1">{#N/A,#N/A,FALSE,"CF Consolidated 2";#N/A,#N/A,FALSE,"Retail Assump";#N/A,#N/A,FALSE,"CF Retail";#N/A,#N/A,FALSE,"Garage Assumpt 1";#N/A,#N/A,FALSE,"Garage Op Proj";#N/A,#N/A,FALSE,"Hist I&amp;E";#N/A,#N/A,FALSE,"Rent Roll";#N/A,#N/A,FALSE,"RE Taxes";#N/A,#N/A,FALSE,"CAM - BH";#N/A,#N/A,FALSE,"Comm.Condo CAM"}</definedName>
    <definedName name="wrn.All._.Schedules2" localSheetId="2" hidden="1">{#N/A,#N/A,FALSE,"CF Consolidated 2";#N/A,#N/A,FALSE,"Retail Assump";#N/A,#N/A,FALSE,"CF Retail";#N/A,#N/A,FALSE,"Garage Assumpt 1";#N/A,#N/A,FALSE,"Garage Op Proj";#N/A,#N/A,FALSE,"Hist I&amp;E";#N/A,#N/A,FALSE,"Rent Roll";#N/A,#N/A,FALSE,"RE Taxes";#N/A,#N/A,FALSE,"CAM - BH";#N/A,#N/A,FALSE,"Comm.Condo CAM"}</definedName>
    <definedName name="wrn.All._.Schedules2" localSheetId="3" hidden="1">{#N/A,#N/A,FALSE,"CF Consolidated 2";#N/A,#N/A,FALSE,"Retail Assump";#N/A,#N/A,FALSE,"CF Retail";#N/A,#N/A,FALSE,"Garage Assumpt 1";#N/A,#N/A,FALSE,"Garage Op Proj";#N/A,#N/A,FALSE,"Hist I&amp;E";#N/A,#N/A,FALSE,"Rent Roll";#N/A,#N/A,FALSE,"RE Taxes";#N/A,#N/A,FALSE,"CAM - BH";#N/A,#N/A,FALSE,"Comm.Condo CAM"}</definedName>
    <definedName name="wrn.All._.Schedules2" localSheetId="4" hidden="1">{#N/A,#N/A,FALSE,"CF Consolidated 2";#N/A,#N/A,FALSE,"Retail Assump";#N/A,#N/A,FALSE,"CF Retail";#N/A,#N/A,FALSE,"Garage Assumpt 1";#N/A,#N/A,FALSE,"Garage Op Proj";#N/A,#N/A,FALSE,"Hist I&amp;E";#N/A,#N/A,FALSE,"Rent Roll";#N/A,#N/A,FALSE,"RE Taxes";#N/A,#N/A,FALSE,"CAM - BH";#N/A,#N/A,FALSE,"Comm.Condo CAM"}</definedName>
    <definedName name="wrn.All._.Schedules2" localSheetId="5" hidden="1">{#N/A,#N/A,FALSE,"CF Consolidated 2";#N/A,#N/A,FALSE,"Retail Assump";#N/A,#N/A,FALSE,"CF Retail";#N/A,#N/A,FALSE,"Garage Assumpt 1";#N/A,#N/A,FALSE,"Garage Op Proj";#N/A,#N/A,FALSE,"Hist I&amp;E";#N/A,#N/A,FALSE,"Rent Roll";#N/A,#N/A,FALSE,"RE Taxes";#N/A,#N/A,FALSE,"CAM - BH";#N/A,#N/A,FALSE,"Comm.Condo CAM"}</definedName>
    <definedName name="wrn.All._.Schedules2" localSheetId="7" hidden="1">{#N/A,#N/A,FALSE,"CF Consolidated 2";#N/A,#N/A,FALSE,"Retail Assump";#N/A,#N/A,FALSE,"CF Retail";#N/A,#N/A,FALSE,"Garage Assumpt 1";#N/A,#N/A,FALSE,"Garage Op Proj";#N/A,#N/A,FALSE,"Hist I&amp;E";#N/A,#N/A,FALSE,"Rent Roll";#N/A,#N/A,FALSE,"RE Taxes";#N/A,#N/A,FALSE,"CAM - BH";#N/A,#N/A,FALSE,"Comm.Condo CAM"}</definedName>
    <definedName name="wrn.All._.Schedules2" localSheetId="8" hidden="1">{#N/A,#N/A,FALSE,"CF Consolidated 2";#N/A,#N/A,FALSE,"Retail Assump";#N/A,#N/A,FALSE,"CF Retail";#N/A,#N/A,FALSE,"Garage Assumpt 1";#N/A,#N/A,FALSE,"Garage Op Proj";#N/A,#N/A,FALSE,"Hist I&amp;E";#N/A,#N/A,FALSE,"Rent Roll";#N/A,#N/A,FALSE,"RE Taxes";#N/A,#N/A,FALSE,"CAM - BH";#N/A,#N/A,FALSE,"Comm.Condo CAM"}</definedName>
    <definedName name="wrn.All._.Schedules2" localSheetId="9" hidden="1">{#N/A,#N/A,FALSE,"CF Consolidated 2";#N/A,#N/A,FALSE,"Retail Assump";#N/A,#N/A,FALSE,"CF Retail";#N/A,#N/A,FALSE,"Garage Assumpt 1";#N/A,#N/A,FALSE,"Garage Op Proj";#N/A,#N/A,FALSE,"Hist I&amp;E";#N/A,#N/A,FALSE,"Rent Roll";#N/A,#N/A,FALSE,"RE Taxes";#N/A,#N/A,FALSE,"CAM - BH";#N/A,#N/A,FALSE,"Comm.Condo CAM"}</definedName>
    <definedName name="wrn.All._.Schedules2" localSheetId="10" hidden="1">{#N/A,#N/A,FALSE,"CF Consolidated 2";#N/A,#N/A,FALSE,"Retail Assump";#N/A,#N/A,FALSE,"CF Retail";#N/A,#N/A,FALSE,"Garage Assumpt 1";#N/A,#N/A,FALSE,"Garage Op Proj";#N/A,#N/A,FALSE,"Hist I&amp;E";#N/A,#N/A,FALSE,"Rent Roll";#N/A,#N/A,FALSE,"RE Taxes";#N/A,#N/A,FALSE,"CAM - BH";#N/A,#N/A,FALSE,"Comm.Condo CAM"}</definedName>
    <definedName name="wrn.All._.Schedules2" hidden="1">{#N/A,#N/A,FALSE,"CF Consolidated 2";#N/A,#N/A,FALSE,"Retail Assump";#N/A,#N/A,FALSE,"CF Retail";#N/A,#N/A,FALSE,"Garage Assumpt 1";#N/A,#N/A,FALSE,"Garage Op Proj";#N/A,#N/A,FALSE,"Hist I&amp;E";#N/A,#N/A,FALSE,"Rent Roll";#N/A,#N/A,FALSE,"RE Taxes";#N/A,#N/A,FALSE,"CAM - BH";#N/A,#N/A,FALSE,"Comm.Condo CAM"}</definedName>
    <definedName name="wrn.all._.sheet." localSheetId="2" hidden="1">{#N/A,#N/A,TRUE,"MAIN FT TERM";#N/A,#N/A,TRUE,"MCI  FT TERM ";#N/A,#N/A,TRUE,"OC12 EQV"}</definedName>
    <definedName name="wrn.all._.sheet." localSheetId="3" hidden="1">{#N/A,#N/A,TRUE,"MAIN FT TERM";#N/A,#N/A,TRUE,"MCI  FT TERM ";#N/A,#N/A,TRUE,"OC12 EQV"}</definedName>
    <definedName name="wrn.all._.sheet." localSheetId="4" hidden="1">{#N/A,#N/A,TRUE,"MAIN FT TERM";#N/A,#N/A,TRUE,"MCI  FT TERM ";#N/A,#N/A,TRUE,"OC12 EQV"}</definedName>
    <definedName name="wrn.all._.sheet." localSheetId="5" hidden="1">{#N/A,#N/A,TRUE,"MAIN FT TERM";#N/A,#N/A,TRUE,"MCI  FT TERM ";#N/A,#N/A,TRUE,"OC12 EQV"}</definedName>
    <definedName name="wrn.all._.sheet." localSheetId="1" hidden="1">{#N/A,#N/A,TRUE,"MAIN FT TERM";#N/A,#N/A,TRUE,"MCI  FT TERM ";#N/A,#N/A,TRUE,"OC12 EQV"}</definedName>
    <definedName name="wrn.all._.sheet." localSheetId="0" hidden="1">{#N/A,#N/A,TRUE,"MAIN FT TERM";#N/A,#N/A,TRUE,"MCI  FT TERM ";#N/A,#N/A,TRUE,"OC12 EQV"}</definedName>
    <definedName name="wrn.all._.sheet." localSheetId="6" hidden="1">{#N/A,#N/A,TRUE,"MAIN FT TERM";#N/A,#N/A,TRUE,"MCI  FT TERM ";#N/A,#N/A,TRUE,"OC12 EQV"}</definedName>
    <definedName name="wrn.all._.sheet." localSheetId="7" hidden="1">{#N/A,#N/A,TRUE,"MAIN FT TERM";#N/A,#N/A,TRUE,"MCI  FT TERM ";#N/A,#N/A,TRUE,"OC12 EQV"}</definedName>
    <definedName name="wrn.all._.sheet." localSheetId="8" hidden="1">{#N/A,#N/A,TRUE,"MAIN FT TERM";#N/A,#N/A,TRUE,"MCI  FT TERM ";#N/A,#N/A,TRUE,"OC12 EQV"}</definedName>
    <definedName name="wrn.all._.sheet." localSheetId="9" hidden="1">{#N/A,#N/A,TRUE,"MAIN FT TERM";#N/A,#N/A,TRUE,"MCI  FT TERM ";#N/A,#N/A,TRUE,"OC12 EQV"}</definedName>
    <definedName name="wrn.all._.sheet." localSheetId="10" hidden="1">{#N/A,#N/A,TRUE,"MAIN FT TERM";#N/A,#N/A,TRUE,"MCI  FT TERM ";#N/A,#N/A,TRUE,"OC12 EQV"}</definedName>
    <definedName name="wrn.all._.sheet." hidden="1">{#N/A,#N/A,TRUE,"MAIN FT TERM";#N/A,#N/A,TRUE,"MCI  FT TERM ";#N/A,#N/A,TRUE,"OC12 EQV"}</definedName>
    <definedName name="wrn.all._.sheets." localSheetId="2" hidden="1">{#N/A,#N/A,TRUE,"MAIN FT TERM";#N/A,#N/A,TRUE,"MCI  FT TERM ";#N/A,#N/A,TRUE,"OC12 EQV"}</definedName>
    <definedName name="wrn.all._.sheets." localSheetId="3" hidden="1">{#N/A,#N/A,TRUE,"MAIN FT TERM";#N/A,#N/A,TRUE,"MCI  FT TERM ";#N/A,#N/A,TRUE,"OC12 EQV"}</definedName>
    <definedName name="wrn.all._.sheets." localSheetId="4" hidden="1">{#N/A,#N/A,TRUE,"MAIN FT TERM";#N/A,#N/A,TRUE,"MCI  FT TERM ";#N/A,#N/A,TRUE,"OC12 EQV"}</definedName>
    <definedName name="wrn.all._.sheets." localSheetId="5" hidden="1">{#N/A,#N/A,TRUE,"MAIN FT TERM";#N/A,#N/A,TRUE,"MCI  FT TERM ";#N/A,#N/A,TRUE,"OC12 EQV"}</definedName>
    <definedName name="wrn.all._.sheets." localSheetId="1" hidden="1">{#N/A,#N/A,TRUE,"MAIN FT TERM";#N/A,#N/A,TRUE,"MCI  FT TERM ";#N/A,#N/A,TRUE,"OC12 EQV"}</definedName>
    <definedName name="wrn.all._.sheets." localSheetId="0" hidden="1">{#N/A,#N/A,TRUE,"MAIN FT TERM";#N/A,#N/A,TRUE,"MCI  FT TERM ";#N/A,#N/A,TRUE,"OC12 EQV"}</definedName>
    <definedName name="wrn.all._.sheets." localSheetId="6" hidden="1">{#N/A,#N/A,TRUE,"MAIN FT TERM";#N/A,#N/A,TRUE,"MCI  FT TERM ";#N/A,#N/A,TRUE,"OC12 EQV"}</definedName>
    <definedName name="wrn.all._.sheets." localSheetId="7" hidden="1">{#N/A,#N/A,TRUE,"MAIN FT TERM";#N/A,#N/A,TRUE,"MCI  FT TERM ";#N/A,#N/A,TRUE,"OC12 EQV"}</definedName>
    <definedName name="wrn.all._.sheets." localSheetId="8" hidden="1">{#N/A,#N/A,TRUE,"MAIN FT TERM";#N/A,#N/A,TRUE,"MCI  FT TERM ";#N/A,#N/A,TRUE,"OC12 EQV"}</definedName>
    <definedName name="wrn.all._.sheets." localSheetId="9" hidden="1">{#N/A,#N/A,TRUE,"MAIN FT TERM";#N/A,#N/A,TRUE,"MCI  FT TERM ";#N/A,#N/A,TRUE,"OC12 EQV"}</definedName>
    <definedName name="wrn.all._.sheets." localSheetId="10" hidden="1">{#N/A,#N/A,TRUE,"MAIN FT TERM";#N/A,#N/A,TRUE,"MCI  FT TERM ";#N/A,#N/A,TRUE,"OC12 EQV"}</definedName>
    <definedName name="wrn.all._.sheets." hidden="1">{#N/A,#N/A,TRUE,"MAIN FT TERM";#N/A,#N/A,TRUE,"MCI  FT TERM ";#N/A,#N/A,TRUE,"OC12 EQV"}</definedName>
    <definedName name="wrn.ALL._.STATEMENTS." localSheetId="2" hidden="1">{"BALANCE SHEET",#N/A,FALSE,"Balance Sheet";"INCOME STATEMENT",#N/A,FALSE,"Income Statement";"STMT OF CASH FLOWS",#N/A,FALSE,"Cash Flows Indirect";"PARTNERS CAPITAL STMT",#N/A,FALSE,"Partners Capital"}</definedName>
    <definedName name="wrn.ALL._.STATEMENTS." localSheetId="3" hidden="1">{"BALANCE SHEET",#N/A,FALSE,"Balance Sheet";"INCOME STATEMENT",#N/A,FALSE,"Income Statement";"STMT OF CASH FLOWS",#N/A,FALSE,"Cash Flows Indirect";"PARTNERS CAPITAL STMT",#N/A,FALSE,"Partners Capital"}</definedName>
    <definedName name="wrn.ALL._.STATEMENTS." localSheetId="4" hidden="1">{"BALANCE SHEET",#N/A,FALSE,"Balance Sheet";"INCOME STATEMENT",#N/A,FALSE,"Income Statement";"STMT OF CASH FLOWS",#N/A,FALSE,"Cash Flows Indirect";"PARTNERS CAPITAL STMT",#N/A,FALSE,"Partners Capital"}</definedName>
    <definedName name="wrn.ALL._.STATEMENTS." localSheetId="5" hidden="1">{"BALANCE SHEET",#N/A,FALSE,"Balance Sheet";"INCOME STATEMENT",#N/A,FALSE,"Income Statement";"STMT OF CASH FLOWS",#N/A,FALSE,"Cash Flows Indirect";"PARTNERS CAPITAL STMT",#N/A,FALSE,"Partners Capital"}</definedName>
    <definedName name="wrn.ALL._.STATEMENTS." localSheetId="1" hidden="1">{"BALANCE SHEET",#N/A,FALSE,"Balance Sheet";"INCOME STATEMENT",#N/A,FALSE,"Income Statement";"STMT OF CASH FLOWS",#N/A,FALSE,"Cash Flows Indirect";"PARTNERS CAPITAL STMT",#N/A,FALSE,"Partners Capital"}</definedName>
    <definedName name="wrn.ALL._.STATEMENTS." localSheetId="0" hidden="1">{"BALANCE SHEET",#N/A,FALSE,"Balance Sheet";"INCOME STATEMENT",#N/A,FALSE,"Income Statement";"STMT OF CASH FLOWS",#N/A,FALSE,"Cash Flows Indirect";"PARTNERS CAPITAL STMT",#N/A,FALSE,"Partners Capital"}</definedName>
    <definedName name="wrn.ALL._.STATEMENTS." localSheetId="6" hidden="1">{"BALANCE SHEET",#N/A,FALSE,"Balance Sheet";"INCOME STATEMENT",#N/A,FALSE,"Income Statement";"STMT OF CASH FLOWS",#N/A,FALSE,"Cash Flows Indirect";"PARTNERS CAPITAL STMT",#N/A,FALSE,"Partners Capital"}</definedName>
    <definedName name="wrn.ALL._.STATEMENTS." localSheetId="7" hidden="1">{"BALANCE SHEET",#N/A,FALSE,"Balance Sheet";"INCOME STATEMENT",#N/A,FALSE,"Income Statement";"STMT OF CASH FLOWS",#N/A,FALSE,"Cash Flows Indirect";"PARTNERS CAPITAL STMT",#N/A,FALSE,"Partners Capital"}</definedName>
    <definedName name="wrn.ALL._.STATEMENTS." localSheetId="8" hidden="1">{"BALANCE SHEET",#N/A,FALSE,"Balance Sheet";"INCOME STATEMENT",#N/A,FALSE,"Income Statement";"STMT OF CASH FLOWS",#N/A,FALSE,"Cash Flows Indirect";"PARTNERS CAPITAL STMT",#N/A,FALSE,"Partners Capital"}</definedName>
    <definedName name="wrn.ALL._.STATEMENTS." localSheetId="9" hidden="1">{"BALANCE SHEET",#N/A,FALSE,"Balance Sheet";"INCOME STATEMENT",#N/A,FALSE,"Income Statement";"STMT OF CASH FLOWS",#N/A,FALSE,"Cash Flows Indirect";"PARTNERS CAPITAL STMT",#N/A,FALSE,"Partners Capital"}</definedName>
    <definedName name="wrn.ALL._.STATEMENTS." localSheetId="10" hidden="1">{"BALANCE SHEET",#N/A,FALSE,"Balance Sheet";"INCOME STATEMENT",#N/A,FALSE,"Income Statement";"STMT OF CASH FLOWS",#N/A,FALSE,"Cash Flows Indirect";"PARTNERS CAPITAL STMT",#N/A,FALSE,"Partners Capital"}</definedName>
    <definedName name="wrn.ALL._.STATEMENTS." hidden="1">{"BALANCE SHEET",#N/A,FALSE,"Balance Sheet";"INCOME STATEMENT",#N/A,FALSE,"Income Statement";"STMT OF CASH FLOWS",#N/A,FALSE,"Cash Flows Indirect";"PARTNERS CAPITAL STMT",#N/A,FALSE,"Partners Capital"}</definedName>
    <definedName name="wrn.ALL._.STATEMENTS._1" localSheetId="2" hidden="1">{"BALANCE SHEET",#N/A,FALSE,"Balance Sheet";"INCOME STATEMENT",#N/A,FALSE,"Income Statement";"STMT OF CASH FLOWS",#N/A,FALSE,"Cash Flows Indirect";"PARTNERS CAPITAL STMT",#N/A,FALSE,"Partners Capital"}</definedName>
    <definedName name="wrn.ALL._.STATEMENTS._1" localSheetId="3" hidden="1">{"BALANCE SHEET",#N/A,FALSE,"Balance Sheet";"INCOME STATEMENT",#N/A,FALSE,"Income Statement";"STMT OF CASH FLOWS",#N/A,FALSE,"Cash Flows Indirect";"PARTNERS CAPITAL STMT",#N/A,FALSE,"Partners Capital"}</definedName>
    <definedName name="wrn.ALL._.STATEMENTS._1" localSheetId="4" hidden="1">{"BALANCE SHEET",#N/A,FALSE,"Balance Sheet";"INCOME STATEMENT",#N/A,FALSE,"Income Statement";"STMT OF CASH FLOWS",#N/A,FALSE,"Cash Flows Indirect";"PARTNERS CAPITAL STMT",#N/A,FALSE,"Partners Capital"}</definedName>
    <definedName name="wrn.ALL._.STATEMENTS._1" localSheetId="5" hidden="1">{"BALANCE SHEET",#N/A,FALSE,"Balance Sheet";"INCOME STATEMENT",#N/A,FALSE,"Income Statement";"STMT OF CASH FLOWS",#N/A,FALSE,"Cash Flows Indirect";"PARTNERS CAPITAL STMT",#N/A,FALSE,"Partners Capital"}</definedName>
    <definedName name="wrn.ALL._.STATEMENTS._1" localSheetId="1" hidden="1">{"BALANCE SHEET",#N/A,FALSE,"Balance Sheet";"INCOME STATEMENT",#N/A,FALSE,"Income Statement";"STMT OF CASH FLOWS",#N/A,FALSE,"Cash Flows Indirect";"PARTNERS CAPITAL STMT",#N/A,FALSE,"Partners Capital"}</definedName>
    <definedName name="wrn.ALL._.STATEMENTS._1" localSheetId="0" hidden="1">{"BALANCE SHEET",#N/A,FALSE,"Balance Sheet";"INCOME STATEMENT",#N/A,FALSE,"Income Statement";"STMT OF CASH FLOWS",#N/A,FALSE,"Cash Flows Indirect";"PARTNERS CAPITAL STMT",#N/A,FALSE,"Partners Capital"}</definedName>
    <definedName name="wrn.ALL._.STATEMENTS._1" localSheetId="6" hidden="1">{"BALANCE SHEET",#N/A,FALSE,"Balance Sheet";"INCOME STATEMENT",#N/A,FALSE,"Income Statement";"STMT OF CASH FLOWS",#N/A,FALSE,"Cash Flows Indirect";"PARTNERS CAPITAL STMT",#N/A,FALSE,"Partners Capital"}</definedName>
    <definedName name="wrn.ALL._.STATEMENTS._1" localSheetId="7" hidden="1">{"BALANCE SHEET",#N/A,FALSE,"Balance Sheet";"INCOME STATEMENT",#N/A,FALSE,"Income Statement";"STMT OF CASH FLOWS",#N/A,FALSE,"Cash Flows Indirect";"PARTNERS CAPITAL STMT",#N/A,FALSE,"Partners Capital"}</definedName>
    <definedName name="wrn.ALL._.STATEMENTS._1" localSheetId="8" hidden="1">{"BALANCE SHEET",#N/A,FALSE,"Balance Sheet";"INCOME STATEMENT",#N/A,FALSE,"Income Statement";"STMT OF CASH FLOWS",#N/A,FALSE,"Cash Flows Indirect";"PARTNERS CAPITAL STMT",#N/A,FALSE,"Partners Capital"}</definedName>
    <definedName name="wrn.ALL._.STATEMENTS._1" localSheetId="9" hidden="1">{"BALANCE SHEET",#N/A,FALSE,"Balance Sheet";"INCOME STATEMENT",#N/A,FALSE,"Income Statement";"STMT OF CASH FLOWS",#N/A,FALSE,"Cash Flows Indirect";"PARTNERS CAPITAL STMT",#N/A,FALSE,"Partners Capital"}</definedName>
    <definedName name="wrn.ALL._.STATEMENTS._1" localSheetId="10" hidden="1">{"BALANCE SHEET",#N/A,FALSE,"Balance Sheet";"INCOME STATEMENT",#N/A,FALSE,"Income Statement";"STMT OF CASH FLOWS",#N/A,FALSE,"Cash Flows Indirect";"PARTNERS CAPITAL STMT",#N/A,FALSE,"Partners Capital"}</definedName>
    <definedName name="wrn.ALL._.STATEMENTS._1" hidden="1">{"BALANCE SHEET",#N/A,FALSE,"Balance Sheet";"INCOME STATEMENT",#N/A,FALSE,"Income Statement";"STMT OF CASH FLOWS",#N/A,FALSE,"Cash Flows Indirect";"PARTNERS CAPITAL STMT",#N/A,FALSE,"Partners Capital"}</definedName>
    <definedName name="wrn.All._.Worksheets." localSheetId="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3"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4"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5"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0"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6"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7"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8"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9"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10"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3"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4"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5"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0"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6"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7"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8"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9"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10"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1" localSheetId="2" hidden="1">{#N/A,#N/A,FALSE,"Detail";#N/A,#N/A,FALSE,"10019";#N/A,#N/A,FALSE,"10001 JE";#N/A,#N/A,FALSE,"10004 JE";#N/A,#N/A,FALSE,"10014 JE";#N/A,#N/A,FALSE,"10017 JE";#N/A,#N/A,FALSE,"66101 JE";#N/A,#N/A,FALSE,"21001 JE";#N/A,#N/A,FALSE,"21002 JE";#N/A,#N/A,FALSE,"21003 JE";#N/A,#N/A,FALSE,"21004 JE";#N/A,#N/A,FALSE,"66001 JE"}</definedName>
    <definedName name="wrn.all._1" localSheetId="3" hidden="1">{#N/A,#N/A,FALSE,"Detail";#N/A,#N/A,FALSE,"10019";#N/A,#N/A,FALSE,"10001 JE";#N/A,#N/A,FALSE,"10004 JE";#N/A,#N/A,FALSE,"10014 JE";#N/A,#N/A,FALSE,"10017 JE";#N/A,#N/A,FALSE,"66101 JE";#N/A,#N/A,FALSE,"21001 JE";#N/A,#N/A,FALSE,"21002 JE";#N/A,#N/A,FALSE,"21003 JE";#N/A,#N/A,FALSE,"21004 JE";#N/A,#N/A,FALSE,"66001 JE"}</definedName>
    <definedName name="wrn.all._1" localSheetId="4" hidden="1">{#N/A,#N/A,FALSE,"Detail";#N/A,#N/A,FALSE,"10019";#N/A,#N/A,FALSE,"10001 JE";#N/A,#N/A,FALSE,"10004 JE";#N/A,#N/A,FALSE,"10014 JE";#N/A,#N/A,FALSE,"10017 JE";#N/A,#N/A,FALSE,"66101 JE";#N/A,#N/A,FALSE,"21001 JE";#N/A,#N/A,FALSE,"21002 JE";#N/A,#N/A,FALSE,"21003 JE";#N/A,#N/A,FALSE,"21004 JE";#N/A,#N/A,FALSE,"66001 JE"}</definedName>
    <definedName name="wrn.all._1" localSheetId="5" hidden="1">{#N/A,#N/A,FALSE,"Detail";#N/A,#N/A,FALSE,"10019";#N/A,#N/A,FALSE,"10001 JE";#N/A,#N/A,FALSE,"10004 JE";#N/A,#N/A,FALSE,"10014 JE";#N/A,#N/A,FALSE,"10017 JE";#N/A,#N/A,FALSE,"66101 JE";#N/A,#N/A,FALSE,"21001 JE";#N/A,#N/A,FALSE,"21002 JE";#N/A,#N/A,FALSE,"21003 JE";#N/A,#N/A,FALSE,"21004 JE";#N/A,#N/A,FALSE,"66001 JE"}</definedName>
    <definedName name="wrn.all._1" localSheetId="1" hidden="1">{#N/A,#N/A,FALSE,"Detail";#N/A,#N/A,FALSE,"10019";#N/A,#N/A,FALSE,"10001 JE";#N/A,#N/A,FALSE,"10004 JE";#N/A,#N/A,FALSE,"10014 JE";#N/A,#N/A,FALSE,"10017 JE";#N/A,#N/A,FALSE,"66101 JE";#N/A,#N/A,FALSE,"21001 JE";#N/A,#N/A,FALSE,"21002 JE";#N/A,#N/A,FALSE,"21003 JE";#N/A,#N/A,FALSE,"21004 JE";#N/A,#N/A,FALSE,"66001 JE"}</definedName>
    <definedName name="wrn.all._1" localSheetId="0" hidden="1">{#N/A,#N/A,FALSE,"Detail";#N/A,#N/A,FALSE,"10019";#N/A,#N/A,FALSE,"10001 JE";#N/A,#N/A,FALSE,"10004 JE";#N/A,#N/A,FALSE,"10014 JE";#N/A,#N/A,FALSE,"10017 JE";#N/A,#N/A,FALSE,"66101 JE";#N/A,#N/A,FALSE,"21001 JE";#N/A,#N/A,FALSE,"21002 JE";#N/A,#N/A,FALSE,"21003 JE";#N/A,#N/A,FALSE,"21004 JE";#N/A,#N/A,FALSE,"66001 JE"}</definedName>
    <definedName name="wrn.all._1" localSheetId="6" hidden="1">{#N/A,#N/A,FALSE,"Detail";#N/A,#N/A,FALSE,"10019";#N/A,#N/A,FALSE,"10001 JE";#N/A,#N/A,FALSE,"10004 JE";#N/A,#N/A,FALSE,"10014 JE";#N/A,#N/A,FALSE,"10017 JE";#N/A,#N/A,FALSE,"66101 JE";#N/A,#N/A,FALSE,"21001 JE";#N/A,#N/A,FALSE,"21002 JE";#N/A,#N/A,FALSE,"21003 JE";#N/A,#N/A,FALSE,"21004 JE";#N/A,#N/A,FALSE,"66001 JE"}</definedName>
    <definedName name="wrn.all._1" localSheetId="7" hidden="1">{#N/A,#N/A,FALSE,"Detail";#N/A,#N/A,FALSE,"10019";#N/A,#N/A,FALSE,"10001 JE";#N/A,#N/A,FALSE,"10004 JE";#N/A,#N/A,FALSE,"10014 JE";#N/A,#N/A,FALSE,"10017 JE";#N/A,#N/A,FALSE,"66101 JE";#N/A,#N/A,FALSE,"21001 JE";#N/A,#N/A,FALSE,"21002 JE";#N/A,#N/A,FALSE,"21003 JE";#N/A,#N/A,FALSE,"21004 JE";#N/A,#N/A,FALSE,"66001 JE"}</definedName>
    <definedName name="wrn.all._1" localSheetId="8" hidden="1">{#N/A,#N/A,FALSE,"Detail";#N/A,#N/A,FALSE,"10019";#N/A,#N/A,FALSE,"10001 JE";#N/A,#N/A,FALSE,"10004 JE";#N/A,#N/A,FALSE,"10014 JE";#N/A,#N/A,FALSE,"10017 JE";#N/A,#N/A,FALSE,"66101 JE";#N/A,#N/A,FALSE,"21001 JE";#N/A,#N/A,FALSE,"21002 JE";#N/A,#N/A,FALSE,"21003 JE";#N/A,#N/A,FALSE,"21004 JE";#N/A,#N/A,FALSE,"66001 JE"}</definedName>
    <definedName name="wrn.all._1" localSheetId="9" hidden="1">{#N/A,#N/A,FALSE,"Detail";#N/A,#N/A,FALSE,"10019";#N/A,#N/A,FALSE,"10001 JE";#N/A,#N/A,FALSE,"10004 JE";#N/A,#N/A,FALSE,"10014 JE";#N/A,#N/A,FALSE,"10017 JE";#N/A,#N/A,FALSE,"66101 JE";#N/A,#N/A,FALSE,"21001 JE";#N/A,#N/A,FALSE,"21002 JE";#N/A,#N/A,FALSE,"21003 JE";#N/A,#N/A,FALSE,"21004 JE";#N/A,#N/A,FALSE,"66001 JE"}</definedName>
    <definedName name="wrn.all._1" localSheetId="10" hidden="1">{#N/A,#N/A,FALSE,"Detail";#N/A,#N/A,FALSE,"10019";#N/A,#N/A,FALSE,"10001 JE";#N/A,#N/A,FALSE,"10004 JE";#N/A,#N/A,FALSE,"10014 JE";#N/A,#N/A,FALSE,"10017 JE";#N/A,#N/A,FALSE,"66101 JE";#N/A,#N/A,FALSE,"21001 JE";#N/A,#N/A,FALSE,"21002 JE";#N/A,#N/A,FALSE,"21003 JE";#N/A,#N/A,FALSE,"21004 JE";#N/A,#N/A,FALSE,"66001 JE"}</definedName>
    <definedName name="wrn.all._1" hidden="1">{#N/A,#N/A,FALSE,"Detail";#N/A,#N/A,FALSE,"10019";#N/A,#N/A,FALSE,"10001 JE";#N/A,#N/A,FALSE,"10004 JE";#N/A,#N/A,FALSE,"10014 JE";#N/A,#N/A,FALSE,"10017 JE";#N/A,#N/A,FALSE,"66101 JE";#N/A,#N/A,FALSE,"21001 JE";#N/A,#N/A,FALSE,"21002 JE";#N/A,#N/A,FALSE,"21003 JE";#N/A,#N/A,FALSE,"21004 JE";#N/A,#N/A,FALSE,"66001 JE"}</definedName>
    <definedName name="wrn.ALLOCATIONS." localSheetId="2" hidden="1">{"_200",#N/A,FALSE,"ALLOCATIONS";"_80_1",#N/A,FALSE,"ALLOCATIONS";"_80_2",#N/A,FALSE,"ALLOCATIONS";"_80_3",#N/A,FALSE,"ALLOCATIONS";"_80_4",#N/A,FALSE,"ALLOCATIONS";"_80_5",#N/A,FALSE,"ALLOCATIONS"}</definedName>
    <definedName name="wrn.ALLOCATIONS." localSheetId="3" hidden="1">{"_200",#N/A,FALSE,"ALLOCATIONS";"_80_1",#N/A,FALSE,"ALLOCATIONS";"_80_2",#N/A,FALSE,"ALLOCATIONS";"_80_3",#N/A,FALSE,"ALLOCATIONS";"_80_4",#N/A,FALSE,"ALLOCATIONS";"_80_5",#N/A,FALSE,"ALLOCATIONS"}</definedName>
    <definedName name="wrn.ALLOCATIONS." localSheetId="4" hidden="1">{"_200",#N/A,FALSE,"ALLOCATIONS";"_80_1",#N/A,FALSE,"ALLOCATIONS";"_80_2",#N/A,FALSE,"ALLOCATIONS";"_80_3",#N/A,FALSE,"ALLOCATIONS";"_80_4",#N/A,FALSE,"ALLOCATIONS";"_80_5",#N/A,FALSE,"ALLOCATIONS"}</definedName>
    <definedName name="wrn.ALLOCATIONS." localSheetId="5" hidden="1">{"_200",#N/A,FALSE,"ALLOCATIONS";"_80_1",#N/A,FALSE,"ALLOCATIONS";"_80_2",#N/A,FALSE,"ALLOCATIONS";"_80_3",#N/A,FALSE,"ALLOCATIONS";"_80_4",#N/A,FALSE,"ALLOCATIONS";"_80_5",#N/A,FALSE,"ALLOCATIONS"}</definedName>
    <definedName name="wrn.ALLOCATIONS." localSheetId="7" hidden="1">{"_200",#N/A,FALSE,"ALLOCATIONS";"_80_1",#N/A,FALSE,"ALLOCATIONS";"_80_2",#N/A,FALSE,"ALLOCATIONS";"_80_3",#N/A,FALSE,"ALLOCATIONS";"_80_4",#N/A,FALSE,"ALLOCATIONS";"_80_5",#N/A,FALSE,"ALLOCATIONS"}</definedName>
    <definedName name="wrn.ALLOCATIONS." localSheetId="8" hidden="1">{"_200",#N/A,FALSE,"ALLOCATIONS";"_80_1",#N/A,FALSE,"ALLOCATIONS";"_80_2",#N/A,FALSE,"ALLOCATIONS";"_80_3",#N/A,FALSE,"ALLOCATIONS";"_80_4",#N/A,FALSE,"ALLOCATIONS";"_80_5",#N/A,FALSE,"ALLOCATIONS"}</definedName>
    <definedName name="wrn.ALLOCATIONS." localSheetId="9" hidden="1">{"_200",#N/A,FALSE,"ALLOCATIONS";"_80_1",#N/A,FALSE,"ALLOCATIONS";"_80_2",#N/A,FALSE,"ALLOCATIONS";"_80_3",#N/A,FALSE,"ALLOCATIONS";"_80_4",#N/A,FALSE,"ALLOCATIONS";"_80_5",#N/A,FALSE,"ALLOCATIONS"}</definedName>
    <definedName name="wrn.ALLOCATIONS." localSheetId="10" hidden="1">{"_200",#N/A,FALSE,"ALLOCATIONS";"_80_1",#N/A,FALSE,"ALLOCATIONS";"_80_2",#N/A,FALSE,"ALLOCATIONS";"_80_3",#N/A,FALSE,"ALLOCATIONS";"_80_4",#N/A,FALSE,"ALLOCATIONS";"_80_5",#N/A,FALSE,"ALLOCATIONS"}</definedName>
    <definedName name="wrn.ALLOCATIONS." hidden="1">{"_200",#N/A,FALSE,"ALLOCATIONS";"_80_1",#N/A,FALSE,"ALLOCATIONS";"_80_2",#N/A,FALSE,"ALLOCATIONS";"_80_3",#N/A,FALSE,"ALLOCATIONS";"_80_4",#N/A,FALSE,"ALLOCATIONS";"_80_5",#N/A,FALSE,"ALLOCATIONS"}</definedName>
    <definedName name="wrn.ALLOCATIONS._1" localSheetId="2" hidden="1">{"_200",#N/A,FALSE,"ALLOCATIONS";"_80_1",#N/A,FALSE,"ALLOCATIONS";"_80_2",#N/A,FALSE,"ALLOCATIONS";"_80_3",#N/A,FALSE,"ALLOCATIONS";"_80_4",#N/A,FALSE,"ALLOCATIONS";"_80_5",#N/A,FALSE,"ALLOCATIONS"}</definedName>
    <definedName name="wrn.ALLOCATIONS._1" localSheetId="3" hidden="1">{"_200",#N/A,FALSE,"ALLOCATIONS";"_80_1",#N/A,FALSE,"ALLOCATIONS";"_80_2",#N/A,FALSE,"ALLOCATIONS";"_80_3",#N/A,FALSE,"ALLOCATIONS";"_80_4",#N/A,FALSE,"ALLOCATIONS";"_80_5",#N/A,FALSE,"ALLOCATIONS"}</definedName>
    <definedName name="wrn.ALLOCATIONS._1" localSheetId="4" hidden="1">{"_200",#N/A,FALSE,"ALLOCATIONS";"_80_1",#N/A,FALSE,"ALLOCATIONS";"_80_2",#N/A,FALSE,"ALLOCATIONS";"_80_3",#N/A,FALSE,"ALLOCATIONS";"_80_4",#N/A,FALSE,"ALLOCATIONS";"_80_5",#N/A,FALSE,"ALLOCATIONS"}</definedName>
    <definedName name="wrn.ALLOCATIONS._1" localSheetId="5" hidden="1">{"_200",#N/A,FALSE,"ALLOCATIONS";"_80_1",#N/A,FALSE,"ALLOCATIONS";"_80_2",#N/A,FALSE,"ALLOCATIONS";"_80_3",#N/A,FALSE,"ALLOCATIONS";"_80_4",#N/A,FALSE,"ALLOCATIONS";"_80_5",#N/A,FALSE,"ALLOCATIONS"}</definedName>
    <definedName name="wrn.ALLOCATIONS._1" localSheetId="7" hidden="1">{"_200",#N/A,FALSE,"ALLOCATIONS";"_80_1",#N/A,FALSE,"ALLOCATIONS";"_80_2",#N/A,FALSE,"ALLOCATIONS";"_80_3",#N/A,FALSE,"ALLOCATIONS";"_80_4",#N/A,FALSE,"ALLOCATIONS";"_80_5",#N/A,FALSE,"ALLOCATIONS"}</definedName>
    <definedName name="wrn.ALLOCATIONS._1" localSheetId="8" hidden="1">{"_200",#N/A,FALSE,"ALLOCATIONS";"_80_1",#N/A,FALSE,"ALLOCATIONS";"_80_2",#N/A,FALSE,"ALLOCATIONS";"_80_3",#N/A,FALSE,"ALLOCATIONS";"_80_4",#N/A,FALSE,"ALLOCATIONS";"_80_5",#N/A,FALSE,"ALLOCATIONS"}</definedName>
    <definedName name="wrn.ALLOCATIONS._1" localSheetId="9" hidden="1">{"_200",#N/A,FALSE,"ALLOCATIONS";"_80_1",#N/A,FALSE,"ALLOCATIONS";"_80_2",#N/A,FALSE,"ALLOCATIONS";"_80_3",#N/A,FALSE,"ALLOCATIONS";"_80_4",#N/A,FALSE,"ALLOCATIONS";"_80_5",#N/A,FALSE,"ALLOCATIONS"}</definedName>
    <definedName name="wrn.ALLOCATIONS._1" localSheetId="10" hidden="1">{"_200",#N/A,FALSE,"ALLOCATIONS";"_80_1",#N/A,FALSE,"ALLOCATIONS";"_80_2",#N/A,FALSE,"ALLOCATIONS";"_80_3",#N/A,FALSE,"ALLOCATIONS";"_80_4",#N/A,FALSE,"ALLOCATIONS";"_80_5",#N/A,FALSE,"ALLOCATIONS"}</definedName>
    <definedName name="wrn.ALLOCATIONS._1" hidden="1">{"_200",#N/A,FALSE,"ALLOCATIONS";"_80_1",#N/A,FALSE,"ALLOCATIONS";"_80_2",#N/A,FALSE,"ALLOCATIONS";"_80_3",#N/A,FALSE,"ALLOCATIONS";"_80_4",#N/A,FALSE,"ALLOCATIONS";"_80_5",#N/A,FALSE,"ALLOCATIONS"}</definedName>
    <definedName name="wrn.ALLOCATIONS._2" localSheetId="2" hidden="1">{"_200",#N/A,FALSE,"ALLOCATIONS";"_80_1",#N/A,FALSE,"ALLOCATIONS";"_80_2",#N/A,FALSE,"ALLOCATIONS";"_80_3",#N/A,FALSE,"ALLOCATIONS";"_80_4",#N/A,FALSE,"ALLOCATIONS";"_80_5",#N/A,FALSE,"ALLOCATIONS"}</definedName>
    <definedName name="wrn.ALLOCATIONS._2" localSheetId="3" hidden="1">{"_200",#N/A,FALSE,"ALLOCATIONS";"_80_1",#N/A,FALSE,"ALLOCATIONS";"_80_2",#N/A,FALSE,"ALLOCATIONS";"_80_3",#N/A,FALSE,"ALLOCATIONS";"_80_4",#N/A,FALSE,"ALLOCATIONS";"_80_5",#N/A,FALSE,"ALLOCATIONS"}</definedName>
    <definedName name="wrn.ALLOCATIONS._2" localSheetId="4" hidden="1">{"_200",#N/A,FALSE,"ALLOCATIONS";"_80_1",#N/A,FALSE,"ALLOCATIONS";"_80_2",#N/A,FALSE,"ALLOCATIONS";"_80_3",#N/A,FALSE,"ALLOCATIONS";"_80_4",#N/A,FALSE,"ALLOCATIONS";"_80_5",#N/A,FALSE,"ALLOCATIONS"}</definedName>
    <definedName name="wrn.ALLOCATIONS._2" localSheetId="5" hidden="1">{"_200",#N/A,FALSE,"ALLOCATIONS";"_80_1",#N/A,FALSE,"ALLOCATIONS";"_80_2",#N/A,FALSE,"ALLOCATIONS";"_80_3",#N/A,FALSE,"ALLOCATIONS";"_80_4",#N/A,FALSE,"ALLOCATIONS";"_80_5",#N/A,FALSE,"ALLOCATIONS"}</definedName>
    <definedName name="wrn.ALLOCATIONS._2" localSheetId="7" hidden="1">{"_200",#N/A,FALSE,"ALLOCATIONS";"_80_1",#N/A,FALSE,"ALLOCATIONS";"_80_2",#N/A,FALSE,"ALLOCATIONS";"_80_3",#N/A,FALSE,"ALLOCATIONS";"_80_4",#N/A,FALSE,"ALLOCATIONS";"_80_5",#N/A,FALSE,"ALLOCATIONS"}</definedName>
    <definedName name="wrn.ALLOCATIONS._2" localSheetId="8" hidden="1">{"_200",#N/A,FALSE,"ALLOCATIONS";"_80_1",#N/A,FALSE,"ALLOCATIONS";"_80_2",#N/A,FALSE,"ALLOCATIONS";"_80_3",#N/A,FALSE,"ALLOCATIONS";"_80_4",#N/A,FALSE,"ALLOCATIONS";"_80_5",#N/A,FALSE,"ALLOCATIONS"}</definedName>
    <definedName name="wrn.ALLOCATIONS._2" localSheetId="9" hidden="1">{"_200",#N/A,FALSE,"ALLOCATIONS";"_80_1",#N/A,FALSE,"ALLOCATIONS";"_80_2",#N/A,FALSE,"ALLOCATIONS";"_80_3",#N/A,FALSE,"ALLOCATIONS";"_80_4",#N/A,FALSE,"ALLOCATIONS";"_80_5",#N/A,FALSE,"ALLOCATIONS"}</definedName>
    <definedName name="wrn.ALLOCATIONS._2" localSheetId="10" hidden="1">{"_200",#N/A,FALSE,"ALLOCATIONS";"_80_1",#N/A,FALSE,"ALLOCATIONS";"_80_2",#N/A,FALSE,"ALLOCATIONS";"_80_3",#N/A,FALSE,"ALLOCATIONS";"_80_4",#N/A,FALSE,"ALLOCATIONS";"_80_5",#N/A,FALSE,"ALLOCATIONS"}</definedName>
    <definedName name="wrn.ALLOCATIONS._2" hidden="1">{"_200",#N/A,FALSE,"ALLOCATIONS";"_80_1",#N/A,FALSE,"ALLOCATIONS";"_80_2",#N/A,FALSE,"ALLOCATIONS";"_80_3",#N/A,FALSE,"ALLOCATIONS";"_80_4",#N/A,FALSE,"ALLOCATIONS";"_80_5",#N/A,FALSE,"ALLOCATIONS"}</definedName>
    <definedName name="wrn.ALLOCATIONS._3" localSheetId="2" hidden="1">{"_200",#N/A,FALSE,"ALLOCATIONS";"_80_1",#N/A,FALSE,"ALLOCATIONS";"_80_2",#N/A,FALSE,"ALLOCATIONS";"_80_3",#N/A,FALSE,"ALLOCATIONS";"_80_4",#N/A,FALSE,"ALLOCATIONS";"_80_5",#N/A,FALSE,"ALLOCATIONS"}</definedName>
    <definedName name="wrn.ALLOCATIONS._3" localSheetId="3" hidden="1">{"_200",#N/A,FALSE,"ALLOCATIONS";"_80_1",#N/A,FALSE,"ALLOCATIONS";"_80_2",#N/A,FALSE,"ALLOCATIONS";"_80_3",#N/A,FALSE,"ALLOCATIONS";"_80_4",#N/A,FALSE,"ALLOCATIONS";"_80_5",#N/A,FALSE,"ALLOCATIONS"}</definedName>
    <definedName name="wrn.ALLOCATIONS._3" localSheetId="4" hidden="1">{"_200",#N/A,FALSE,"ALLOCATIONS";"_80_1",#N/A,FALSE,"ALLOCATIONS";"_80_2",#N/A,FALSE,"ALLOCATIONS";"_80_3",#N/A,FALSE,"ALLOCATIONS";"_80_4",#N/A,FALSE,"ALLOCATIONS";"_80_5",#N/A,FALSE,"ALLOCATIONS"}</definedName>
    <definedName name="wrn.ALLOCATIONS._3" localSheetId="5" hidden="1">{"_200",#N/A,FALSE,"ALLOCATIONS";"_80_1",#N/A,FALSE,"ALLOCATIONS";"_80_2",#N/A,FALSE,"ALLOCATIONS";"_80_3",#N/A,FALSE,"ALLOCATIONS";"_80_4",#N/A,FALSE,"ALLOCATIONS";"_80_5",#N/A,FALSE,"ALLOCATIONS"}</definedName>
    <definedName name="wrn.ALLOCATIONS._3" localSheetId="7" hidden="1">{"_200",#N/A,FALSE,"ALLOCATIONS";"_80_1",#N/A,FALSE,"ALLOCATIONS";"_80_2",#N/A,FALSE,"ALLOCATIONS";"_80_3",#N/A,FALSE,"ALLOCATIONS";"_80_4",#N/A,FALSE,"ALLOCATIONS";"_80_5",#N/A,FALSE,"ALLOCATIONS"}</definedName>
    <definedName name="wrn.ALLOCATIONS._3" localSheetId="8" hidden="1">{"_200",#N/A,FALSE,"ALLOCATIONS";"_80_1",#N/A,FALSE,"ALLOCATIONS";"_80_2",#N/A,FALSE,"ALLOCATIONS";"_80_3",#N/A,FALSE,"ALLOCATIONS";"_80_4",#N/A,FALSE,"ALLOCATIONS";"_80_5",#N/A,FALSE,"ALLOCATIONS"}</definedName>
    <definedName name="wrn.ALLOCATIONS._3" localSheetId="9" hidden="1">{"_200",#N/A,FALSE,"ALLOCATIONS";"_80_1",#N/A,FALSE,"ALLOCATIONS";"_80_2",#N/A,FALSE,"ALLOCATIONS";"_80_3",#N/A,FALSE,"ALLOCATIONS";"_80_4",#N/A,FALSE,"ALLOCATIONS";"_80_5",#N/A,FALSE,"ALLOCATIONS"}</definedName>
    <definedName name="wrn.ALLOCATIONS._3" localSheetId="10" hidden="1">{"_200",#N/A,FALSE,"ALLOCATIONS";"_80_1",#N/A,FALSE,"ALLOCATIONS";"_80_2",#N/A,FALSE,"ALLOCATIONS";"_80_3",#N/A,FALSE,"ALLOCATIONS";"_80_4",#N/A,FALSE,"ALLOCATIONS";"_80_5",#N/A,FALSE,"ALLOCATIONS"}</definedName>
    <definedName name="wrn.ALLOCATIONS._3" hidden="1">{"_200",#N/A,FALSE,"ALLOCATIONS";"_80_1",#N/A,FALSE,"ALLOCATIONS";"_80_2",#N/A,FALSE,"ALLOCATIONS";"_80_3",#N/A,FALSE,"ALLOCATIONS";"_80_4",#N/A,FALSE,"ALLOCATIONS";"_80_5",#N/A,FALSE,"ALLOCATIONS"}</definedName>
    <definedName name="wrn.Annual._.Cashflows." localSheetId="2" hidden="1">{"Revenues",#N/A,FALSE,"MDU";"Depreciation",#N/A,FALSE,"MDU";"Debt",#N/A,FALSE,"MDU";"Financials",#N/A,FALSE,"MDU";"Accounts",#N/A,FALSE,"MDU"}</definedName>
    <definedName name="wrn.Annual._.Cashflows." localSheetId="3" hidden="1">{"Revenues",#N/A,FALSE,"MDU";"Depreciation",#N/A,FALSE,"MDU";"Debt",#N/A,FALSE,"MDU";"Financials",#N/A,FALSE,"MDU";"Accounts",#N/A,FALSE,"MDU"}</definedName>
    <definedName name="wrn.Annual._.Cashflows." localSheetId="4" hidden="1">{"Revenues",#N/A,FALSE,"MDU";"Depreciation",#N/A,FALSE,"MDU";"Debt",#N/A,FALSE,"MDU";"Financials",#N/A,FALSE,"MDU";"Accounts",#N/A,FALSE,"MDU"}</definedName>
    <definedName name="wrn.Annual._.Cashflows." localSheetId="5" hidden="1">{"Revenues",#N/A,FALSE,"MDU";"Depreciation",#N/A,FALSE,"MDU";"Debt",#N/A,FALSE,"MDU";"Financials",#N/A,FALSE,"MDU";"Accounts",#N/A,FALSE,"MDU"}</definedName>
    <definedName name="wrn.Annual._.Cashflows." localSheetId="7" hidden="1">{"Revenues",#N/A,FALSE,"MDU";"Depreciation",#N/A,FALSE,"MDU";"Debt",#N/A,FALSE,"MDU";"Financials",#N/A,FALSE,"MDU";"Accounts",#N/A,FALSE,"MDU"}</definedName>
    <definedName name="wrn.Annual._.Cashflows." localSheetId="8" hidden="1">{"Revenues",#N/A,FALSE,"MDU";"Depreciation",#N/A,FALSE,"MDU";"Debt",#N/A,FALSE,"MDU";"Financials",#N/A,FALSE,"MDU";"Accounts",#N/A,FALSE,"MDU"}</definedName>
    <definedName name="wrn.Annual._.Cashflows." localSheetId="9" hidden="1">{"Revenues",#N/A,FALSE,"MDU";"Depreciation",#N/A,FALSE,"MDU";"Debt",#N/A,FALSE,"MDU";"Financials",#N/A,FALSE,"MDU";"Accounts",#N/A,FALSE,"MDU"}</definedName>
    <definedName name="wrn.Annual._.Cashflows." localSheetId="10" hidden="1">{"Revenues",#N/A,FALSE,"MDU";"Depreciation",#N/A,FALSE,"MDU";"Debt",#N/A,FALSE,"MDU";"Financials",#N/A,FALSE,"MDU";"Accounts",#N/A,FALSE,"MDU"}</definedName>
    <definedName name="wrn.Annual._.Cashflows." hidden="1">{"Revenues",#N/A,FALSE,"MDU";"Depreciation",#N/A,FALSE,"MDU";"Debt",#N/A,FALSE,"MDU";"Financials",#N/A,FALSE,"MDU";"Accounts",#N/A,FALSE,"MDU"}</definedName>
    <definedName name="wrn.Annual._.Cashflows2." localSheetId="2" hidden="1">{"Revenues",#N/A,FALSE,"MDU";"Depreciation",#N/A,FALSE,"MDU";"Debt",#N/A,FALSE,"MDU";"Financials",#N/A,FALSE,"MDU";"Accounts",#N/A,FALSE,"MDU"}</definedName>
    <definedName name="wrn.Annual._.Cashflows2." localSheetId="3" hidden="1">{"Revenues",#N/A,FALSE,"MDU";"Depreciation",#N/A,FALSE,"MDU";"Debt",#N/A,FALSE,"MDU";"Financials",#N/A,FALSE,"MDU";"Accounts",#N/A,FALSE,"MDU"}</definedName>
    <definedName name="wrn.Annual._.Cashflows2." localSheetId="4" hidden="1">{"Revenues",#N/A,FALSE,"MDU";"Depreciation",#N/A,FALSE,"MDU";"Debt",#N/A,FALSE,"MDU";"Financials",#N/A,FALSE,"MDU";"Accounts",#N/A,FALSE,"MDU"}</definedName>
    <definedName name="wrn.Annual._.Cashflows2." localSheetId="5" hidden="1">{"Revenues",#N/A,FALSE,"MDU";"Depreciation",#N/A,FALSE,"MDU";"Debt",#N/A,FALSE,"MDU";"Financials",#N/A,FALSE,"MDU";"Accounts",#N/A,FALSE,"MDU"}</definedName>
    <definedName name="wrn.Annual._.Cashflows2." localSheetId="7" hidden="1">{"Revenues",#N/A,FALSE,"MDU";"Depreciation",#N/A,FALSE,"MDU";"Debt",#N/A,FALSE,"MDU";"Financials",#N/A,FALSE,"MDU";"Accounts",#N/A,FALSE,"MDU"}</definedName>
    <definedName name="wrn.Annual._.Cashflows2." localSheetId="8" hidden="1">{"Revenues",#N/A,FALSE,"MDU";"Depreciation",#N/A,FALSE,"MDU";"Debt",#N/A,FALSE,"MDU";"Financials",#N/A,FALSE,"MDU";"Accounts",#N/A,FALSE,"MDU"}</definedName>
    <definedName name="wrn.Annual._.Cashflows2." localSheetId="9" hidden="1">{"Revenues",#N/A,FALSE,"MDU";"Depreciation",#N/A,FALSE,"MDU";"Debt",#N/A,FALSE,"MDU";"Financials",#N/A,FALSE,"MDU";"Accounts",#N/A,FALSE,"MDU"}</definedName>
    <definedName name="wrn.Annual._.Cashflows2." localSheetId="10" hidden="1">{"Revenues",#N/A,FALSE,"MDU";"Depreciation",#N/A,FALSE,"MDU";"Debt",#N/A,FALSE,"MDU";"Financials",#N/A,FALSE,"MDU";"Accounts",#N/A,FALSE,"MDU"}</definedName>
    <definedName name="wrn.Annual._.Cashflows2." hidden="1">{"Revenues",#N/A,FALSE,"MDU";"Depreciation",#N/A,FALSE,"MDU";"Debt",#N/A,FALSE,"MDU";"Financials",#N/A,FALSE,"MDU";"Accounts",#N/A,FALSE,"MDU"}</definedName>
    <definedName name="wrn.Appendix." localSheetId="2" hidden="1">{#N/A,#N/A,TRUE,"Lines",#N/A,#N/A,TRUE;"Stations",#N/A,#N/A,TRUE,"Cap. Expenses",#N/A,#N/A;TRUE,"Land",#N/A,#N/A,TRUE,"Cen Proces Sys",#N/A;#N/A,TRUE,"telecom",#N/A,#N/A,TRUE,"Other"}</definedName>
    <definedName name="wrn.Appendix." localSheetId="3" hidden="1">{#N/A,#N/A,TRUE,"Lines",#N/A,#N/A,TRUE;"Stations",#N/A,#N/A,TRUE,"Cap. Expenses",#N/A,#N/A;TRUE,"Land",#N/A,#N/A,TRUE,"Cen Proces Sys",#N/A;#N/A,TRUE,"telecom",#N/A,#N/A,TRUE,"Other"}</definedName>
    <definedName name="wrn.Appendix." localSheetId="4" hidden="1">{#N/A,#N/A,TRUE,"Lines",#N/A,#N/A,TRUE;"Stations",#N/A,#N/A,TRUE,"Cap. Expenses",#N/A,#N/A;TRUE,"Land",#N/A,#N/A,TRUE,"Cen Proces Sys",#N/A;#N/A,TRUE,"telecom",#N/A,#N/A,TRUE,"Other"}</definedName>
    <definedName name="wrn.Appendix." localSheetId="5" hidden="1">{#N/A,#N/A,TRUE,"Lines",#N/A,#N/A,TRUE;"Stations",#N/A,#N/A,TRUE,"Cap. Expenses",#N/A,#N/A;TRUE,"Land",#N/A,#N/A,TRUE,"Cen Proces Sys",#N/A;#N/A,TRUE,"telecom",#N/A,#N/A,TRUE,"Other"}</definedName>
    <definedName name="wrn.Appendix." localSheetId="7" hidden="1">{#N/A,#N/A,TRUE,"Lines",#N/A,#N/A,TRUE;"Stations",#N/A,#N/A,TRUE,"Cap. Expenses",#N/A,#N/A;TRUE,"Land",#N/A,#N/A,TRUE,"Cen Proces Sys",#N/A;#N/A,TRUE,"telecom",#N/A,#N/A,TRUE,"Other"}</definedName>
    <definedName name="wrn.Appendix." localSheetId="8" hidden="1">{#N/A,#N/A,TRUE,"Lines",#N/A,#N/A,TRUE;"Stations",#N/A,#N/A,TRUE,"Cap. Expenses",#N/A,#N/A;TRUE,"Land",#N/A,#N/A,TRUE,"Cen Proces Sys",#N/A;#N/A,TRUE,"telecom",#N/A,#N/A,TRUE,"Other"}</definedName>
    <definedName name="wrn.Appendix." localSheetId="9" hidden="1">{#N/A,#N/A,TRUE,"Lines",#N/A,#N/A,TRUE;"Stations",#N/A,#N/A,TRUE,"Cap. Expenses",#N/A,#N/A;TRUE,"Land",#N/A,#N/A,TRUE,"Cen Proces Sys",#N/A;#N/A,TRUE,"telecom",#N/A,#N/A,TRUE,"Other"}</definedName>
    <definedName name="wrn.Appendix." localSheetId="10" hidden="1">{#N/A,#N/A,TRUE,"Lines",#N/A,#N/A,TRUE;"Stations",#N/A,#N/A,TRUE,"Cap. Expenses",#N/A,#N/A;TRUE,"Land",#N/A,#N/A,TRUE,"Cen Proces Sys",#N/A;#N/A,TRUE,"telecom",#N/A,#N/A,TRUE,"Other"}</definedName>
    <definedName name="wrn.Appendix." hidden="1">{#N/A,#N/A,TRUE,"Lines",#N/A,#N/A,TRUE;"Stations",#N/A,#N/A,TRUE,"Cap. Expenses",#N/A,#N/A;TRUE,"Land",#N/A,#N/A,TRUE,"Cen Proces Sys",#N/A;#N/A,TRUE,"telecom",#N/A,#N/A,TRUE,"Other"}</definedName>
    <definedName name="wrn.Arcform1." localSheetId="2" hidden="1">{"One",#N/A,FALSE,"Property";"Rent Analysis",#N/A,FALSE,"Rent &amp; Income";"Market",#N/A,FALSE,"Market";"Environmental",#N/A,FALSE,"Environmental"}</definedName>
    <definedName name="wrn.Arcform1." localSheetId="3" hidden="1">{"One",#N/A,FALSE,"Property";"Rent Analysis",#N/A,FALSE,"Rent &amp; Income";"Market",#N/A,FALSE,"Market";"Environmental",#N/A,FALSE,"Environmental"}</definedName>
    <definedName name="wrn.Arcform1." localSheetId="4" hidden="1">{"One",#N/A,FALSE,"Property";"Rent Analysis",#N/A,FALSE,"Rent &amp; Income";"Market",#N/A,FALSE,"Market";"Environmental",#N/A,FALSE,"Environmental"}</definedName>
    <definedName name="wrn.Arcform1." localSheetId="5" hidden="1">{"One",#N/A,FALSE,"Property";"Rent Analysis",#N/A,FALSE,"Rent &amp; Income";"Market",#N/A,FALSE,"Market";"Environmental",#N/A,FALSE,"Environmental"}</definedName>
    <definedName name="wrn.Arcform1." localSheetId="7" hidden="1">{"One",#N/A,FALSE,"Property";"Rent Analysis",#N/A,FALSE,"Rent &amp; Income";"Market",#N/A,FALSE,"Market";"Environmental",#N/A,FALSE,"Environmental"}</definedName>
    <definedName name="wrn.Arcform1." localSheetId="8" hidden="1">{"One",#N/A,FALSE,"Property";"Rent Analysis",#N/A,FALSE,"Rent &amp; Income";"Market",#N/A,FALSE,"Market";"Environmental",#N/A,FALSE,"Environmental"}</definedName>
    <definedName name="wrn.Arcform1." localSheetId="9" hidden="1">{"One",#N/A,FALSE,"Property";"Rent Analysis",#N/A,FALSE,"Rent &amp; Income";"Market",#N/A,FALSE,"Market";"Environmental",#N/A,FALSE,"Environmental"}</definedName>
    <definedName name="wrn.Arcform1." localSheetId="10" hidden="1">{"One",#N/A,FALSE,"Property";"Rent Analysis",#N/A,FALSE,"Rent &amp; Income";"Market",#N/A,FALSE,"Market";"Environmental",#N/A,FALSE,"Environmental"}</definedName>
    <definedName name="wrn.Arcform1." hidden="1">{"One",#N/A,FALSE,"Property";"Rent Analysis",#N/A,FALSE,"Rent &amp; Income";"Market",#N/A,FALSE,"Market";"Environmental",#N/A,FALSE,"Environmental"}</definedName>
    <definedName name="wrn.Arcform2." localSheetId="2" hidden="1">{"Development Team",#N/A,FALSE,"Team";"Environmental",#N/A,FALSE,"Environmental";"Permanent",#N/A,FALSE,"Perm Mtg";"Soft",#N/A,FALSE,"Soft Mtg"}</definedName>
    <definedName name="wrn.Arcform2." localSheetId="3" hidden="1">{"Development Team",#N/A,FALSE,"Team";"Environmental",#N/A,FALSE,"Environmental";"Permanent",#N/A,FALSE,"Perm Mtg";"Soft",#N/A,FALSE,"Soft Mtg"}</definedName>
    <definedName name="wrn.Arcform2." localSheetId="4" hidden="1">{"Development Team",#N/A,FALSE,"Team";"Environmental",#N/A,FALSE,"Environmental";"Permanent",#N/A,FALSE,"Perm Mtg";"Soft",#N/A,FALSE,"Soft Mtg"}</definedName>
    <definedName name="wrn.Arcform2." localSheetId="5" hidden="1">{"Development Team",#N/A,FALSE,"Team";"Environmental",#N/A,FALSE,"Environmental";"Permanent",#N/A,FALSE,"Perm Mtg";"Soft",#N/A,FALSE,"Soft Mtg"}</definedName>
    <definedName name="wrn.Arcform2." localSheetId="7" hidden="1">{"Development Team",#N/A,FALSE,"Team";"Environmental",#N/A,FALSE,"Environmental";"Permanent",#N/A,FALSE,"Perm Mtg";"Soft",#N/A,FALSE,"Soft Mtg"}</definedName>
    <definedName name="wrn.Arcform2." localSheetId="8" hidden="1">{"Development Team",#N/A,FALSE,"Team";"Environmental",#N/A,FALSE,"Environmental";"Permanent",#N/A,FALSE,"Perm Mtg";"Soft",#N/A,FALSE,"Soft Mtg"}</definedName>
    <definedName name="wrn.Arcform2." localSheetId="9" hidden="1">{"Development Team",#N/A,FALSE,"Team";"Environmental",#N/A,FALSE,"Environmental";"Permanent",#N/A,FALSE,"Perm Mtg";"Soft",#N/A,FALSE,"Soft Mtg"}</definedName>
    <definedName name="wrn.Arcform2." localSheetId="10" hidden="1">{"Development Team",#N/A,FALSE,"Team";"Environmental",#N/A,FALSE,"Environmental";"Permanent",#N/A,FALSE,"Perm Mtg";"Soft",#N/A,FALSE,"Soft Mtg"}</definedName>
    <definedName name="wrn.Arcform2." hidden="1">{"Development Team",#N/A,FALSE,"Team";"Environmental",#N/A,FALSE,"Environmental";"Permanent",#N/A,FALSE,"Perm Mtg";"Soft",#N/A,FALSE,"Soft Mtg"}</definedName>
    <definedName name="wrn.Arcform3." localSheetId="2" hidden="1">{"Grant",#N/A,FALSE,"Grant";"GP Developer",#N/A,FALSE,"GP &amp; Dev Loans";"Operating Analysis",#N/A,FALSE,"Operations";"Tax Credit",#N/A,FALSE,"Tax Credits";"Tax Credit Analysis",#N/A,FALSE,"TC Analysis"}</definedName>
    <definedName name="wrn.Arcform3." localSheetId="3" hidden="1">{"Grant",#N/A,FALSE,"Grant";"GP Developer",#N/A,FALSE,"GP &amp; Dev Loans";"Operating Analysis",#N/A,FALSE,"Operations";"Tax Credit",#N/A,FALSE,"Tax Credits";"Tax Credit Analysis",#N/A,FALSE,"TC Analysis"}</definedName>
    <definedName name="wrn.Arcform3." localSheetId="4" hidden="1">{"Grant",#N/A,FALSE,"Grant";"GP Developer",#N/A,FALSE,"GP &amp; Dev Loans";"Operating Analysis",#N/A,FALSE,"Operations";"Tax Credit",#N/A,FALSE,"Tax Credits";"Tax Credit Analysis",#N/A,FALSE,"TC Analysis"}</definedName>
    <definedName name="wrn.Arcform3." localSheetId="5" hidden="1">{"Grant",#N/A,FALSE,"Grant";"GP Developer",#N/A,FALSE,"GP &amp; Dev Loans";"Operating Analysis",#N/A,FALSE,"Operations";"Tax Credit",#N/A,FALSE,"Tax Credits";"Tax Credit Analysis",#N/A,FALSE,"TC Analysis"}</definedName>
    <definedName name="wrn.Arcform3." localSheetId="7" hidden="1">{"Grant",#N/A,FALSE,"Grant";"GP Developer",#N/A,FALSE,"GP &amp; Dev Loans";"Operating Analysis",#N/A,FALSE,"Operations";"Tax Credit",#N/A,FALSE,"Tax Credits";"Tax Credit Analysis",#N/A,FALSE,"TC Analysis"}</definedName>
    <definedName name="wrn.Arcform3." localSheetId="8" hidden="1">{"Grant",#N/A,FALSE,"Grant";"GP Developer",#N/A,FALSE,"GP &amp; Dev Loans";"Operating Analysis",#N/A,FALSE,"Operations";"Tax Credit",#N/A,FALSE,"Tax Credits";"Tax Credit Analysis",#N/A,FALSE,"TC Analysis"}</definedName>
    <definedName name="wrn.Arcform3." localSheetId="9" hidden="1">{"Grant",#N/A,FALSE,"Grant";"GP Developer",#N/A,FALSE,"GP &amp; Dev Loans";"Operating Analysis",#N/A,FALSE,"Operations";"Tax Credit",#N/A,FALSE,"Tax Credits";"Tax Credit Analysis",#N/A,FALSE,"TC Analysis"}</definedName>
    <definedName name="wrn.Arcform3." localSheetId="10" hidden="1">{"Grant",#N/A,FALSE,"Grant";"GP Developer",#N/A,FALSE,"GP &amp; Dev Loans";"Operating Analysis",#N/A,FALSE,"Operations";"Tax Credit",#N/A,FALSE,"Tax Credits";"Tax Credit Analysis",#N/A,FALSE,"TC Analysis"}</definedName>
    <definedName name="wrn.Arcform3." hidden="1">{"Grant",#N/A,FALSE,"Grant";"GP Developer",#N/A,FALSE,"GP &amp; Dev Loans";"Operating Analysis",#N/A,FALSE,"Operations";"Tax Credit",#N/A,FALSE,"Tax Credits";"Tax Credit Analysis",#N/A,FALSE,"TC Analysis"}</definedName>
    <definedName name="wrn.Arcform4." localSheetId="2" hidden="1">{"Construction Analysis",#N/A,FALSE,"Constr Analysis";"Construction Financing",#N/A,FALSE,"Constr Finan";"Guarantees and Reserves",#N/A,FALSE,"Guar &amp; Reserves"}</definedName>
    <definedName name="wrn.Arcform4." localSheetId="3" hidden="1">{"Construction Analysis",#N/A,FALSE,"Constr Analysis";"Construction Financing",#N/A,FALSE,"Constr Finan";"Guarantees and Reserves",#N/A,FALSE,"Guar &amp; Reserves"}</definedName>
    <definedName name="wrn.Arcform4." localSheetId="4" hidden="1">{"Construction Analysis",#N/A,FALSE,"Constr Analysis";"Construction Financing",#N/A,FALSE,"Constr Finan";"Guarantees and Reserves",#N/A,FALSE,"Guar &amp; Reserves"}</definedName>
    <definedName name="wrn.Arcform4." localSheetId="5" hidden="1">{"Construction Analysis",#N/A,FALSE,"Constr Analysis";"Construction Financing",#N/A,FALSE,"Constr Finan";"Guarantees and Reserves",#N/A,FALSE,"Guar &amp; Reserves"}</definedName>
    <definedName name="wrn.Arcform4." localSheetId="7" hidden="1">{"Construction Analysis",#N/A,FALSE,"Constr Analysis";"Construction Financing",#N/A,FALSE,"Constr Finan";"Guarantees and Reserves",#N/A,FALSE,"Guar &amp; Reserves"}</definedName>
    <definedName name="wrn.Arcform4." localSheetId="8" hidden="1">{"Construction Analysis",#N/A,FALSE,"Constr Analysis";"Construction Financing",#N/A,FALSE,"Constr Finan";"Guarantees and Reserves",#N/A,FALSE,"Guar &amp; Reserves"}</definedName>
    <definedName name="wrn.Arcform4." localSheetId="9" hidden="1">{"Construction Analysis",#N/A,FALSE,"Constr Analysis";"Construction Financing",#N/A,FALSE,"Constr Finan";"Guarantees and Reserves",#N/A,FALSE,"Guar &amp; Reserves"}</definedName>
    <definedName name="wrn.Arcform4." localSheetId="10" hidden="1">{"Construction Analysis",#N/A,FALSE,"Constr Analysis";"Construction Financing",#N/A,FALSE,"Constr Finan";"Guarantees and Reserves",#N/A,FALSE,"Guar &amp; Reserves"}</definedName>
    <definedName name="wrn.Arcform4." hidden="1">{"Construction Analysis",#N/A,FALSE,"Constr Analysis";"Construction Financing",#N/A,FALSE,"Constr Finan";"Guarantees and Reserves",#N/A,FALSE,"Guar &amp; Reserves"}</definedName>
    <definedName name="wrn.assumptions." localSheetId="2" hidden="1">{"assumptions1",#N/A,FALSE,"Valuation Analysis";"assumptions2",#N/A,FALSE,"Valuation Analysis"}</definedName>
    <definedName name="wrn.assumptions." localSheetId="3" hidden="1">{"assumptions1",#N/A,FALSE,"Valuation Analysis";"assumptions2",#N/A,FALSE,"Valuation Analysis"}</definedName>
    <definedName name="wrn.assumptions." localSheetId="4" hidden="1">{"assumptions1",#N/A,FALSE,"Valuation Analysis";"assumptions2",#N/A,FALSE,"Valuation Analysis"}</definedName>
    <definedName name="wrn.assumptions." localSheetId="5" hidden="1">{"assumptions1",#N/A,FALSE,"Valuation Analysis";"assumptions2",#N/A,FALSE,"Valuation Analysis"}</definedName>
    <definedName name="wrn.assumptions." localSheetId="1" hidden="1">{"assumptions1",#N/A,FALSE,"Valuation Analysis";"assumptions2",#N/A,FALSE,"Valuation Analysis"}</definedName>
    <definedName name="wrn.assumptions." localSheetId="0" hidden="1">{"assumptions1",#N/A,FALSE,"Valuation Analysis";"assumptions2",#N/A,FALSE,"Valuation Analysis"}</definedName>
    <definedName name="wrn.assumptions." localSheetId="6" hidden="1">{"assumptions1",#N/A,FALSE,"Valuation Analysis";"assumptions2",#N/A,FALSE,"Valuation Analysis"}</definedName>
    <definedName name="wrn.assumptions." localSheetId="7" hidden="1">{"assumptions1",#N/A,FALSE,"Valuation Analysis";"assumptions2",#N/A,FALSE,"Valuation Analysis"}</definedName>
    <definedName name="wrn.assumptions." localSheetId="8" hidden="1">{"assumptions1",#N/A,FALSE,"Valuation Analysis";"assumptions2",#N/A,FALSE,"Valuation Analysis"}</definedName>
    <definedName name="wrn.assumptions." localSheetId="9" hidden="1">{"assumptions1",#N/A,FALSE,"Valuation Analysis";"assumptions2",#N/A,FALSE,"Valuation Analysis"}</definedName>
    <definedName name="wrn.assumptions." localSheetId="10" hidden="1">{"assumptions1",#N/A,FALSE,"Valuation Analysis";"assumptions2",#N/A,FALSE,"Valuation Analysis"}</definedName>
    <definedName name="wrn.assumptions." hidden="1">{"assumptions1",#N/A,FALSE,"Valuation Analysis";"assumptions2",#N/A,FALSE,"Valuation Analysis"}</definedName>
    <definedName name="wrn.assumptions._1" localSheetId="2" hidden="1">{"assumptions1",#N/A,FALSE,"Valuation Analysis";"assumptions2",#N/A,FALSE,"Valuation Analysis"}</definedName>
    <definedName name="wrn.assumptions._1" localSheetId="3" hidden="1">{"assumptions1",#N/A,FALSE,"Valuation Analysis";"assumptions2",#N/A,FALSE,"Valuation Analysis"}</definedName>
    <definedName name="wrn.assumptions._1" localSheetId="4" hidden="1">{"assumptions1",#N/A,FALSE,"Valuation Analysis";"assumptions2",#N/A,FALSE,"Valuation Analysis"}</definedName>
    <definedName name="wrn.assumptions._1" localSheetId="5" hidden="1">{"assumptions1",#N/A,FALSE,"Valuation Analysis";"assumptions2",#N/A,FALSE,"Valuation Analysis"}</definedName>
    <definedName name="wrn.assumptions._1" localSheetId="1" hidden="1">{"assumptions1",#N/A,FALSE,"Valuation Analysis";"assumptions2",#N/A,FALSE,"Valuation Analysis"}</definedName>
    <definedName name="wrn.assumptions._1" localSheetId="0" hidden="1">{"assumptions1",#N/A,FALSE,"Valuation Analysis";"assumptions2",#N/A,FALSE,"Valuation Analysis"}</definedName>
    <definedName name="wrn.assumptions._1" localSheetId="6" hidden="1">{"assumptions1",#N/A,FALSE,"Valuation Analysis";"assumptions2",#N/A,FALSE,"Valuation Analysis"}</definedName>
    <definedName name="wrn.assumptions._1" localSheetId="7" hidden="1">{"assumptions1",#N/A,FALSE,"Valuation Analysis";"assumptions2",#N/A,FALSE,"Valuation Analysis"}</definedName>
    <definedName name="wrn.assumptions._1" localSheetId="8" hidden="1">{"assumptions1",#N/A,FALSE,"Valuation Analysis";"assumptions2",#N/A,FALSE,"Valuation Analysis"}</definedName>
    <definedName name="wrn.assumptions._1" localSheetId="9" hidden="1">{"assumptions1",#N/A,FALSE,"Valuation Analysis";"assumptions2",#N/A,FALSE,"Valuation Analysis"}</definedName>
    <definedName name="wrn.assumptions._1" localSheetId="10" hidden="1">{"assumptions1",#N/A,FALSE,"Valuation Analysis";"assumptions2",#N/A,FALSE,"Valuation Analysis"}</definedName>
    <definedName name="wrn.assumptions._1" hidden="1">{"assumptions1",#N/A,FALSE,"Valuation Analysis";"assumptions2",#N/A,FALSE,"Valuation Analysis"}</definedName>
    <definedName name="wrn.August._.1._.2003._.Rate._.Change." localSheetId="2"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3"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4"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5"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1"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0"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6"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7"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8"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9"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10"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Auto._.Comp." localSheetId="2" hidden="1">{#N/A,#N/A,FALSE,"Sheet1"}</definedName>
    <definedName name="wrn.Auto._.Comp." localSheetId="3" hidden="1">{#N/A,#N/A,FALSE,"Sheet1"}</definedName>
    <definedName name="wrn.Auto._.Comp." localSheetId="4" hidden="1">{#N/A,#N/A,FALSE,"Sheet1"}</definedName>
    <definedName name="wrn.Auto._.Comp." localSheetId="5" hidden="1">{#N/A,#N/A,FALSE,"Sheet1"}</definedName>
    <definedName name="wrn.Auto._.Comp." localSheetId="1" hidden="1">{#N/A,#N/A,FALSE,"Sheet1"}</definedName>
    <definedName name="wrn.Auto._.Comp." localSheetId="0" hidden="1">{#N/A,#N/A,FALSE,"Sheet1"}</definedName>
    <definedName name="wrn.Auto._.Comp." localSheetId="6" hidden="1">{#N/A,#N/A,FALSE,"Sheet1"}</definedName>
    <definedName name="wrn.Auto._.Comp." localSheetId="7" hidden="1">{#N/A,#N/A,FALSE,"Sheet1"}</definedName>
    <definedName name="wrn.Auto._.Comp." localSheetId="8" hidden="1">{#N/A,#N/A,FALSE,"Sheet1"}</definedName>
    <definedName name="wrn.Auto._.Comp." localSheetId="9" hidden="1">{#N/A,#N/A,FALSE,"Sheet1"}</definedName>
    <definedName name="wrn.Auto._.Comp." localSheetId="10" hidden="1">{#N/A,#N/A,FALSE,"Sheet1"}</definedName>
    <definedName name="wrn.Auto._.Comp." hidden="1">{#N/A,#N/A,FALSE,"Sheet1"}</definedName>
    <definedName name="wrn.Auto._.Comp._1" localSheetId="2" hidden="1">{#N/A,#N/A,FALSE,"Sheet1"}</definedName>
    <definedName name="wrn.Auto._.Comp._1" localSheetId="3" hidden="1">{#N/A,#N/A,FALSE,"Sheet1"}</definedName>
    <definedName name="wrn.Auto._.Comp._1" localSheetId="4" hidden="1">{#N/A,#N/A,FALSE,"Sheet1"}</definedName>
    <definedName name="wrn.Auto._.Comp._1" localSheetId="5" hidden="1">{#N/A,#N/A,FALSE,"Sheet1"}</definedName>
    <definedName name="wrn.Auto._.Comp._1" localSheetId="1" hidden="1">{#N/A,#N/A,FALSE,"Sheet1"}</definedName>
    <definedName name="wrn.Auto._.Comp._1" localSheetId="0" hidden="1">{#N/A,#N/A,FALSE,"Sheet1"}</definedName>
    <definedName name="wrn.Auto._.Comp._1" localSheetId="6" hidden="1">{#N/A,#N/A,FALSE,"Sheet1"}</definedName>
    <definedName name="wrn.Auto._.Comp._1" localSheetId="7" hidden="1">{#N/A,#N/A,FALSE,"Sheet1"}</definedName>
    <definedName name="wrn.Auto._.Comp._1" localSheetId="8" hidden="1">{#N/A,#N/A,FALSE,"Sheet1"}</definedName>
    <definedName name="wrn.Auto._.Comp._1" localSheetId="9" hidden="1">{#N/A,#N/A,FALSE,"Sheet1"}</definedName>
    <definedName name="wrn.Auto._.Comp._1" localSheetId="10" hidden="1">{#N/A,#N/A,FALSE,"Sheet1"}</definedName>
    <definedName name="wrn.Auto._.Comp._1" hidden="1">{#N/A,#N/A,FALSE,"Sheet1"}</definedName>
    <definedName name="wrn.BALANCE._.SHEET." localSheetId="2" hidden="1">{"BALANCE SHEET",#N/A,FALSE,"Balance Sheet"}</definedName>
    <definedName name="wrn.BALANCE._.SHEET." localSheetId="3" hidden="1">{"BALANCE SHEET",#N/A,FALSE,"Balance Sheet"}</definedName>
    <definedName name="wrn.BALANCE._.SHEET." localSheetId="4" hidden="1">{"BALANCE SHEET",#N/A,FALSE,"Balance Sheet"}</definedName>
    <definedName name="wrn.BALANCE._.SHEET." localSheetId="5" hidden="1">{"BALANCE SHEET",#N/A,FALSE,"Balance Sheet"}</definedName>
    <definedName name="wrn.BALANCE._.SHEET." localSheetId="1" hidden="1">{"BALANCE SHEET",#N/A,FALSE,"Balance Sheet"}</definedName>
    <definedName name="wrn.BALANCE._.SHEET." localSheetId="0" hidden="1">{"BALANCE SHEET",#N/A,FALSE,"Balance Sheet"}</definedName>
    <definedName name="wrn.BALANCE._.SHEET." localSheetId="6" hidden="1">{"BALANCE SHEET",#N/A,FALSE,"Balance Sheet"}</definedName>
    <definedName name="wrn.BALANCE._.SHEET." localSheetId="7" hidden="1">{"BALANCE SHEET",#N/A,FALSE,"Balance Sheet"}</definedName>
    <definedName name="wrn.BALANCE._.SHEET." localSheetId="8" hidden="1">{"BALANCE SHEET",#N/A,FALSE,"Balance Sheet"}</definedName>
    <definedName name="wrn.BALANCE._.SHEET." localSheetId="9" hidden="1">{"BALANCE SHEET",#N/A,FALSE,"Balance Sheet"}</definedName>
    <definedName name="wrn.BALANCE._.SHEET." localSheetId="10" hidden="1">{"BALANCE SHEET",#N/A,FALSE,"Balance Sheet"}</definedName>
    <definedName name="wrn.BALANCE._.SHEET." hidden="1">{"BALANCE SHEET",#N/A,FALSE,"Balance Sheet"}</definedName>
    <definedName name="wrn.BALANCE._.SHEET._1" localSheetId="2" hidden="1">{"BALANCE SHEET",#N/A,FALSE,"Balance Sheet"}</definedName>
    <definedName name="wrn.BALANCE._.SHEET._1" localSheetId="3" hidden="1">{"BALANCE SHEET",#N/A,FALSE,"Balance Sheet"}</definedName>
    <definedName name="wrn.BALANCE._.SHEET._1" localSheetId="4" hidden="1">{"BALANCE SHEET",#N/A,FALSE,"Balance Sheet"}</definedName>
    <definedName name="wrn.BALANCE._.SHEET._1" localSheetId="5" hidden="1">{"BALANCE SHEET",#N/A,FALSE,"Balance Sheet"}</definedName>
    <definedName name="wrn.BALANCE._.SHEET._1" localSheetId="1" hidden="1">{"BALANCE SHEET",#N/A,FALSE,"Balance Sheet"}</definedName>
    <definedName name="wrn.BALANCE._.SHEET._1" localSheetId="0" hidden="1">{"BALANCE SHEET",#N/A,FALSE,"Balance Sheet"}</definedName>
    <definedName name="wrn.BALANCE._.SHEET._1" localSheetId="6" hidden="1">{"BALANCE SHEET",#N/A,FALSE,"Balance Sheet"}</definedName>
    <definedName name="wrn.BALANCE._.SHEET._1" localSheetId="7" hidden="1">{"BALANCE SHEET",#N/A,FALSE,"Balance Sheet"}</definedName>
    <definedName name="wrn.BALANCE._.SHEET._1" localSheetId="8" hidden="1">{"BALANCE SHEET",#N/A,FALSE,"Balance Sheet"}</definedName>
    <definedName name="wrn.BALANCE._.SHEET._1" localSheetId="9" hidden="1">{"BALANCE SHEET",#N/A,FALSE,"Balance Sheet"}</definedName>
    <definedName name="wrn.BALANCE._.SHEET._1" localSheetId="10" hidden="1">{"BALANCE SHEET",#N/A,FALSE,"Balance Sheet"}</definedName>
    <definedName name="wrn.BALANCE._.SHEET._1" hidden="1">{"BALANCE SHEET",#N/A,FALSE,"Balance Sheet"}</definedName>
    <definedName name="wrn.BALANCE._.SHEET._2" localSheetId="2" hidden="1">{"balsheet",#N/A,FALSE,"INCOME"}</definedName>
    <definedName name="wrn.BALANCE._.SHEET._2" localSheetId="3" hidden="1">{"balsheet",#N/A,FALSE,"INCOME"}</definedName>
    <definedName name="wrn.BALANCE._.SHEET._2" localSheetId="4" hidden="1">{"balsheet",#N/A,FALSE,"INCOME"}</definedName>
    <definedName name="wrn.BALANCE._.SHEET._2" localSheetId="5" hidden="1">{"balsheet",#N/A,FALSE,"INCOME"}</definedName>
    <definedName name="wrn.BALANCE._.SHEET._2" localSheetId="7" hidden="1">{"balsheet",#N/A,FALSE,"INCOME"}</definedName>
    <definedName name="wrn.BALANCE._.SHEET._2" localSheetId="8" hidden="1">{"balsheet",#N/A,FALSE,"INCOME"}</definedName>
    <definedName name="wrn.BALANCE._.SHEET._2" localSheetId="9" hidden="1">{"balsheet",#N/A,FALSE,"INCOME"}</definedName>
    <definedName name="wrn.BALANCE._.SHEET._2" localSheetId="10" hidden="1">{"balsheet",#N/A,FALSE,"INCOME"}</definedName>
    <definedName name="wrn.BALANCE._.SHEET._2" hidden="1">{"balsheet",#N/A,FALSE,"INCOME"}</definedName>
    <definedName name="wrn.BALANCE._.SHEET._3" localSheetId="2" hidden="1">{"balsheet",#N/A,FALSE,"INCOME"}</definedName>
    <definedName name="wrn.BALANCE._.SHEET._3" localSheetId="3" hidden="1">{"balsheet",#N/A,FALSE,"INCOME"}</definedName>
    <definedName name="wrn.BALANCE._.SHEET._3" localSheetId="4" hidden="1">{"balsheet",#N/A,FALSE,"INCOME"}</definedName>
    <definedName name="wrn.BALANCE._.SHEET._3" localSheetId="5" hidden="1">{"balsheet",#N/A,FALSE,"INCOME"}</definedName>
    <definedName name="wrn.BALANCE._.SHEET._3" localSheetId="7" hidden="1">{"balsheet",#N/A,FALSE,"INCOME"}</definedName>
    <definedName name="wrn.BALANCE._.SHEET._3" localSheetId="8" hidden="1">{"balsheet",#N/A,FALSE,"INCOME"}</definedName>
    <definedName name="wrn.BALANCE._.SHEET._3" localSheetId="9" hidden="1">{"balsheet",#N/A,FALSE,"INCOME"}</definedName>
    <definedName name="wrn.BALANCE._.SHEET._3" localSheetId="10" hidden="1">{"balsheet",#N/A,FALSE,"INCOME"}</definedName>
    <definedName name="wrn.BALANCE._.SHEET._3" hidden="1">{"balsheet",#N/A,FALSE,"INCOME"}</definedName>
    <definedName name="wrn.Basic." localSheetId="2" hidden="1">{#N/A,#N/A,FALSE,"O&amp;M by processes";#N/A,#N/A,FALSE,"Elec Act vs Bud";#N/A,#N/A,FALSE,"G&amp;A";#N/A,#N/A,FALSE,"BGS";#N/A,#N/A,FALSE,"Res Cost"}</definedName>
    <definedName name="wrn.Basic." localSheetId="3" hidden="1">{#N/A,#N/A,FALSE,"O&amp;M by processes";#N/A,#N/A,FALSE,"Elec Act vs Bud";#N/A,#N/A,FALSE,"G&amp;A";#N/A,#N/A,FALSE,"BGS";#N/A,#N/A,FALSE,"Res Cost"}</definedName>
    <definedName name="wrn.Basic." localSheetId="4" hidden="1">{#N/A,#N/A,FALSE,"O&amp;M by processes";#N/A,#N/A,FALSE,"Elec Act vs Bud";#N/A,#N/A,FALSE,"G&amp;A";#N/A,#N/A,FALSE,"BGS";#N/A,#N/A,FALSE,"Res Cost"}</definedName>
    <definedName name="wrn.Basic." localSheetId="5" hidden="1">{#N/A,#N/A,FALSE,"O&amp;M by processes";#N/A,#N/A,FALSE,"Elec Act vs Bud";#N/A,#N/A,FALSE,"G&amp;A";#N/A,#N/A,FALSE,"BGS";#N/A,#N/A,FALSE,"Res Cost"}</definedName>
    <definedName name="wrn.Basic." localSheetId="1" hidden="1">{#N/A,#N/A,FALSE,"O&amp;M by processes";#N/A,#N/A,FALSE,"Elec Act vs Bud";#N/A,#N/A,FALSE,"G&amp;A";#N/A,#N/A,FALSE,"BGS";#N/A,#N/A,FALSE,"Res Cost"}</definedName>
    <definedName name="wrn.Basic." localSheetId="0" hidden="1">{#N/A,#N/A,FALSE,"O&amp;M by processes";#N/A,#N/A,FALSE,"Elec Act vs Bud";#N/A,#N/A,FALSE,"G&amp;A";#N/A,#N/A,FALSE,"BGS";#N/A,#N/A,FALSE,"Res Cost"}</definedName>
    <definedName name="wrn.Basic." localSheetId="6" hidden="1">{#N/A,#N/A,FALSE,"O&amp;M by processes";#N/A,#N/A,FALSE,"Elec Act vs Bud";#N/A,#N/A,FALSE,"G&amp;A";#N/A,#N/A,FALSE,"BGS";#N/A,#N/A,FALSE,"Res Cost"}</definedName>
    <definedName name="wrn.Basic." localSheetId="7" hidden="1">{#N/A,#N/A,FALSE,"O&amp;M by processes";#N/A,#N/A,FALSE,"Elec Act vs Bud";#N/A,#N/A,FALSE,"G&amp;A";#N/A,#N/A,FALSE,"BGS";#N/A,#N/A,FALSE,"Res Cost"}</definedName>
    <definedName name="wrn.Basic." localSheetId="8" hidden="1">{#N/A,#N/A,FALSE,"O&amp;M by processes";#N/A,#N/A,FALSE,"Elec Act vs Bud";#N/A,#N/A,FALSE,"G&amp;A";#N/A,#N/A,FALSE,"BGS";#N/A,#N/A,FALSE,"Res Cost"}</definedName>
    <definedName name="wrn.Basic." localSheetId="9" hidden="1">{#N/A,#N/A,FALSE,"O&amp;M by processes";#N/A,#N/A,FALSE,"Elec Act vs Bud";#N/A,#N/A,FALSE,"G&amp;A";#N/A,#N/A,FALSE,"BGS";#N/A,#N/A,FALSE,"Res Cost"}</definedName>
    <definedName name="wrn.Basic." localSheetId="10" hidden="1">{#N/A,#N/A,FALSE,"O&amp;M by processes";#N/A,#N/A,FALSE,"Elec Act vs Bud";#N/A,#N/A,FALSE,"G&amp;A";#N/A,#N/A,FALSE,"BGS";#N/A,#N/A,FALSE,"Res Cost"}</definedName>
    <definedName name="wrn.Basic." hidden="1">{#N/A,#N/A,FALSE,"O&amp;M by processes";#N/A,#N/A,FALSE,"Elec Act vs Bud";#N/A,#N/A,FALSE,"G&amp;A";#N/A,#N/A,FALSE,"BGS";#N/A,#N/A,FALSE,"Res Cost"}</definedName>
    <definedName name="wrn.Basic._1" localSheetId="2" hidden="1">{#N/A,#N/A,FALSE,"Cover";#N/A,#N/A,FALSE,"Assumptions";#N/A,#N/A,FALSE,"Acquirer";#N/A,#N/A,FALSE,"Target";#N/A,#N/A,FALSE,"Income Statement";#N/A,#N/A,FALSE,"Summary Tables"}</definedName>
    <definedName name="wrn.Basic._1" localSheetId="3" hidden="1">{#N/A,#N/A,FALSE,"Cover";#N/A,#N/A,FALSE,"Assumptions";#N/A,#N/A,FALSE,"Acquirer";#N/A,#N/A,FALSE,"Target";#N/A,#N/A,FALSE,"Income Statement";#N/A,#N/A,FALSE,"Summary Tables"}</definedName>
    <definedName name="wrn.Basic._1" localSheetId="4" hidden="1">{#N/A,#N/A,FALSE,"Cover";#N/A,#N/A,FALSE,"Assumptions";#N/A,#N/A,FALSE,"Acquirer";#N/A,#N/A,FALSE,"Target";#N/A,#N/A,FALSE,"Income Statement";#N/A,#N/A,FALSE,"Summary Tables"}</definedName>
    <definedName name="wrn.Basic._1" localSheetId="5" hidden="1">{#N/A,#N/A,FALSE,"Cover";#N/A,#N/A,FALSE,"Assumptions";#N/A,#N/A,FALSE,"Acquirer";#N/A,#N/A,FALSE,"Target";#N/A,#N/A,FALSE,"Income Statement";#N/A,#N/A,FALSE,"Summary Tables"}</definedName>
    <definedName name="wrn.Basic._1" localSheetId="1" hidden="1">{#N/A,#N/A,FALSE,"Cover";#N/A,#N/A,FALSE,"Assumptions";#N/A,#N/A,FALSE,"Acquirer";#N/A,#N/A,FALSE,"Target";#N/A,#N/A,FALSE,"Income Statement";#N/A,#N/A,FALSE,"Summary Tables"}</definedName>
    <definedName name="wrn.Basic._1" localSheetId="0" hidden="1">{#N/A,#N/A,FALSE,"Cover";#N/A,#N/A,FALSE,"Assumptions";#N/A,#N/A,FALSE,"Acquirer";#N/A,#N/A,FALSE,"Target";#N/A,#N/A,FALSE,"Income Statement";#N/A,#N/A,FALSE,"Summary Tables"}</definedName>
    <definedName name="wrn.Basic._1" localSheetId="6" hidden="1">{#N/A,#N/A,FALSE,"Cover";#N/A,#N/A,FALSE,"Assumptions";#N/A,#N/A,FALSE,"Acquirer";#N/A,#N/A,FALSE,"Target";#N/A,#N/A,FALSE,"Income Statement";#N/A,#N/A,FALSE,"Summary Tables"}</definedName>
    <definedName name="wrn.Basic._1" localSheetId="7" hidden="1">{#N/A,#N/A,FALSE,"Cover";#N/A,#N/A,FALSE,"Assumptions";#N/A,#N/A,FALSE,"Acquirer";#N/A,#N/A,FALSE,"Target";#N/A,#N/A,FALSE,"Income Statement";#N/A,#N/A,FALSE,"Summary Tables"}</definedName>
    <definedName name="wrn.Basic._1" localSheetId="8" hidden="1">{#N/A,#N/A,FALSE,"Cover";#N/A,#N/A,FALSE,"Assumptions";#N/A,#N/A,FALSE,"Acquirer";#N/A,#N/A,FALSE,"Target";#N/A,#N/A,FALSE,"Income Statement";#N/A,#N/A,FALSE,"Summary Tables"}</definedName>
    <definedName name="wrn.Basic._1" localSheetId="9" hidden="1">{#N/A,#N/A,FALSE,"Cover";#N/A,#N/A,FALSE,"Assumptions";#N/A,#N/A,FALSE,"Acquirer";#N/A,#N/A,FALSE,"Target";#N/A,#N/A,FALSE,"Income Statement";#N/A,#N/A,FALSE,"Summary Tables"}</definedName>
    <definedName name="wrn.Basic._1" localSheetId="10" hidden="1">{#N/A,#N/A,FALSE,"Cover";#N/A,#N/A,FALSE,"Assumptions";#N/A,#N/A,FALSE,"Acquirer";#N/A,#N/A,FALSE,"Target";#N/A,#N/A,FALSE,"Income Statement";#N/A,#N/A,FALSE,"Summary Tables"}</definedName>
    <definedName name="wrn.Basic._1" hidden="1">{#N/A,#N/A,FALSE,"Cover";#N/A,#N/A,FALSE,"Assumptions";#N/A,#N/A,FALSE,"Acquirer";#N/A,#N/A,FALSE,"Target";#N/A,#N/A,FALSE,"Income Statement";#N/A,#N/A,FALSE,"Summary Tables"}</definedName>
    <definedName name="wrn.BidCo." localSheetId="2" hidden="1">{#N/A,#N/A,FALSE,"BidCo Assumptions";#N/A,#N/A,FALSE,"Credit Stats";#N/A,#N/A,FALSE,"Bidco Summary";#N/A,#N/A,FALSE,"BIDCO Consolidated"}</definedName>
    <definedName name="wrn.BidCo." localSheetId="3" hidden="1">{#N/A,#N/A,FALSE,"BidCo Assumptions";#N/A,#N/A,FALSE,"Credit Stats";#N/A,#N/A,FALSE,"Bidco Summary";#N/A,#N/A,FALSE,"BIDCO Consolidated"}</definedName>
    <definedName name="wrn.BidCo." localSheetId="4" hidden="1">{#N/A,#N/A,FALSE,"BidCo Assumptions";#N/A,#N/A,FALSE,"Credit Stats";#N/A,#N/A,FALSE,"Bidco Summary";#N/A,#N/A,FALSE,"BIDCO Consolidated"}</definedName>
    <definedName name="wrn.BidCo." localSheetId="5" hidden="1">{#N/A,#N/A,FALSE,"BidCo Assumptions";#N/A,#N/A,FALSE,"Credit Stats";#N/A,#N/A,FALSE,"Bidco Summary";#N/A,#N/A,FALSE,"BIDCO Consolidated"}</definedName>
    <definedName name="wrn.BidCo." localSheetId="1" hidden="1">{#N/A,#N/A,FALSE,"BidCo Assumptions";#N/A,#N/A,FALSE,"Credit Stats";#N/A,#N/A,FALSE,"Bidco Summary";#N/A,#N/A,FALSE,"BIDCO Consolidated"}</definedName>
    <definedName name="wrn.BidCo." localSheetId="0" hidden="1">{#N/A,#N/A,FALSE,"BidCo Assumptions";#N/A,#N/A,FALSE,"Credit Stats";#N/A,#N/A,FALSE,"Bidco Summary";#N/A,#N/A,FALSE,"BIDCO Consolidated"}</definedName>
    <definedName name="wrn.BidCo." localSheetId="6" hidden="1">{#N/A,#N/A,FALSE,"BidCo Assumptions";#N/A,#N/A,FALSE,"Credit Stats";#N/A,#N/A,FALSE,"Bidco Summary";#N/A,#N/A,FALSE,"BIDCO Consolidated"}</definedName>
    <definedName name="wrn.BidCo." localSheetId="7" hidden="1">{#N/A,#N/A,FALSE,"BidCo Assumptions";#N/A,#N/A,FALSE,"Credit Stats";#N/A,#N/A,FALSE,"Bidco Summary";#N/A,#N/A,FALSE,"BIDCO Consolidated"}</definedName>
    <definedName name="wrn.BidCo." localSheetId="8" hidden="1">{#N/A,#N/A,FALSE,"BidCo Assumptions";#N/A,#N/A,FALSE,"Credit Stats";#N/A,#N/A,FALSE,"Bidco Summary";#N/A,#N/A,FALSE,"BIDCO Consolidated"}</definedName>
    <definedName name="wrn.BidCo." localSheetId="9" hidden="1">{#N/A,#N/A,FALSE,"BidCo Assumptions";#N/A,#N/A,FALSE,"Credit Stats";#N/A,#N/A,FALSE,"Bidco Summary";#N/A,#N/A,FALSE,"BIDCO Consolidated"}</definedName>
    <definedName name="wrn.BidCo." localSheetId="10" hidden="1">{#N/A,#N/A,FALSE,"BidCo Assumptions";#N/A,#N/A,FALSE,"Credit Stats";#N/A,#N/A,FALSE,"Bidco Summary";#N/A,#N/A,FALSE,"BIDCO Consolidated"}</definedName>
    <definedName name="wrn.BidCo." hidden="1">{#N/A,#N/A,FALSE,"BidCo Assumptions";#N/A,#N/A,FALSE,"Credit Stats";#N/A,#N/A,FALSE,"Bidco Summary";#N/A,#N/A,FALSE,"BIDCO Consolidated"}</definedName>
    <definedName name="wrn.BidCo._1" localSheetId="2" hidden="1">{#N/A,#N/A,FALSE,"BidCo Assumptions";#N/A,#N/A,FALSE,"Credit Stats";#N/A,#N/A,FALSE,"Bidco Summary";#N/A,#N/A,FALSE,"BIDCO Consolidated"}</definedName>
    <definedName name="wrn.BidCo._1" localSheetId="3" hidden="1">{#N/A,#N/A,FALSE,"BidCo Assumptions";#N/A,#N/A,FALSE,"Credit Stats";#N/A,#N/A,FALSE,"Bidco Summary";#N/A,#N/A,FALSE,"BIDCO Consolidated"}</definedName>
    <definedName name="wrn.BidCo._1" localSheetId="4" hidden="1">{#N/A,#N/A,FALSE,"BidCo Assumptions";#N/A,#N/A,FALSE,"Credit Stats";#N/A,#N/A,FALSE,"Bidco Summary";#N/A,#N/A,FALSE,"BIDCO Consolidated"}</definedName>
    <definedName name="wrn.BidCo._1" localSheetId="5" hidden="1">{#N/A,#N/A,FALSE,"BidCo Assumptions";#N/A,#N/A,FALSE,"Credit Stats";#N/A,#N/A,FALSE,"Bidco Summary";#N/A,#N/A,FALSE,"BIDCO Consolidated"}</definedName>
    <definedName name="wrn.BidCo._1" localSheetId="1" hidden="1">{#N/A,#N/A,FALSE,"BidCo Assumptions";#N/A,#N/A,FALSE,"Credit Stats";#N/A,#N/A,FALSE,"Bidco Summary";#N/A,#N/A,FALSE,"BIDCO Consolidated"}</definedName>
    <definedName name="wrn.BidCo._1" localSheetId="0" hidden="1">{#N/A,#N/A,FALSE,"BidCo Assumptions";#N/A,#N/A,FALSE,"Credit Stats";#N/A,#N/A,FALSE,"Bidco Summary";#N/A,#N/A,FALSE,"BIDCO Consolidated"}</definedName>
    <definedName name="wrn.BidCo._1" localSheetId="6" hidden="1">{#N/A,#N/A,FALSE,"BidCo Assumptions";#N/A,#N/A,FALSE,"Credit Stats";#N/A,#N/A,FALSE,"Bidco Summary";#N/A,#N/A,FALSE,"BIDCO Consolidated"}</definedName>
    <definedName name="wrn.BidCo._1" localSheetId="7" hidden="1">{#N/A,#N/A,FALSE,"BidCo Assumptions";#N/A,#N/A,FALSE,"Credit Stats";#N/A,#N/A,FALSE,"Bidco Summary";#N/A,#N/A,FALSE,"BIDCO Consolidated"}</definedName>
    <definedName name="wrn.BidCo._1" localSheetId="8" hidden="1">{#N/A,#N/A,FALSE,"BidCo Assumptions";#N/A,#N/A,FALSE,"Credit Stats";#N/A,#N/A,FALSE,"Bidco Summary";#N/A,#N/A,FALSE,"BIDCO Consolidated"}</definedName>
    <definedName name="wrn.BidCo._1" localSheetId="9" hidden="1">{#N/A,#N/A,FALSE,"BidCo Assumptions";#N/A,#N/A,FALSE,"Credit Stats";#N/A,#N/A,FALSE,"Bidco Summary";#N/A,#N/A,FALSE,"BIDCO Consolidated"}</definedName>
    <definedName name="wrn.BidCo._1" localSheetId="10" hidden="1">{#N/A,#N/A,FALSE,"BidCo Assumptions";#N/A,#N/A,FALSE,"Credit Stats";#N/A,#N/A,FALSE,"Bidco Summary";#N/A,#N/A,FALSE,"BIDCO Consolidated"}</definedName>
    <definedName name="wrn.BidCo._1" hidden="1">{#N/A,#N/A,FALSE,"BidCo Assumptions";#N/A,#N/A,FALSE,"Credit Stats";#N/A,#N/A,FALSE,"Bidco Summary";#N/A,#N/A,FALSE,"BIDCO Consolidated"}</definedName>
    <definedName name="wrn.Bonds." localSheetId="2" hidden="1">{#N/A,#N/A,FALSE,"Bonds - Consol";#N/A,#N/A,FALSE,"Bonds - Lakes";#N/A,#N/A,FALSE,"Bonds - Chabot";#N/A,#N/A,FALSE,"Bonds - Diablo"}</definedName>
    <definedName name="wrn.Bonds." localSheetId="3" hidden="1">{#N/A,#N/A,FALSE,"Bonds - Consol";#N/A,#N/A,FALSE,"Bonds - Lakes";#N/A,#N/A,FALSE,"Bonds - Chabot";#N/A,#N/A,FALSE,"Bonds - Diablo"}</definedName>
    <definedName name="wrn.Bonds." localSheetId="4" hidden="1">{#N/A,#N/A,FALSE,"Bonds - Consol";#N/A,#N/A,FALSE,"Bonds - Lakes";#N/A,#N/A,FALSE,"Bonds - Chabot";#N/A,#N/A,FALSE,"Bonds - Diablo"}</definedName>
    <definedName name="wrn.Bonds." localSheetId="5" hidden="1">{#N/A,#N/A,FALSE,"Bonds - Consol";#N/A,#N/A,FALSE,"Bonds - Lakes";#N/A,#N/A,FALSE,"Bonds - Chabot";#N/A,#N/A,FALSE,"Bonds - Diablo"}</definedName>
    <definedName name="wrn.Bonds." localSheetId="7" hidden="1">{#N/A,#N/A,FALSE,"Bonds - Consol";#N/A,#N/A,FALSE,"Bonds - Lakes";#N/A,#N/A,FALSE,"Bonds - Chabot";#N/A,#N/A,FALSE,"Bonds - Diablo"}</definedName>
    <definedName name="wrn.Bonds." localSheetId="8" hidden="1">{#N/A,#N/A,FALSE,"Bonds - Consol";#N/A,#N/A,FALSE,"Bonds - Lakes";#N/A,#N/A,FALSE,"Bonds - Chabot";#N/A,#N/A,FALSE,"Bonds - Diablo"}</definedName>
    <definedName name="wrn.Bonds." localSheetId="9" hidden="1">{#N/A,#N/A,FALSE,"Bonds - Consol";#N/A,#N/A,FALSE,"Bonds - Lakes";#N/A,#N/A,FALSE,"Bonds - Chabot";#N/A,#N/A,FALSE,"Bonds - Diablo"}</definedName>
    <definedName name="wrn.Bonds." localSheetId="10" hidden="1">{#N/A,#N/A,FALSE,"Bonds - Consol";#N/A,#N/A,FALSE,"Bonds - Lakes";#N/A,#N/A,FALSE,"Bonds - Chabot";#N/A,#N/A,FALSE,"Bonds - Diablo"}</definedName>
    <definedName name="wrn.Bonds." hidden="1">{#N/A,#N/A,FALSE,"Bonds - Consol";#N/A,#N/A,FALSE,"Bonds - Lakes";#N/A,#N/A,FALSE,"Bonds - Chabot";#N/A,#N/A,FALSE,"Bonds - Diablo"}</definedName>
    <definedName name="wrn.Breakout." localSheetId="2" hidden="1">{#N/A,#N/A,FALSE,"BreakoutFY95";#N/A,#N/A,FALSE,"BreakoutFY96";#N/A,#N/A,FALSE,"BreakoutFY97";#N/A,#N/A,FALSE,"BreakoutFY98"}</definedName>
    <definedName name="wrn.Breakout." localSheetId="3" hidden="1">{#N/A,#N/A,FALSE,"BreakoutFY95";#N/A,#N/A,FALSE,"BreakoutFY96";#N/A,#N/A,FALSE,"BreakoutFY97";#N/A,#N/A,FALSE,"BreakoutFY98"}</definedName>
    <definedName name="wrn.Breakout." localSheetId="4" hidden="1">{#N/A,#N/A,FALSE,"BreakoutFY95";#N/A,#N/A,FALSE,"BreakoutFY96";#N/A,#N/A,FALSE,"BreakoutFY97";#N/A,#N/A,FALSE,"BreakoutFY98"}</definedName>
    <definedName name="wrn.Breakout." localSheetId="5" hidden="1">{#N/A,#N/A,FALSE,"BreakoutFY95";#N/A,#N/A,FALSE,"BreakoutFY96";#N/A,#N/A,FALSE,"BreakoutFY97";#N/A,#N/A,FALSE,"BreakoutFY98"}</definedName>
    <definedName name="wrn.Breakout." localSheetId="7" hidden="1">{#N/A,#N/A,FALSE,"BreakoutFY95";#N/A,#N/A,FALSE,"BreakoutFY96";#N/A,#N/A,FALSE,"BreakoutFY97";#N/A,#N/A,FALSE,"BreakoutFY98"}</definedName>
    <definedName name="wrn.Breakout." localSheetId="8" hidden="1">{#N/A,#N/A,FALSE,"BreakoutFY95";#N/A,#N/A,FALSE,"BreakoutFY96";#N/A,#N/A,FALSE,"BreakoutFY97";#N/A,#N/A,FALSE,"BreakoutFY98"}</definedName>
    <definedName name="wrn.Breakout." localSheetId="9" hidden="1">{#N/A,#N/A,FALSE,"BreakoutFY95";#N/A,#N/A,FALSE,"BreakoutFY96";#N/A,#N/A,FALSE,"BreakoutFY97";#N/A,#N/A,FALSE,"BreakoutFY98"}</definedName>
    <definedName name="wrn.Breakout." localSheetId="10" hidden="1">{#N/A,#N/A,FALSE,"BreakoutFY95";#N/A,#N/A,FALSE,"BreakoutFY96";#N/A,#N/A,FALSE,"BreakoutFY97";#N/A,#N/A,FALSE,"BreakoutFY98"}</definedName>
    <definedName name="wrn.Breakout." hidden="1">{#N/A,#N/A,FALSE,"BreakoutFY95";#N/A,#N/A,FALSE,"BreakoutFY96";#N/A,#N/A,FALSE,"BreakoutFY97";#N/A,#N/A,FALSE,"BreakoutFY98"}</definedName>
    <definedName name="wrn.Bridge." localSheetId="2"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localSheetId="3"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localSheetId="4"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localSheetId="5"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localSheetId="7"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localSheetId="8"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localSheetId="9"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localSheetId="10"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CAG." localSheetId="2" hidden="1">{#N/A;#N/A;FALSE;"CAG"}</definedName>
    <definedName name="wrn.CAG." localSheetId="3" hidden="1">{#N/A;#N/A;FALSE;"CAG"}</definedName>
    <definedName name="wrn.CAG." localSheetId="4" hidden="1">{#N/A;#N/A;FALSE;"CAG"}</definedName>
    <definedName name="wrn.CAG." localSheetId="5" hidden="1">{#N/A;#N/A;FALSE;"CAG"}</definedName>
    <definedName name="wrn.CAG." localSheetId="7" hidden="1">{#N/A;#N/A;FALSE;"CAG"}</definedName>
    <definedName name="wrn.CAG." localSheetId="8" hidden="1">{#N/A;#N/A;FALSE;"CAG"}</definedName>
    <definedName name="wrn.CAG." localSheetId="9" hidden="1">{#N/A;#N/A;FALSE;"CAG"}</definedName>
    <definedName name="wrn.CAG." localSheetId="10" hidden="1">{#N/A;#N/A;FALSE;"CAG"}</definedName>
    <definedName name="wrn.CAG." hidden="1">{#N/A;#N/A;FALSE;"CAG"}</definedName>
    <definedName name="wrn.calc_all." localSheetId="2"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3"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4"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5"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1"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0"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6"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7"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8"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9"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10"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2"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3"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4"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5"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1"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0"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6"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7"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8"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9"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10"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ulation_Page_Summary." localSheetId="2" hidden="1">{"NewCo_View",#N/A,FALSE,"Calculations"}</definedName>
    <definedName name="wrn.Calculation_Page_Summary." localSheetId="3" hidden="1">{"NewCo_View",#N/A,FALSE,"Calculations"}</definedName>
    <definedName name="wrn.Calculation_Page_Summary." localSheetId="4" hidden="1">{"NewCo_View",#N/A,FALSE,"Calculations"}</definedName>
    <definedName name="wrn.Calculation_Page_Summary." localSheetId="5" hidden="1">{"NewCo_View",#N/A,FALSE,"Calculations"}</definedName>
    <definedName name="wrn.Calculation_Page_Summary." localSheetId="7" hidden="1">{"NewCo_View",#N/A,FALSE,"Calculations"}</definedName>
    <definedName name="wrn.Calculation_Page_Summary." localSheetId="8" hidden="1">{"NewCo_View",#N/A,FALSE,"Calculations"}</definedName>
    <definedName name="wrn.Calculation_Page_Summary." localSheetId="9" hidden="1">{"NewCo_View",#N/A,FALSE,"Calculations"}</definedName>
    <definedName name="wrn.Calculation_Page_Summary." localSheetId="10" hidden="1">{"NewCo_View",#N/A,FALSE,"Calculations"}</definedName>
    <definedName name="wrn.Calculation_Page_Summary." hidden="1">{"NewCo_View",#N/A,FALSE,"Calculations"}</definedName>
    <definedName name="wrn.Capaciy._.Management._.Report." localSheetId="2" hidden="1">{#N/A,#N/A,FALSE,"EXTRNL";#N/A,#N/A,FALSE,"302L";#N/A,#N/A,FALSE,"401CL";#N/A,#N/A,FALSE,"303L";#N/A,#N/A,FALSE,"402CL";#N/A,#N/A,FALSE,"401KL";#N/A,#N/A,FALSE,"402KL"}</definedName>
    <definedName name="wrn.Capaciy._.Management._.Report." localSheetId="3" hidden="1">{#N/A,#N/A,FALSE,"EXTRNL";#N/A,#N/A,FALSE,"302L";#N/A,#N/A,FALSE,"401CL";#N/A,#N/A,FALSE,"303L";#N/A,#N/A,FALSE,"402CL";#N/A,#N/A,FALSE,"401KL";#N/A,#N/A,FALSE,"402KL"}</definedName>
    <definedName name="wrn.Capaciy._.Management._.Report." localSheetId="4" hidden="1">{#N/A,#N/A,FALSE,"EXTRNL";#N/A,#N/A,FALSE,"302L";#N/A,#N/A,FALSE,"401CL";#N/A,#N/A,FALSE,"303L";#N/A,#N/A,FALSE,"402CL";#N/A,#N/A,FALSE,"401KL";#N/A,#N/A,FALSE,"402KL"}</definedName>
    <definedName name="wrn.Capaciy._.Management._.Report." localSheetId="5" hidden="1">{#N/A,#N/A,FALSE,"EXTRNL";#N/A,#N/A,FALSE,"302L";#N/A,#N/A,FALSE,"401CL";#N/A,#N/A,FALSE,"303L";#N/A,#N/A,FALSE,"402CL";#N/A,#N/A,FALSE,"401KL";#N/A,#N/A,FALSE,"402KL"}</definedName>
    <definedName name="wrn.Capaciy._.Management._.Report." localSheetId="1" hidden="1">{#N/A,#N/A,FALSE,"EXTRNL";#N/A,#N/A,FALSE,"302L";#N/A,#N/A,FALSE,"401CL";#N/A,#N/A,FALSE,"303L";#N/A,#N/A,FALSE,"402CL";#N/A,#N/A,FALSE,"401KL";#N/A,#N/A,FALSE,"402KL"}</definedName>
    <definedName name="wrn.Capaciy._.Management._.Report." localSheetId="0" hidden="1">{#N/A,#N/A,FALSE,"EXTRNL";#N/A,#N/A,FALSE,"302L";#N/A,#N/A,FALSE,"401CL";#N/A,#N/A,FALSE,"303L";#N/A,#N/A,FALSE,"402CL";#N/A,#N/A,FALSE,"401KL";#N/A,#N/A,FALSE,"402KL"}</definedName>
    <definedName name="wrn.Capaciy._.Management._.Report." localSheetId="6" hidden="1">{#N/A,#N/A,FALSE,"EXTRNL";#N/A,#N/A,FALSE,"302L";#N/A,#N/A,FALSE,"401CL";#N/A,#N/A,FALSE,"303L";#N/A,#N/A,FALSE,"402CL";#N/A,#N/A,FALSE,"401KL";#N/A,#N/A,FALSE,"402KL"}</definedName>
    <definedName name="wrn.Capaciy._.Management._.Report." localSheetId="7" hidden="1">{#N/A,#N/A,FALSE,"EXTRNL";#N/A,#N/A,FALSE,"302L";#N/A,#N/A,FALSE,"401CL";#N/A,#N/A,FALSE,"303L";#N/A,#N/A,FALSE,"402CL";#N/A,#N/A,FALSE,"401KL";#N/A,#N/A,FALSE,"402KL"}</definedName>
    <definedName name="wrn.Capaciy._.Management._.Report." localSheetId="8" hidden="1">{#N/A,#N/A,FALSE,"EXTRNL";#N/A,#N/A,FALSE,"302L";#N/A,#N/A,FALSE,"401CL";#N/A,#N/A,FALSE,"303L";#N/A,#N/A,FALSE,"402CL";#N/A,#N/A,FALSE,"401KL";#N/A,#N/A,FALSE,"402KL"}</definedName>
    <definedName name="wrn.Capaciy._.Management._.Report." localSheetId="9" hidden="1">{#N/A,#N/A,FALSE,"EXTRNL";#N/A,#N/A,FALSE,"302L";#N/A,#N/A,FALSE,"401CL";#N/A,#N/A,FALSE,"303L";#N/A,#N/A,FALSE,"402CL";#N/A,#N/A,FALSE,"401KL";#N/A,#N/A,FALSE,"402KL"}</definedName>
    <definedName name="wrn.Capaciy._.Management._.Report." localSheetId="10" hidden="1">{#N/A,#N/A,FALSE,"EXTRNL";#N/A,#N/A,FALSE,"302L";#N/A,#N/A,FALSE,"401CL";#N/A,#N/A,FALSE,"303L";#N/A,#N/A,FALSE,"402CL";#N/A,#N/A,FALSE,"401KL";#N/A,#N/A,FALSE,"402KL"}</definedName>
    <definedName name="wrn.Capaciy._.Management._.Report." hidden="1">{#N/A,#N/A,FALSE,"EXTRNL";#N/A,#N/A,FALSE,"302L";#N/A,#N/A,FALSE,"401CL";#N/A,#N/A,FALSE,"303L";#N/A,#N/A,FALSE,"402CL";#N/A,#N/A,FALSE,"401KL";#N/A,#N/A,FALSE,"402KL"}</definedName>
    <definedName name="wrn.Capaciy._.Management._.Report._1" localSheetId="2" hidden="1">{#N/A,#N/A,FALSE,"EXTRNL";#N/A,#N/A,FALSE,"302L";#N/A,#N/A,FALSE,"401CL";#N/A,#N/A,FALSE,"303L";#N/A,#N/A,FALSE,"402CL";#N/A,#N/A,FALSE,"401KL";#N/A,#N/A,FALSE,"402KL"}</definedName>
    <definedName name="wrn.Capaciy._.Management._.Report._1" localSheetId="3" hidden="1">{#N/A,#N/A,FALSE,"EXTRNL";#N/A,#N/A,FALSE,"302L";#N/A,#N/A,FALSE,"401CL";#N/A,#N/A,FALSE,"303L";#N/A,#N/A,FALSE,"402CL";#N/A,#N/A,FALSE,"401KL";#N/A,#N/A,FALSE,"402KL"}</definedName>
    <definedName name="wrn.Capaciy._.Management._.Report._1" localSheetId="4" hidden="1">{#N/A,#N/A,FALSE,"EXTRNL";#N/A,#N/A,FALSE,"302L";#N/A,#N/A,FALSE,"401CL";#N/A,#N/A,FALSE,"303L";#N/A,#N/A,FALSE,"402CL";#N/A,#N/A,FALSE,"401KL";#N/A,#N/A,FALSE,"402KL"}</definedName>
    <definedName name="wrn.Capaciy._.Management._.Report._1" localSheetId="5" hidden="1">{#N/A,#N/A,FALSE,"EXTRNL";#N/A,#N/A,FALSE,"302L";#N/A,#N/A,FALSE,"401CL";#N/A,#N/A,FALSE,"303L";#N/A,#N/A,FALSE,"402CL";#N/A,#N/A,FALSE,"401KL";#N/A,#N/A,FALSE,"402KL"}</definedName>
    <definedName name="wrn.Capaciy._.Management._.Report._1" localSheetId="1" hidden="1">{#N/A,#N/A,FALSE,"EXTRNL";#N/A,#N/A,FALSE,"302L";#N/A,#N/A,FALSE,"401CL";#N/A,#N/A,FALSE,"303L";#N/A,#N/A,FALSE,"402CL";#N/A,#N/A,FALSE,"401KL";#N/A,#N/A,FALSE,"402KL"}</definedName>
    <definedName name="wrn.Capaciy._.Management._.Report._1" localSheetId="0" hidden="1">{#N/A,#N/A,FALSE,"EXTRNL";#N/A,#N/A,FALSE,"302L";#N/A,#N/A,FALSE,"401CL";#N/A,#N/A,FALSE,"303L";#N/A,#N/A,FALSE,"402CL";#N/A,#N/A,FALSE,"401KL";#N/A,#N/A,FALSE,"402KL"}</definedName>
    <definedName name="wrn.Capaciy._.Management._.Report._1" localSheetId="6" hidden="1">{#N/A,#N/A,FALSE,"EXTRNL";#N/A,#N/A,FALSE,"302L";#N/A,#N/A,FALSE,"401CL";#N/A,#N/A,FALSE,"303L";#N/A,#N/A,FALSE,"402CL";#N/A,#N/A,FALSE,"401KL";#N/A,#N/A,FALSE,"402KL"}</definedName>
    <definedName name="wrn.Capaciy._.Management._.Report._1" localSheetId="7" hidden="1">{#N/A,#N/A,FALSE,"EXTRNL";#N/A,#N/A,FALSE,"302L";#N/A,#N/A,FALSE,"401CL";#N/A,#N/A,FALSE,"303L";#N/A,#N/A,FALSE,"402CL";#N/A,#N/A,FALSE,"401KL";#N/A,#N/A,FALSE,"402KL"}</definedName>
    <definedName name="wrn.Capaciy._.Management._.Report._1" localSheetId="8" hidden="1">{#N/A,#N/A,FALSE,"EXTRNL";#N/A,#N/A,FALSE,"302L";#N/A,#N/A,FALSE,"401CL";#N/A,#N/A,FALSE,"303L";#N/A,#N/A,FALSE,"402CL";#N/A,#N/A,FALSE,"401KL";#N/A,#N/A,FALSE,"402KL"}</definedName>
    <definedName name="wrn.Capaciy._.Management._.Report._1" localSheetId="9" hidden="1">{#N/A,#N/A,FALSE,"EXTRNL";#N/A,#N/A,FALSE,"302L";#N/A,#N/A,FALSE,"401CL";#N/A,#N/A,FALSE,"303L";#N/A,#N/A,FALSE,"402CL";#N/A,#N/A,FALSE,"401KL";#N/A,#N/A,FALSE,"402KL"}</definedName>
    <definedName name="wrn.Capaciy._.Management._.Report._1" localSheetId="10" hidden="1">{#N/A,#N/A,FALSE,"EXTRNL";#N/A,#N/A,FALSE,"302L";#N/A,#N/A,FALSE,"401CL";#N/A,#N/A,FALSE,"303L";#N/A,#N/A,FALSE,"402CL";#N/A,#N/A,FALSE,"401KL";#N/A,#N/A,FALSE,"402KL"}</definedName>
    <definedName name="wrn.Capaciy._.Management._.Report._1" hidden="1">{#N/A,#N/A,FALSE,"EXTRNL";#N/A,#N/A,FALSE,"302L";#N/A,#N/A,FALSE,"401CL";#N/A,#N/A,FALSE,"303L";#N/A,#N/A,FALSE,"402CL";#N/A,#N/A,FALSE,"401KL";#N/A,#N/A,FALSE,"402KL"}</definedName>
    <definedName name="wrn.CASH." localSheetId="2"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3"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4"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5"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0"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6"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7"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8"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9"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10"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Flow._.and._.Matrix." localSheetId="2" hidden="1">{#N/A,#N/A,FALSE,"Matrix";#N/A,#N/A,FALSE,"Cash Flow";#N/A,#N/A,FALSE,"10 Year Cost Analysis"}</definedName>
    <definedName name="wrn.Cash._.Flow._.and._.Matrix." localSheetId="3" hidden="1">{#N/A,#N/A,FALSE,"Matrix";#N/A,#N/A,FALSE,"Cash Flow";#N/A,#N/A,FALSE,"10 Year Cost Analysis"}</definedName>
    <definedName name="wrn.Cash._.Flow._.and._.Matrix." localSheetId="4" hidden="1">{#N/A,#N/A,FALSE,"Matrix";#N/A,#N/A,FALSE,"Cash Flow";#N/A,#N/A,FALSE,"10 Year Cost Analysis"}</definedName>
    <definedName name="wrn.Cash._.Flow._.and._.Matrix." localSheetId="5" hidden="1">{#N/A,#N/A,FALSE,"Matrix";#N/A,#N/A,FALSE,"Cash Flow";#N/A,#N/A,FALSE,"10 Year Cost Analysis"}</definedName>
    <definedName name="wrn.Cash._.Flow._.and._.Matrix." localSheetId="7" hidden="1">{#N/A,#N/A,FALSE,"Matrix";#N/A,#N/A,FALSE,"Cash Flow";#N/A,#N/A,FALSE,"10 Year Cost Analysis"}</definedName>
    <definedName name="wrn.Cash._.Flow._.and._.Matrix." localSheetId="8" hidden="1">{#N/A,#N/A,FALSE,"Matrix";#N/A,#N/A,FALSE,"Cash Flow";#N/A,#N/A,FALSE,"10 Year Cost Analysis"}</definedName>
    <definedName name="wrn.Cash._.Flow._.and._.Matrix." localSheetId="9" hidden="1">{#N/A,#N/A,FALSE,"Matrix";#N/A,#N/A,FALSE,"Cash Flow";#N/A,#N/A,FALSE,"10 Year Cost Analysis"}</definedName>
    <definedName name="wrn.Cash._.Flow._.and._.Matrix." localSheetId="10" hidden="1">{#N/A,#N/A,FALSE,"Matrix";#N/A,#N/A,FALSE,"Cash Flow";#N/A,#N/A,FALSE,"10 Year Cost Analysis"}</definedName>
    <definedName name="wrn.Cash._.Flow._.and._.Matrix." hidden="1">{#N/A,#N/A,FALSE,"Matrix";#N/A,#N/A,FALSE,"Cash Flow";#N/A,#N/A,FALSE,"10 Year Cost Analysis"}</definedName>
    <definedName name="wrn.Cash._.Flow._.Statement." localSheetId="2" hidden="1">{"CashPrintArea",#N/A,FALSE,"Cash (c)"}</definedName>
    <definedName name="wrn.Cash._.Flow._.Statement." localSheetId="3" hidden="1">{"CashPrintArea",#N/A,FALSE,"Cash (c)"}</definedName>
    <definedName name="wrn.Cash._.Flow._.Statement." localSheetId="4" hidden="1">{"CashPrintArea",#N/A,FALSE,"Cash (c)"}</definedName>
    <definedName name="wrn.Cash._.Flow._.Statement." localSheetId="5" hidden="1">{"CashPrintArea",#N/A,FALSE,"Cash (c)"}</definedName>
    <definedName name="wrn.Cash._.Flow._.Statement." localSheetId="7" hidden="1">{"CashPrintArea",#N/A,FALSE,"Cash (c)"}</definedName>
    <definedName name="wrn.Cash._.Flow._.Statement." localSheetId="8" hidden="1">{"CashPrintArea",#N/A,FALSE,"Cash (c)"}</definedName>
    <definedName name="wrn.Cash._.Flow._.Statement." localSheetId="9" hidden="1">{"CashPrintArea",#N/A,FALSE,"Cash (c)"}</definedName>
    <definedName name="wrn.Cash._.Flow._.Statement." localSheetId="10" hidden="1">{"CashPrintArea",#N/A,FALSE,"Cash (c)"}</definedName>
    <definedName name="wrn.Cash._.Flow._.Statement." hidden="1">{"CashPrintArea",#N/A,FALSE,"Cash (c)"}</definedName>
    <definedName name="wrn.CASH._.FLOWS._.ONLY." localSheetId="2" hidden="1">{#N/A,#N/A,FALSE,"Assumptions";#N/A,#N/A,FALSE,"Consol CF";#N/A,#N/A,FALSE,"Hacienda CF";#N/A,#N/A,FALSE,"Chabot CF";#N/A,#N/A,FALSE,"Diablo CF"}</definedName>
    <definedName name="wrn.CASH._.FLOWS._.ONLY." localSheetId="3" hidden="1">{#N/A,#N/A,FALSE,"Assumptions";#N/A,#N/A,FALSE,"Consol CF";#N/A,#N/A,FALSE,"Hacienda CF";#N/A,#N/A,FALSE,"Chabot CF";#N/A,#N/A,FALSE,"Diablo CF"}</definedName>
    <definedName name="wrn.CASH._.FLOWS._.ONLY." localSheetId="4" hidden="1">{#N/A,#N/A,FALSE,"Assumptions";#N/A,#N/A,FALSE,"Consol CF";#N/A,#N/A,FALSE,"Hacienda CF";#N/A,#N/A,FALSE,"Chabot CF";#N/A,#N/A,FALSE,"Diablo CF"}</definedName>
    <definedName name="wrn.CASH._.FLOWS._.ONLY." localSheetId="5" hidden="1">{#N/A,#N/A,FALSE,"Assumptions";#N/A,#N/A,FALSE,"Consol CF";#N/A,#N/A,FALSE,"Hacienda CF";#N/A,#N/A,FALSE,"Chabot CF";#N/A,#N/A,FALSE,"Diablo CF"}</definedName>
    <definedName name="wrn.CASH._.FLOWS._.ONLY." localSheetId="7" hidden="1">{#N/A,#N/A,FALSE,"Assumptions";#N/A,#N/A,FALSE,"Consol CF";#N/A,#N/A,FALSE,"Hacienda CF";#N/A,#N/A,FALSE,"Chabot CF";#N/A,#N/A,FALSE,"Diablo CF"}</definedName>
    <definedName name="wrn.CASH._.FLOWS._.ONLY." localSheetId="8" hidden="1">{#N/A,#N/A,FALSE,"Assumptions";#N/A,#N/A,FALSE,"Consol CF";#N/A,#N/A,FALSE,"Hacienda CF";#N/A,#N/A,FALSE,"Chabot CF";#N/A,#N/A,FALSE,"Diablo CF"}</definedName>
    <definedName name="wrn.CASH._.FLOWS._.ONLY." localSheetId="9" hidden="1">{#N/A,#N/A,FALSE,"Assumptions";#N/A,#N/A,FALSE,"Consol CF";#N/A,#N/A,FALSE,"Hacienda CF";#N/A,#N/A,FALSE,"Chabot CF";#N/A,#N/A,FALSE,"Diablo CF"}</definedName>
    <definedName name="wrn.CASH._.FLOWS._.ONLY." localSheetId="10" hidden="1">{#N/A,#N/A,FALSE,"Assumptions";#N/A,#N/A,FALSE,"Consol CF";#N/A,#N/A,FALSE,"Hacienda CF";#N/A,#N/A,FALSE,"Chabot CF";#N/A,#N/A,FALSE,"Diablo CF"}</definedName>
    <definedName name="wrn.CASH._.FLOWS._.ONLY." hidden="1">{#N/A,#N/A,FALSE,"Assumptions";#N/A,#N/A,FALSE,"Consol CF";#N/A,#N/A,FALSE,"Hacienda CF";#N/A,#N/A,FALSE,"Chabot CF";#N/A,#N/A,FALSE,"Diablo CF"}</definedName>
    <definedName name="wrn.CASH._1" localSheetId="2"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3"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4"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5"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0"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6"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7"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8"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9"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10"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flow." localSheetId="2" hidden="1">{#N/A,#N/A,TRUE,"Cover";#N/A,#N/A,TRUE,"Inputs";#N/A,#N/A,TRUE,"Results";#N/A,#N/A,TRUE,"Stats";#N/A,#N/A,TRUE,"Capital Cost";#N/A,#N/A,TRUE,"Income Statement";#N/A,#N/A,TRUE,"Cash Flows";#N/A,#N/A,TRUE,"Selldown";#N/A,#N/A,TRUE,"BookDep";#N/A,#N/A,TRUE,"Cash Taxes";#N/A,#N/A,TRUE,"O&amp;M";#N/A,#N/A,TRUE,"Graphs";#N/A,#N/A,TRUE,"Assumptions"}</definedName>
    <definedName name="wrn.Cashflow." localSheetId="3" hidden="1">{#N/A,#N/A,TRUE,"Cover";#N/A,#N/A,TRUE,"Inputs";#N/A,#N/A,TRUE,"Results";#N/A,#N/A,TRUE,"Stats";#N/A,#N/A,TRUE,"Capital Cost";#N/A,#N/A,TRUE,"Income Statement";#N/A,#N/A,TRUE,"Cash Flows";#N/A,#N/A,TRUE,"Selldown";#N/A,#N/A,TRUE,"BookDep";#N/A,#N/A,TRUE,"Cash Taxes";#N/A,#N/A,TRUE,"O&amp;M";#N/A,#N/A,TRUE,"Graphs";#N/A,#N/A,TRUE,"Assumptions"}</definedName>
    <definedName name="wrn.Cashflow." localSheetId="4" hidden="1">{#N/A,#N/A,TRUE,"Cover";#N/A,#N/A,TRUE,"Inputs";#N/A,#N/A,TRUE,"Results";#N/A,#N/A,TRUE,"Stats";#N/A,#N/A,TRUE,"Capital Cost";#N/A,#N/A,TRUE,"Income Statement";#N/A,#N/A,TRUE,"Cash Flows";#N/A,#N/A,TRUE,"Selldown";#N/A,#N/A,TRUE,"BookDep";#N/A,#N/A,TRUE,"Cash Taxes";#N/A,#N/A,TRUE,"O&amp;M";#N/A,#N/A,TRUE,"Graphs";#N/A,#N/A,TRUE,"Assumptions"}</definedName>
    <definedName name="wrn.Cashflow." localSheetId="5" hidden="1">{#N/A,#N/A,TRUE,"Cover";#N/A,#N/A,TRUE,"Inputs";#N/A,#N/A,TRUE,"Results";#N/A,#N/A,TRUE,"Stats";#N/A,#N/A,TRUE,"Capital Cost";#N/A,#N/A,TRUE,"Income Statement";#N/A,#N/A,TRUE,"Cash Flows";#N/A,#N/A,TRUE,"Selldown";#N/A,#N/A,TRUE,"BookDep";#N/A,#N/A,TRUE,"Cash Taxes";#N/A,#N/A,TRUE,"O&amp;M";#N/A,#N/A,TRUE,"Graphs";#N/A,#N/A,TRUE,"Assumptions"}</definedName>
    <definedName name="wrn.Cashflow." localSheetId="1" hidden="1">{#N/A,#N/A,TRUE,"Cover";#N/A,#N/A,TRUE,"Inputs";#N/A,#N/A,TRUE,"Results";#N/A,#N/A,TRUE,"Stats";#N/A,#N/A,TRUE,"Capital Cost";#N/A,#N/A,TRUE,"Income Statement";#N/A,#N/A,TRUE,"Cash Flows";#N/A,#N/A,TRUE,"Selldown";#N/A,#N/A,TRUE,"BookDep";#N/A,#N/A,TRUE,"Cash Taxes";#N/A,#N/A,TRUE,"O&amp;M";#N/A,#N/A,TRUE,"Graphs";#N/A,#N/A,TRUE,"Assumptions"}</definedName>
    <definedName name="wrn.Cashflow." localSheetId="0" hidden="1">{#N/A,#N/A,TRUE,"Cover";#N/A,#N/A,TRUE,"Inputs";#N/A,#N/A,TRUE,"Results";#N/A,#N/A,TRUE,"Stats";#N/A,#N/A,TRUE,"Capital Cost";#N/A,#N/A,TRUE,"Income Statement";#N/A,#N/A,TRUE,"Cash Flows";#N/A,#N/A,TRUE,"Selldown";#N/A,#N/A,TRUE,"BookDep";#N/A,#N/A,TRUE,"Cash Taxes";#N/A,#N/A,TRUE,"O&amp;M";#N/A,#N/A,TRUE,"Graphs";#N/A,#N/A,TRUE,"Assumptions"}</definedName>
    <definedName name="wrn.Cashflow." localSheetId="6" hidden="1">{#N/A,#N/A,TRUE,"Cover";#N/A,#N/A,TRUE,"Inputs";#N/A,#N/A,TRUE,"Results";#N/A,#N/A,TRUE,"Stats";#N/A,#N/A,TRUE,"Capital Cost";#N/A,#N/A,TRUE,"Income Statement";#N/A,#N/A,TRUE,"Cash Flows";#N/A,#N/A,TRUE,"Selldown";#N/A,#N/A,TRUE,"BookDep";#N/A,#N/A,TRUE,"Cash Taxes";#N/A,#N/A,TRUE,"O&amp;M";#N/A,#N/A,TRUE,"Graphs";#N/A,#N/A,TRUE,"Assumptions"}</definedName>
    <definedName name="wrn.Cashflow." localSheetId="7" hidden="1">{#N/A,#N/A,TRUE,"Cover";#N/A,#N/A,TRUE,"Inputs";#N/A,#N/A,TRUE,"Results";#N/A,#N/A,TRUE,"Stats";#N/A,#N/A,TRUE,"Capital Cost";#N/A,#N/A,TRUE,"Income Statement";#N/A,#N/A,TRUE,"Cash Flows";#N/A,#N/A,TRUE,"Selldown";#N/A,#N/A,TRUE,"BookDep";#N/A,#N/A,TRUE,"Cash Taxes";#N/A,#N/A,TRUE,"O&amp;M";#N/A,#N/A,TRUE,"Graphs";#N/A,#N/A,TRUE,"Assumptions"}</definedName>
    <definedName name="wrn.Cashflow." localSheetId="8" hidden="1">{#N/A,#N/A,TRUE,"Cover";#N/A,#N/A,TRUE,"Inputs";#N/A,#N/A,TRUE,"Results";#N/A,#N/A,TRUE,"Stats";#N/A,#N/A,TRUE,"Capital Cost";#N/A,#N/A,TRUE,"Income Statement";#N/A,#N/A,TRUE,"Cash Flows";#N/A,#N/A,TRUE,"Selldown";#N/A,#N/A,TRUE,"BookDep";#N/A,#N/A,TRUE,"Cash Taxes";#N/A,#N/A,TRUE,"O&amp;M";#N/A,#N/A,TRUE,"Graphs";#N/A,#N/A,TRUE,"Assumptions"}</definedName>
    <definedName name="wrn.Cashflow." localSheetId="9" hidden="1">{#N/A,#N/A,TRUE,"Cover";#N/A,#N/A,TRUE,"Inputs";#N/A,#N/A,TRUE,"Results";#N/A,#N/A,TRUE,"Stats";#N/A,#N/A,TRUE,"Capital Cost";#N/A,#N/A,TRUE,"Income Statement";#N/A,#N/A,TRUE,"Cash Flows";#N/A,#N/A,TRUE,"Selldown";#N/A,#N/A,TRUE,"BookDep";#N/A,#N/A,TRUE,"Cash Taxes";#N/A,#N/A,TRUE,"O&amp;M";#N/A,#N/A,TRUE,"Graphs";#N/A,#N/A,TRUE,"Assumptions"}</definedName>
    <definedName name="wrn.Cashflow." localSheetId="10" hidden="1">{#N/A,#N/A,TRUE,"Cover";#N/A,#N/A,TRUE,"Inputs";#N/A,#N/A,TRUE,"Results";#N/A,#N/A,TRUE,"Stats";#N/A,#N/A,TRUE,"Capital Cost";#N/A,#N/A,TRUE,"Income Statement";#N/A,#N/A,TRUE,"Cash Flows";#N/A,#N/A,TRUE,"Selldown";#N/A,#N/A,TRUE,"BookDep";#N/A,#N/A,TRUE,"Cash Taxes";#N/A,#N/A,TRUE,"O&amp;M";#N/A,#N/A,TRUE,"Graphs";#N/A,#N/A,TRUE,"Assumptions"}</definedName>
    <definedName name="wrn.Cashflow." hidden="1">{#N/A,#N/A,TRUE,"Cover";#N/A,#N/A,TRUE,"Inputs";#N/A,#N/A,TRUE,"Results";#N/A,#N/A,TRUE,"Stats";#N/A,#N/A,TRUE,"Capital Cost";#N/A,#N/A,TRUE,"Income Statement";#N/A,#N/A,TRUE,"Cash Flows";#N/A,#N/A,TRUE,"Selldown";#N/A,#N/A,TRUE,"BookDep";#N/A,#N/A,TRUE,"Cash Taxes";#N/A,#N/A,TRUE,"O&amp;M";#N/A,#N/A,TRUE,"Graphs";#N/A,#N/A,TRUE,"Assumptions"}</definedName>
    <definedName name="wrn.CF._.Statement." localSheetId="2" hidden="1">{"CashPrintArea",#N/A,FALSE,"Cash (c)"}</definedName>
    <definedName name="wrn.CF._.Statement." localSheetId="3" hidden="1">{"CashPrintArea",#N/A,FALSE,"Cash (c)"}</definedName>
    <definedName name="wrn.CF._.Statement." localSheetId="4" hidden="1">{"CashPrintArea",#N/A,FALSE,"Cash (c)"}</definedName>
    <definedName name="wrn.CF._.Statement." localSheetId="5" hidden="1">{"CashPrintArea",#N/A,FALSE,"Cash (c)"}</definedName>
    <definedName name="wrn.CF._.Statement." localSheetId="7" hidden="1">{"CashPrintArea",#N/A,FALSE,"Cash (c)"}</definedName>
    <definedName name="wrn.CF._.Statement." localSheetId="8" hidden="1">{"CashPrintArea",#N/A,FALSE,"Cash (c)"}</definedName>
    <definedName name="wrn.CF._.Statement." localSheetId="9" hidden="1">{"CashPrintArea",#N/A,FALSE,"Cash (c)"}</definedName>
    <definedName name="wrn.CF._.Statement." localSheetId="10" hidden="1">{"CashPrintArea",#N/A,FALSE,"Cash (c)"}</definedName>
    <definedName name="wrn.CF._.Statement." hidden="1">{"CashPrintArea",#N/A,FALSE,"Cash (c)"}</definedName>
    <definedName name="wrn.CF._.Statement._.Base._.Case." localSheetId="2" hidden="1">{"CashPrintArea",#N/A,FALSE,"Cash (c)"}</definedName>
    <definedName name="wrn.CF._.Statement._.Base._.Case." localSheetId="3" hidden="1">{"CashPrintArea",#N/A,FALSE,"Cash (c)"}</definedName>
    <definedName name="wrn.CF._.Statement._.Base._.Case." localSheetId="4" hidden="1">{"CashPrintArea",#N/A,FALSE,"Cash (c)"}</definedName>
    <definedName name="wrn.CF._.Statement._.Base._.Case." localSheetId="5" hidden="1">{"CashPrintArea",#N/A,FALSE,"Cash (c)"}</definedName>
    <definedName name="wrn.CF._.Statement._.Base._.Case." localSheetId="7" hidden="1">{"CashPrintArea",#N/A,FALSE,"Cash (c)"}</definedName>
    <definedName name="wrn.CF._.Statement._.Base._.Case." localSheetId="8" hidden="1">{"CashPrintArea",#N/A,FALSE,"Cash (c)"}</definedName>
    <definedName name="wrn.CF._.Statement._.Base._.Case." localSheetId="9" hidden="1">{"CashPrintArea",#N/A,FALSE,"Cash (c)"}</definedName>
    <definedName name="wrn.CF._.Statement._.Base._.Case." localSheetId="10" hidden="1">{"CashPrintArea",#N/A,FALSE,"Cash (c)"}</definedName>
    <definedName name="wrn.CF._.Statement._.Base._.Case." hidden="1">{"CashPrintArea",#N/A,FALSE,"Cash (c)"}</definedName>
    <definedName name="wrn.CGE" localSheetId="2" hidden="1">{#N/A,#N/A,TRUE,"CIN-11";#N/A,#N/A,TRUE,"CIN-13";#N/A,#N/A,TRUE,"CIN-14";#N/A,#N/A,TRUE,"CIN-16";#N/A,#N/A,TRUE,"CIN-17";#N/A,#N/A,TRUE,"CIN-18";#N/A,#N/A,TRUE,"CIN Earnings To Fixed Charges";#N/A,#N/A,TRUE,"CIN Financial Ratios";#N/A,#N/A,TRUE,"CIN-IS";#N/A,#N/A,TRUE,"CIN-BS";#N/A,#N/A,TRUE,"CIN-CS";#N/A,#N/A,TRUE,"Invest In Unconsol Subs"}</definedName>
    <definedName name="wrn.CGE" localSheetId="3" hidden="1">{#N/A,#N/A,TRUE,"CIN-11";#N/A,#N/A,TRUE,"CIN-13";#N/A,#N/A,TRUE,"CIN-14";#N/A,#N/A,TRUE,"CIN-16";#N/A,#N/A,TRUE,"CIN-17";#N/A,#N/A,TRUE,"CIN-18";#N/A,#N/A,TRUE,"CIN Earnings To Fixed Charges";#N/A,#N/A,TRUE,"CIN Financial Ratios";#N/A,#N/A,TRUE,"CIN-IS";#N/A,#N/A,TRUE,"CIN-BS";#N/A,#N/A,TRUE,"CIN-CS";#N/A,#N/A,TRUE,"Invest In Unconsol Subs"}</definedName>
    <definedName name="wrn.CGE" localSheetId="4" hidden="1">{#N/A,#N/A,TRUE,"CIN-11";#N/A,#N/A,TRUE,"CIN-13";#N/A,#N/A,TRUE,"CIN-14";#N/A,#N/A,TRUE,"CIN-16";#N/A,#N/A,TRUE,"CIN-17";#N/A,#N/A,TRUE,"CIN-18";#N/A,#N/A,TRUE,"CIN Earnings To Fixed Charges";#N/A,#N/A,TRUE,"CIN Financial Ratios";#N/A,#N/A,TRUE,"CIN-IS";#N/A,#N/A,TRUE,"CIN-BS";#N/A,#N/A,TRUE,"CIN-CS";#N/A,#N/A,TRUE,"Invest In Unconsol Subs"}</definedName>
    <definedName name="wrn.CGE" localSheetId="5" hidden="1">{#N/A,#N/A,TRUE,"CIN-11";#N/A,#N/A,TRUE,"CIN-13";#N/A,#N/A,TRUE,"CIN-14";#N/A,#N/A,TRUE,"CIN-16";#N/A,#N/A,TRUE,"CIN-17";#N/A,#N/A,TRUE,"CIN-18";#N/A,#N/A,TRUE,"CIN Earnings To Fixed Charges";#N/A,#N/A,TRUE,"CIN Financial Ratios";#N/A,#N/A,TRUE,"CIN-IS";#N/A,#N/A,TRUE,"CIN-BS";#N/A,#N/A,TRUE,"CIN-CS";#N/A,#N/A,TRUE,"Invest In Unconsol Subs"}</definedName>
    <definedName name="wrn.CGE" localSheetId="1" hidden="1">{#N/A,#N/A,TRUE,"CIN-11";#N/A,#N/A,TRUE,"CIN-13";#N/A,#N/A,TRUE,"CIN-14";#N/A,#N/A,TRUE,"CIN-16";#N/A,#N/A,TRUE,"CIN-17";#N/A,#N/A,TRUE,"CIN-18";#N/A,#N/A,TRUE,"CIN Earnings To Fixed Charges";#N/A,#N/A,TRUE,"CIN Financial Ratios";#N/A,#N/A,TRUE,"CIN-IS";#N/A,#N/A,TRUE,"CIN-BS";#N/A,#N/A,TRUE,"CIN-CS";#N/A,#N/A,TRUE,"Invest In Unconsol Subs"}</definedName>
    <definedName name="wrn.CGE" localSheetId="0" hidden="1">{#N/A,#N/A,TRUE,"CIN-11";#N/A,#N/A,TRUE,"CIN-13";#N/A,#N/A,TRUE,"CIN-14";#N/A,#N/A,TRUE,"CIN-16";#N/A,#N/A,TRUE,"CIN-17";#N/A,#N/A,TRUE,"CIN-18";#N/A,#N/A,TRUE,"CIN Earnings To Fixed Charges";#N/A,#N/A,TRUE,"CIN Financial Ratios";#N/A,#N/A,TRUE,"CIN-IS";#N/A,#N/A,TRUE,"CIN-BS";#N/A,#N/A,TRUE,"CIN-CS";#N/A,#N/A,TRUE,"Invest In Unconsol Subs"}</definedName>
    <definedName name="wrn.CGE" localSheetId="6" hidden="1">{#N/A,#N/A,TRUE,"CIN-11";#N/A,#N/A,TRUE,"CIN-13";#N/A,#N/A,TRUE,"CIN-14";#N/A,#N/A,TRUE,"CIN-16";#N/A,#N/A,TRUE,"CIN-17";#N/A,#N/A,TRUE,"CIN-18";#N/A,#N/A,TRUE,"CIN Earnings To Fixed Charges";#N/A,#N/A,TRUE,"CIN Financial Ratios";#N/A,#N/A,TRUE,"CIN-IS";#N/A,#N/A,TRUE,"CIN-BS";#N/A,#N/A,TRUE,"CIN-CS";#N/A,#N/A,TRUE,"Invest In Unconsol Subs"}</definedName>
    <definedName name="wrn.CGE" localSheetId="7" hidden="1">{#N/A,#N/A,TRUE,"CIN-11";#N/A,#N/A,TRUE,"CIN-13";#N/A,#N/A,TRUE,"CIN-14";#N/A,#N/A,TRUE,"CIN-16";#N/A,#N/A,TRUE,"CIN-17";#N/A,#N/A,TRUE,"CIN-18";#N/A,#N/A,TRUE,"CIN Earnings To Fixed Charges";#N/A,#N/A,TRUE,"CIN Financial Ratios";#N/A,#N/A,TRUE,"CIN-IS";#N/A,#N/A,TRUE,"CIN-BS";#N/A,#N/A,TRUE,"CIN-CS";#N/A,#N/A,TRUE,"Invest In Unconsol Subs"}</definedName>
    <definedName name="wrn.CGE" localSheetId="8" hidden="1">{#N/A,#N/A,TRUE,"CIN-11";#N/A,#N/A,TRUE,"CIN-13";#N/A,#N/A,TRUE,"CIN-14";#N/A,#N/A,TRUE,"CIN-16";#N/A,#N/A,TRUE,"CIN-17";#N/A,#N/A,TRUE,"CIN-18";#N/A,#N/A,TRUE,"CIN Earnings To Fixed Charges";#N/A,#N/A,TRUE,"CIN Financial Ratios";#N/A,#N/A,TRUE,"CIN-IS";#N/A,#N/A,TRUE,"CIN-BS";#N/A,#N/A,TRUE,"CIN-CS";#N/A,#N/A,TRUE,"Invest In Unconsol Subs"}</definedName>
    <definedName name="wrn.CGE" localSheetId="9" hidden="1">{#N/A,#N/A,TRUE,"CIN-11";#N/A,#N/A,TRUE,"CIN-13";#N/A,#N/A,TRUE,"CIN-14";#N/A,#N/A,TRUE,"CIN-16";#N/A,#N/A,TRUE,"CIN-17";#N/A,#N/A,TRUE,"CIN-18";#N/A,#N/A,TRUE,"CIN Earnings To Fixed Charges";#N/A,#N/A,TRUE,"CIN Financial Ratios";#N/A,#N/A,TRUE,"CIN-IS";#N/A,#N/A,TRUE,"CIN-BS";#N/A,#N/A,TRUE,"CIN-CS";#N/A,#N/A,TRUE,"Invest In Unconsol Subs"}</definedName>
    <definedName name="wrn.CGE" localSheetId="10" hidden="1">{#N/A,#N/A,TRUE,"CIN-11";#N/A,#N/A,TRUE,"CIN-13";#N/A,#N/A,TRUE,"CIN-14";#N/A,#N/A,TRUE,"CIN-16";#N/A,#N/A,TRUE,"CIN-17";#N/A,#N/A,TRUE,"CIN-18";#N/A,#N/A,TRUE,"CIN Earnings To Fixed Charges";#N/A,#N/A,TRUE,"CIN Financial Ratios";#N/A,#N/A,TRUE,"CIN-IS";#N/A,#N/A,TRUE,"CIN-BS";#N/A,#N/A,TRUE,"CIN-CS";#N/A,#N/A,TRUE,"Invest In Unconsol Subs"}</definedName>
    <definedName name="wrn.CGE" hidden="1">{#N/A,#N/A,TRUE,"CIN-11";#N/A,#N/A,TRUE,"CIN-13";#N/A,#N/A,TRUE,"CIN-14";#N/A,#N/A,TRUE,"CIN-16";#N/A,#N/A,TRUE,"CIN-17";#N/A,#N/A,TRUE,"CIN-18";#N/A,#N/A,TRUE,"CIN Earnings To Fixed Charges";#N/A,#N/A,TRUE,"CIN Financial Ratios";#N/A,#N/A,TRUE,"CIN-IS";#N/A,#N/A,TRUE,"CIN-BS";#N/A,#N/A,TRUE,"CIN-CS";#N/A,#N/A,TRUE,"Invest In Unconsol Subs"}</definedName>
    <definedName name="wrn.CGE_1" localSheetId="2" hidden="1">{#N/A,#N/A,TRUE,"CIN-11";#N/A,#N/A,TRUE,"CIN-13";#N/A,#N/A,TRUE,"CIN-14";#N/A,#N/A,TRUE,"CIN-16";#N/A,#N/A,TRUE,"CIN-17";#N/A,#N/A,TRUE,"CIN-18";#N/A,#N/A,TRUE,"CIN Earnings To Fixed Charges";#N/A,#N/A,TRUE,"CIN Financial Ratios";#N/A,#N/A,TRUE,"CIN-IS";#N/A,#N/A,TRUE,"CIN-BS";#N/A,#N/A,TRUE,"CIN-CS";#N/A,#N/A,TRUE,"Invest In Unconsol Subs"}</definedName>
    <definedName name="wrn.CGE_1" localSheetId="3" hidden="1">{#N/A,#N/A,TRUE,"CIN-11";#N/A,#N/A,TRUE,"CIN-13";#N/A,#N/A,TRUE,"CIN-14";#N/A,#N/A,TRUE,"CIN-16";#N/A,#N/A,TRUE,"CIN-17";#N/A,#N/A,TRUE,"CIN-18";#N/A,#N/A,TRUE,"CIN Earnings To Fixed Charges";#N/A,#N/A,TRUE,"CIN Financial Ratios";#N/A,#N/A,TRUE,"CIN-IS";#N/A,#N/A,TRUE,"CIN-BS";#N/A,#N/A,TRUE,"CIN-CS";#N/A,#N/A,TRUE,"Invest In Unconsol Subs"}</definedName>
    <definedName name="wrn.CGE_1" localSheetId="4" hidden="1">{#N/A,#N/A,TRUE,"CIN-11";#N/A,#N/A,TRUE,"CIN-13";#N/A,#N/A,TRUE,"CIN-14";#N/A,#N/A,TRUE,"CIN-16";#N/A,#N/A,TRUE,"CIN-17";#N/A,#N/A,TRUE,"CIN-18";#N/A,#N/A,TRUE,"CIN Earnings To Fixed Charges";#N/A,#N/A,TRUE,"CIN Financial Ratios";#N/A,#N/A,TRUE,"CIN-IS";#N/A,#N/A,TRUE,"CIN-BS";#N/A,#N/A,TRUE,"CIN-CS";#N/A,#N/A,TRUE,"Invest In Unconsol Subs"}</definedName>
    <definedName name="wrn.CGE_1" localSheetId="5" hidden="1">{#N/A,#N/A,TRUE,"CIN-11";#N/A,#N/A,TRUE,"CIN-13";#N/A,#N/A,TRUE,"CIN-14";#N/A,#N/A,TRUE,"CIN-16";#N/A,#N/A,TRUE,"CIN-17";#N/A,#N/A,TRUE,"CIN-18";#N/A,#N/A,TRUE,"CIN Earnings To Fixed Charges";#N/A,#N/A,TRUE,"CIN Financial Ratios";#N/A,#N/A,TRUE,"CIN-IS";#N/A,#N/A,TRUE,"CIN-BS";#N/A,#N/A,TRUE,"CIN-CS";#N/A,#N/A,TRUE,"Invest In Unconsol Subs"}</definedName>
    <definedName name="wrn.CGE_1" localSheetId="1" hidden="1">{#N/A,#N/A,TRUE,"CIN-11";#N/A,#N/A,TRUE,"CIN-13";#N/A,#N/A,TRUE,"CIN-14";#N/A,#N/A,TRUE,"CIN-16";#N/A,#N/A,TRUE,"CIN-17";#N/A,#N/A,TRUE,"CIN-18";#N/A,#N/A,TRUE,"CIN Earnings To Fixed Charges";#N/A,#N/A,TRUE,"CIN Financial Ratios";#N/A,#N/A,TRUE,"CIN-IS";#N/A,#N/A,TRUE,"CIN-BS";#N/A,#N/A,TRUE,"CIN-CS";#N/A,#N/A,TRUE,"Invest In Unconsol Subs"}</definedName>
    <definedName name="wrn.CGE_1" localSheetId="0" hidden="1">{#N/A,#N/A,TRUE,"CIN-11";#N/A,#N/A,TRUE,"CIN-13";#N/A,#N/A,TRUE,"CIN-14";#N/A,#N/A,TRUE,"CIN-16";#N/A,#N/A,TRUE,"CIN-17";#N/A,#N/A,TRUE,"CIN-18";#N/A,#N/A,TRUE,"CIN Earnings To Fixed Charges";#N/A,#N/A,TRUE,"CIN Financial Ratios";#N/A,#N/A,TRUE,"CIN-IS";#N/A,#N/A,TRUE,"CIN-BS";#N/A,#N/A,TRUE,"CIN-CS";#N/A,#N/A,TRUE,"Invest In Unconsol Subs"}</definedName>
    <definedName name="wrn.CGE_1" localSheetId="6" hidden="1">{#N/A,#N/A,TRUE,"CIN-11";#N/A,#N/A,TRUE,"CIN-13";#N/A,#N/A,TRUE,"CIN-14";#N/A,#N/A,TRUE,"CIN-16";#N/A,#N/A,TRUE,"CIN-17";#N/A,#N/A,TRUE,"CIN-18";#N/A,#N/A,TRUE,"CIN Earnings To Fixed Charges";#N/A,#N/A,TRUE,"CIN Financial Ratios";#N/A,#N/A,TRUE,"CIN-IS";#N/A,#N/A,TRUE,"CIN-BS";#N/A,#N/A,TRUE,"CIN-CS";#N/A,#N/A,TRUE,"Invest In Unconsol Subs"}</definedName>
    <definedName name="wrn.CGE_1" localSheetId="7" hidden="1">{#N/A,#N/A,TRUE,"CIN-11";#N/A,#N/A,TRUE,"CIN-13";#N/A,#N/A,TRUE,"CIN-14";#N/A,#N/A,TRUE,"CIN-16";#N/A,#N/A,TRUE,"CIN-17";#N/A,#N/A,TRUE,"CIN-18";#N/A,#N/A,TRUE,"CIN Earnings To Fixed Charges";#N/A,#N/A,TRUE,"CIN Financial Ratios";#N/A,#N/A,TRUE,"CIN-IS";#N/A,#N/A,TRUE,"CIN-BS";#N/A,#N/A,TRUE,"CIN-CS";#N/A,#N/A,TRUE,"Invest In Unconsol Subs"}</definedName>
    <definedName name="wrn.CGE_1" localSheetId="8" hidden="1">{#N/A,#N/A,TRUE,"CIN-11";#N/A,#N/A,TRUE,"CIN-13";#N/A,#N/A,TRUE,"CIN-14";#N/A,#N/A,TRUE,"CIN-16";#N/A,#N/A,TRUE,"CIN-17";#N/A,#N/A,TRUE,"CIN-18";#N/A,#N/A,TRUE,"CIN Earnings To Fixed Charges";#N/A,#N/A,TRUE,"CIN Financial Ratios";#N/A,#N/A,TRUE,"CIN-IS";#N/A,#N/A,TRUE,"CIN-BS";#N/A,#N/A,TRUE,"CIN-CS";#N/A,#N/A,TRUE,"Invest In Unconsol Subs"}</definedName>
    <definedName name="wrn.CGE_1" localSheetId="9" hidden="1">{#N/A,#N/A,TRUE,"CIN-11";#N/A,#N/A,TRUE,"CIN-13";#N/A,#N/A,TRUE,"CIN-14";#N/A,#N/A,TRUE,"CIN-16";#N/A,#N/A,TRUE,"CIN-17";#N/A,#N/A,TRUE,"CIN-18";#N/A,#N/A,TRUE,"CIN Earnings To Fixed Charges";#N/A,#N/A,TRUE,"CIN Financial Ratios";#N/A,#N/A,TRUE,"CIN-IS";#N/A,#N/A,TRUE,"CIN-BS";#N/A,#N/A,TRUE,"CIN-CS";#N/A,#N/A,TRUE,"Invest In Unconsol Subs"}</definedName>
    <definedName name="wrn.CGE_1" localSheetId="10" hidden="1">{#N/A,#N/A,TRUE,"CIN-11";#N/A,#N/A,TRUE,"CIN-13";#N/A,#N/A,TRUE,"CIN-14";#N/A,#N/A,TRUE,"CIN-16";#N/A,#N/A,TRUE,"CIN-17";#N/A,#N/A,TRUE,"CIN-18";#N/A,#N/A,TRUE,"CIN Earnings To Fixed Charges";#N/A,#N/A,TRUE,"CIN Financial Ratios";#N/A,#N/A,TRUE,"CIN-IS";#N/A,#N/A,TRUE,"CIN-BS";#N/A,#N/A,TRUE,"CIN-CS";#N/A,#N/A,TRUE,"Invest In Unconsol Subs"}</definedName>
    <definedName name="wrn.CGE_1" hidden="1">{#N/A,#N/A,TRUE,"CIN-11";#N/A,#N/A,TRUE,"CIN-13";#N/A,#N/A,TRUE,"CIN-14";#N/A,#N/A,TRUE,"CIN-16";#N/A,#N/A,TRUE,"CIN-17";#N/A,#N/A,TRUE,"CIN-18";#N/A,#N/A,TRUE,"CIN Earnings To Fixed Charges";#N/A,#N/A,TRUE,"CIN Financial Ratios";#N/A,#N/A,TRUE,"CIN-IS";#N/A,#N/A,TRUE,"CIN-BS";#N/A,#N/A,TRUE,"CIN-CS";#N/A,#N/A,TRUE,"Invest In Unconsol Subs"}</definedName>
    <definedName name="wrn.ChartSet." localSheetId="2" hidden="1">{#N/A,#N/A,FALSE,"Elec Deliv";#N/A,#N/A,FALSE,"Atlantic Pie";#N/A,#N/A,FALSE,"Bay Pie";#N/A,#N/A,FALSE,"New Castle Pie";#N/A,#N/A,FALSE,"Transmission Pie"}</definedName>
    <definedName name="wrn.ChartSet." localSheetId="3" hidden="1">{#N/A,#N/A,FALSE,"Elec Deliv";#N/A,#N/A,FALSE,"Atlantic Pie";#N/A,#N/A,FALSE,"Bay Pie";#N/A,#N/A,FALSE,"New Castle Pie";#N/A,#N/A,FALSE,"Transmission Pie"}</definedName>
    <definedName name="wrn.ChartSet." localSheetId="4" hidden="1">{#N/A,#N/A,FALSE,"Elec Deliv";#N/A,#N/A,FALSE,"Atlantic Pie";#N/A,#N/A,FALSE,"Bay Pie";#N/A,#N/A,FALSE,"New Castle Pie";#N/A,#N/A,FALSE,"Transmission Pie"}</definedName>
    <definedName name="wrn.ChartSet." localSheetId="5" hidden="1">{#N/A,#N/A,FALSE,"Elec Deliv";#N/A,#N/A,FALSE,"Atlantic Pie";#N/A,#N/A,FALSE,"Bay Pie";#N/A,#N/A,FALSE,"New Castle Pie";#N/A,#N/A,FALSE,"Transmission Pie"}</definedName>
    <definedName name="wrn.ChartSet." localSheetId="1" hidden="1">{#N/A,#N/A,FALSE,"Elec Deliv";#N/A,#N/A,FALSE,"Atlantic Pie";#N/A,#N/A,FALSE,"Bay Pie";#N/A,#N/A,FALSE,"New Castle Pie";#N/A,#N/A,FALSE,"Transmission Pie"}</definedName>
    <definedName name="wrn.ChartSet." localSheetId="0" hidden="1">{#N/A,#N/A,FALSE,"Elec Deliv";#N/A,#N/A,FALSE,"Atlantic Pie";#N/A,#N/A,FALSE,"Bay Pie";#N/A,#N/A,FALSE,"New Castle Pie";#N/A,#N/A,FALSE,"Transmission Pie"}</definedName>
    <definedName name="wrn.ChartSet." localSheetId="6" hidden="1">{#N/A,#N/A,FALSE,"Elec Deliv";#N/A,#N/A,FALSE,"Atlantic Pie";#N/A,#N/A,FALSE,"Bay Pie";#N/A,#N/A,FALSE,"New Castle Pie";#N/A,#N/A,FALSE,"Transmission Pie"}</definedName>
    <definedName name="wrn.ChartSet." localSheetId="7" hidden="1">{#N/A,#N/A,FALSE,"Elec Deliv";#N/A,#N/A,FALSE,"Atlantic Pie";#N/A,#N/A,FALSE,"Bay Pie";#N/A,#N/A,FALSE,"New Castle Pie";#N/A,#N/A,FALSE,"Transmission Pie"}</definedName>
    <definedName name="wrn.ChartSet." localSheetId="8" hidden="1">{#N/A,#N/A,FALSE,"Elec Deliv";#N/A,#N/A,FALSE,"Atlantic Pie";#N/A,#N/A,FALSE,"Bay Pie";#N/A,#N/A,FALSE,"New Castle Pie";#N/A,#N/A,FALSE,"Transmission Pie"}</definedName>
    <definedName name="wrn.ChartSet." localSheetId="9" hidden="1">{#N/A,#N/A,FALSE,"Elec Deliv";#N/A,#N/A,FALSE,"Atlantic Pie";#N/A,#N/A,FALSE,"Bay Pie";#N/A,#N/A,FALSE,"New Castle Pie";#N/A,#N/A,FALSE,"Transmission Pie"}</definedName>
    <definedName name="wrn.ChartSet." localSheetId="10" hidden="1">{#N/A,#N/A,FALSE,"Elec Deliv";#N/A,#N/A,FALSE,"Atlantic Pie";#N/A,#N/A,FALSE,"Bay Pie";#N/A,#N/A,FALSE,"New Castle Pie";#N/A,#N/A,FALSE,"Transmission Pie"}</definedName>
    <definedName name="wrn.ChartSet." hidden="1">{#N/A,#N/A,FALSE,"Elec Deliv";#N/A,#N/A,FALSE,"Atlantic Pie";#N/A,#N/A,FALSE,"Bay Pie";#N/A,#N/A,FALSE,"New Castle Pie";#N/A,#N/A,FALSE,"Transmission Pie"}</definedName>
    <definedName name="wrn.Color._.Pages...change._.printer." localSheetId="2"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localSheetId="3"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localSheetId="4"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localSheetId="5"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localSheetId="7"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localSheetId="8"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localSheetId="9"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localSheetId="10"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mponent._.Analy." localSheetId="2"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3"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4"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5"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1"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0"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6"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7"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8"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9"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10"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denser._.Summary." localSheetId="2" hidden="1">{#N/A,#N/A,FALSE,"SUMMARY";#N/A,#N/A,FALSE,"INPUTDATA";#N/A,#N/A,FALSE,"Condenser Performance"}</definedName>
    <definedName name="wrn.Condenser._.Summary." localSheetId="3" hidden="1">{#N/A,#N/A,FALSE,"SUMMARY";#N/A,#N/A,FALSE,"INPUTDATA";#N/A,#N/A,FALSE,"Condenser Performance"}</definedName>
    <definedName name="wrn.Condenser._.Summary." localSheetId="4" hidden="1">{#N/A,#N/A,FALSE,"SUMMARY";#N/A,#N/A,FALSE,"INPUTDATA";#N/A,#N/A,FALSE,"Condenser Performance"}</definedName>
    <definedName name="wrn.Condenser._.Summary." localSheetId="5" hidden="1">{#N/A,#N/A,FALSE,"SUMMARY";#N/A,#N/A,FALSE,"INPUTDATA";#N/A,#N/A,FALSE,"Condenser Performance"}</definedName>
    <definedName name="wrn.Condenser._.Summary." localSheetId="1" hidden="1">{#N/A,#N/A,FALSE,"SUMMARY";#N/A,#N/A,FALSE,"INPUTDATA";#N/A,#N/A,FALSE,"Condenser Performance"}</definedName>
    <definedName name="wrn.Condenser._.Summary." localSheetId="0" hidden="1">{#N/A,#N/A,FALSE,"SUMMARY";#N/A,#N/A,FALSE,"INPUTDATA";#N/A,#N/A,FALSE,"Condenser Performance"}</definedName>
    <definedName name="wrn.Condenser._.Summary." localSheetId="6" hidden="1">{#N/A,#N/A,FALSE,"SUMMARY";#N/A,#N/A,FALSE,"INPUTDATA";#N/A,#N/A,FALSE,"Condenser Performance"}</definedName>
    <definedName name="wrn.Condenser._.Summary." localSheetId="7" hidden="1">{#N/A,#N/A,FALSE,"SUMMARY";#N/A,#N/A,FALSE,"INPUTDATA";#N/A,#N/A,FALSE,"Condenser Performance"}</definedName>
    <definedName name="wrn.Condenser._.Summary." localSheetId="8" hidden="1">{#N/A,#N/A,FALSE,"SUMMARY";#N/A,#N/A,FALSE,"INPUTDATA";#N/A,#N/A,FALSE,"Condenser Performance"}</definedName>
    <definedName name="wrn.Condenser._.Summary." localSheetId="9" hidden="1">{#N/A,#N/A,FALSE,"SUMMARY";#N/A,#N/A,FALSE,"INPUTDATA";#N/A,#N/A,FALSE,"Condenser Performance"}</definedName>
    <definedName name="wrn.Condenser._.Summary." localSheetId="10" hidden="1">{#N/A,#N/A,FALSE,"SUMMARY";#N/A,#N/A,FALSE,"INPUTDATA";#N/A,#N/A,FALSE,"Condenser Performance"}</definedName>
    <definedName name="wrn.Condenser._.Summary." hidden="1">{#N/A,#N/A,FALSE,"SUMMARY";#N/A,#N/A,FALSE,"INPUTDATA";#N/A,#N/A,FALSE,"Condenser Performance"}</definedName>
    <definedName name="wrn.contributory._.asset._.charges." localSheetId="2" hidden="1">{"contributory1",#N/A,FALSE,"Contributory Assets Detail";"contributory2",#N/A,FALSE,"Contributory Assets Detail"}</definedName>
    <definedName name="wrn.contributory._.asset._.charges." localSheetId="3" hidden="1">{"contributory1",#N/A,FALSE,"Contributory Assets Detail";"contributory2",#N/A,FALSE,"Contributory Assets Detail"}</definedName>
    <definedName name="wrn.contributory._.asset._.charges." localSheetId="4" hidden="1">{"contributory1",#N/A,FALSE,"Contributory Assets Detail";"contributory2",#N/A,FALSE,"Contributory Assets Detail"}</definedName>
    <definedName name="wrn.contributory._.asset._.charges." localSheetId="5" hidden="1">{"contributory1",#N/A,FALSE,"Contributory Assets Detail";"contributory2",#N/A,FALSE,"Contributory Assets Detail"}</definedName>
    <definedName name="wrn.contributory._.asset._.charges." localSheetId="1" hidden="1">{"contributory1",#N/A,FALSE,"Contributory Assets Detail";"contributory2",#N/A,FALSE,"Contributory Assets Detail"}</definedName>
    <definedName name="wrn.contributory._.asset._.charges." localSheetId="0" hidden="1">{"contributory1",#N/A,FALSE,"Contributory Assets Detail";"contributory2",#N/A,FALSE,"Contributory Assets Detail"}</definedName>
    <definedName name="wrn.contributory._.asset._.charges." localSheetId="6" hidden="1">{"contributory1",#N/A,FALSE,"Contributory Assets Detail";"contributory2",#N/A,FALSE,"Contributory Assets Detail"}</definedName>
    <definedName name="wrn.contributory._.asset._.charges." localSheetId="7" hidden="1">{"contributory1",#N/A,FALSE,"Contributory Assets Detail";"contributory2",#N/A,FALSE,"Contributory Assets Detail"}</definedName>
    <definedName name="wrn.contributory._.asset._.charges." localSheetId="8" hidden="1">{"contributory1",#N/A,FALSE,"Contributory Assets Detail";"contributory2",#N/A,FALSE,"Contributory Assets Detail"}</definedName>
    <definedName name="wrn.contributory._.asset._.charges." localSheetId="9" hidden="1">{"contributory1",#N/A,FALSE,"Contributory Assets Detail";"contributory2",#N/A,FALSE,"Contributory Assets Detail"}</definedName>
    <definedName name="wrn.contributory._.asset._.charges." localSheetId="10" hidden="1">{"contributory1",#N/A,FALSE,"Contributory Assets Detail";"contributory2",#N/A,FALSE,"Contributory Assets Detail"}</definedName>
    <definedName name="wrn.contributory._.asset._.charges." hidden="1">{"contributory1",#N/A,FALSE,"Contributory Assets Detail";"contributory2",#N/A,FALSE,"Contributory Assets Detail"}</definedName>
    <definedName name="wrn.contributory._.asset._.charges._1" localSheetId="2" hidden="1">{"contributory1",#N/A,FALSE,"Contributory Assets Detail";"contributory2",#N/A,FALSE,"Contributory Assets Detail"}</definedName>
    <definedName name="wrn.contributory._.asset._.charges._1" localSheetId="3" hidden="1">{"contributory1",#N/A,FALSE,"Contributory Assets Detail";"contributory2",#N/A,FALSE,"Contributory Assets Detail"}</definedName>
    <definedName name="wrn.contributory._.asset._.charges._1" localSheetId="4" hidden="1">{"contributory1",#N/A,FALSE,"Contributory Assets Detail";"contributory2",#N/A,FALSE,"Contributory Assets Detail"}</definedName>
    <definedName name="wrn.contributory._.asset._.charges._1" localSheetId="5" hidden="1">{"contributory1",#N/A,FALSE,"Contributory Assets Detail";"contributory2",#N/A,FALSE,"Contributory Assets Detail"}</definedName>
    <definedName name="wrn.contributory._.asset._.charges._1" localSheetId="1" hidden="1">{"contributory1",#N/A,FALSE,"Contributory Assets Detail";"contributory2",#N/A,FALSE,"Contributory Assets Detail"}</definedName>
    <definedName name="wrn.contributory._.asset._.charges._1" localSheetId="0" hidden="1">{"contributory1",#N/A,FALSE,"Contributory Assets Detail";"contributory2",#N/A,FALSE,"Contributory Assets Detail"}</definedName>
    <definedName name="wrn.contributory._.asset._.charges._1" localSheetId="6" hidden="1">{"contributory1",#N/A,FALSE,"Contributory Assets Detail";"contributory2",#N/A,FALSE,"Contributory Assets Detail"}</definedName>
    <definedName name="wrn.contributory._.asset._.charges._1" localSheetId="7" hidden="1">{"contributory1",#N/A,FALSE,"Contributory Assets Detail";"contributory2",#N/A,FALSE,"Contributory Assets Detail"}</definedName>
    <definedName name="wrn.contributory._.asset._.charges._1" localSheetId="8" hidden="1">{"contributory1",#N/A,FALSE,"Contributory Assets Detail";"contributory2",#N/A,FALSE,"Contributory Assets Detail"}</definedName>
    <definedName name="wrn.contributory._.asset._.charges._1" localSheetId="9" hidden="1">{"contributory1",#N/A,FALSE,"Contributory Assets Detail";"contributory2",#N/A,FALSE,"Contributory Assets Detail"}</definedName>
    <definedName name="wrn.contributory._.asset._.charges._1" localSheetId="10" hidden="1">{"contributory1",#N/A,FALSE,"Contributory Assets Detail";"contributory2",#N/A,FALSE,"Contributory Assets Detail"}</definedName>
    <definedName name="wrn.contributory._.asset._.charges._1" hidden="1">{"contributory1",#N/A,FALSE,"Contributory Assets Detail";"contributory2",#N/A,FALSE,"Contributory Assets Detail"}</definedName>
    <definedName name="wrn.COST." localSheetId="2" hidden="1">{#N/A,#N/A,FALSE,"T COST";#N/A,#N/A,FALSE,"COST_FH"}</definedName>
    <definedName name="wrn.COST." localSheetId="3" hidden="1">{#N/A,#N/A,FALSE,"T COST";#N/A,#N/A,FALSE,"COST_FH"}</definedName>
    <definedName name="wrn.COST." localSheetId="4" hidden="1">{#N/A,#N/A,FALSE,"T COST";#N/A,#N/A,FALSE,"COST_FH"}</definedName>
    <definedName name="wrn.COST." localSheetId="5" hidden="1">{#N/A,#N/A,FALSE,"T COST";#N/A,#N/A,FALSE,"COST_FH"}</definedName>
    <definedName name="wrn.COST." localSheetId="1" hidden="1">{#N/A,#N/A,FALSE,"T COST";#N/A,#N/A,FALSE,"COST_FH"}</definedName>
    <definedName name="wrn.COST." localSheetId="0" hidden="1">{#N/A,#N/A,FALSE,"T COST";#N/A,#N/A,FALSE,"COST_FH"}</definedName>
    <definedName name="wrn.COST." localSheetId="6" hidden="1">{#N/A,#N/A,FALSE,"T COST";#N/A,#N/A,FALSE,"COST_FH"}</definedName>
    <definedName name="wrn.COST." localSheetId="7" hidden="1">{#N/A,#N/A,FALSE,"T COST";#N/A,#N/A,FALSE,"COST_FH"}</definedName>
    <definedName name="wrn.COST." localSheetId="8" hidden="1">{#N/A,#N/A,FALSE,"T COST";#N/A,#N/A,FALSE,"COST_FH"}</definedName>
    <definedName name="wrn.COST." localSheetId="9" hidden="1">{#N/A,#N/A,FALSE,"T COST";#N/A,#N/A,FALSE,"COST_FH"}</definedName>
    <definedName name="wrn.COST." localSheetId="10" hidden="1">{#N/A,#N/A,FALSE,"T COST";#N/A,#N/A,FALSE,"COST_FH"}</definedName>
    <definedName name="wrn.COST." hidden="1">{#N/A,#N/A,FALSE,"T COST";#N/A,#N/A,FALSE,"COST_FH"}</definedName>
    <definedName name="wrn.CPB." localSheetId="2" hidden="1">{#N/A;#N/A;FALSE;"CPB"}</definedName>
    <definedName name="wrn.CPB." localSheetId="3" hidden="1">{#N/A;#N/A;FALSE;"CPB"}</definedName>
    <definedName name="wrn.CPB." localSheetId="4" hidden="1">{#N/A;#N/A;FALSE;"CPB"}</definedName>
    <definedName name="wrn.CPB." localSheetId="5" hidden="1">{#N/A;#N/A;FALSE;"CPB"}</definedName>
    <definedName name="wrn.CPB." localSheetId="7" hidden="1">{#N/A;#N/A;FALSE;"CPB"}</definedName>
    <definedName name="wrn.CPB." localSheetId="8" hidden="1">{#N/A;#N/A;FALSE;"CPB"}</definedName>
    <definedName name="wrn.CPB." localSheetId="9" hidden="1">{#N/A;#N/A;FALSE;"CPB"}</definedName>
    <definedName name="wrn.CPB." localSheetId="10" hidden="1">{#N/A;#N/A;FALSE;"CPB"}</definedName>
    <definedName name="wrn.CPB." hidden="1">{#N/A;#N/A;FALSE;"CPB"}</definedName>
    <definedName name="wrn.Credit._.Summary." localSheetId="2" hidden="1">{#N/A;#N/A;FALSE;"Credit Summary"}</definedName>
    <definedName name="wrn.Credit._.Summary." localSheetId="3" hidden="1">{#N/A;#N/A;FALSE;"Credit Summary"}</definedName>
    <definedName name="wrn.Credit._.Summary." localSheetId="4" hidden="1">{#N/A;#N/A;FALSE;"Credit Summary"}</definedName>
    <definedName name="wrn.Credit._.Summary." localSheetId="5" hidden="1">{#N/A;#N/A;FALSE;"Credit Summary"}</definedName>
    <definedName name="wrn.Credit._.Summary." localSheetId="7" hidden="1">{#N/A;#N/A;FALSE;"Credit Summary"}</definedName>
    <definedName name="wrn.Credit._.Summary." localSheetId="8" hidden="1">{#N/A;#N/A;FALSE;"Credit Summary"}</definedName>
    <definedName name="wrn.Credit._.Summary." localSheetId="9" hidden="1">{#N/A;#N/A;FALSE;"Credit Summary"}</definedName>
    <definedName name="wrn.Credit._.Summary." localSheetId="10" hidden="1">{#N/A;#N/A;FALSE;"Credit Summary"}</definedName>
    <definedName name="wrn.Credit._.Summary." hidden="1">{#N/A;#N/A;FALSE;"Credit Summary"}</definedName>
    <definedName name="wrn.DACOM._.광전송장치._.투찰가._.검토." localSheetId="2" hidden="1">{#N/A,#N/A,FALSE,"DAOCM 2차 검토"}</definedName>
    <definedName name="wrn.DACOM._.광전송장치._.투찰가._.검토." localSheetId="3" hidden="1">{#N/A,#N/A,FALSE,"DAOCM 2차 검토"}</definedName>
    <definedName name="wrn.DACOM._.광전송장치._.투찰가._.검토." localSheetId="4" hidden="1">{#N/A,#N/A,FALSE,"DAOCM 2차 검토"}</definedName>
    <definedName name="wrn.DACOM._.광전송장치._.투찰가._.검토." localSheetId="5" hidden="1">{#N/A,#N/A,FALSE,"DAOCM 2차 검토"}</definedName>
    <definedName name="wrn.DACOM._.광전송장치._.투찰가._.검토." localSheetId="1" hidden="1">{#N/A,#N/A,FALSE,"DAOCM 2차 검토"}</definedName>
    <definedName name="wrn.DACOM._.광전송장치._.투찰가._.검토." localSheetId="0" hidden="1">{#N/A,#N/A,FALSE,"DAOCM 2차 검토"}</definedName>
    <definedName name="wrn.DACOM._.광전송장치._.투찰가._.검토." localSheetId="6" hidden="1">{#N/A,#N/A,FALSE,"DAOCM 2차 검토"}</definedName>
    <definedName name="wrn.DACOM._.광전송장치._.투찰가._.검토." localSheetId="7" hidden="1">{#N/A,#N/A,FALSE,"DAOCM 2차 검토"}</definedName>
    <definedName name="wrn.DACOM._.광전송장치._.투찰가._.검토." localSheetId="8" hidden="1">{#N/A,#N/A,FALSE,"DAOCM 2차 검토"}</definedName>
    <definedName name="wrn.DACOM._.광전송장치._.투찰가._.검토." localSheetId="9" hidden="1">{#N/A,#N/A,FALSE,"DAOCM 2차 검토"}</definedName>
    <definedName name="wrn.DACOM._.광전송장치._.투찰가._.검토." localSheetId="10" hidden="1">{#N/A,#N/A,FALSE,"DAOCM 2차 검토"}</definedName>
    <definedName name="wrn.DACOM._.광전송장치._.투찰가._.검토." hidden="1">{#N/A,#N/A,FALSE,"DAOCM 2차 검토"}</definedName>
    <definedName name="wrn.Data._.dump." localSheetId="2" hidden="1">{"Input Data",#N/A,FALSE,"Input";"Income and Cash Flow",#N/A,FALSE,"Calculations"}</definedName>
    <definedName name="wrn.Data._.dump." localSheetId="3" hidden="1">{"Input Data",#N/A,FALSE,"Input";"Income and Cash Flow",#N/A,FALSE,"Calculations"}</definedName>
    <definedName name="wrn.Data._.dump." localSheetId="4" hidden="1">{"Input Data",#N/A,FALSE,"Input";"Income and Cash Flow",#N/A,FALSE,"Calculations"}</definedName>
    <definedName name="wrn.Data._.dump." localSheetId="5" hidden="1">{"Input Data",#N/A,FALSE,"Input";"Income and Cash Flow",#N/A,FALSE,"Calculations"}</definedName>
    <definedName name="wrn.Data._.dump." localSheetId="1" hidden="1">{"Input Data",#N/A,FALSE,"Input";"Income and Cash Flow",#N/A,FALSE,"Calculations"}</definedName>
    <definedName name="wrn.Data._.dump." localSheetId="0" hidden="1">{"Input Data",#N/A,FALSE,"Input";"Income and Cash Flow",#N/A,FALSE,"Calculations"}</definedName>
    <definedName name="wrn.Data._.dump." localSheetId="6" hidden="1">{"Input Data",#N/A,FALSE,"Input";"Income and Cash Flow",#N/A,FALSE,"Calculations"}</definedName>
    <definedName name="wrn.Data._.dump." localSheetId="7" hidden="1">{"Input Data",#N/A,FALSE,"Input";"Income and Cash Flow",#N/A,FALSE,"Calculations"}</definedName>
    <definedName name="wrn.Data._.dump." localSheetId="8" hidden="1">{"Input Data",#N/A,FALSE,"Input";"Income and Cash Flow",#N/A,FALSE,"Calculations"}</definedName>
    <definedName name="wrn.Data._.dump." localSheetId="9" hidden="1">{"Input Data",#N/A,FALSE,"Input";"Income and Cash Flow",#N/A,FALSE,"Calculations"}</definedName>
    <definedName name="wrn.Data._.dump." localSheetId="10" hidden="1">{"Input Data",#N/A,FALSE,"Input";"Income and Cash Flow",#N/A,FALSE,"Calculations"}</definedName>
    <definedName name="wrn.Data._.dump." hidden="1">{"Input Data",#N/A,FALSE,"Input";"Income and Cash Flow",#N/A,FALSE,"Calculations"}</definedName>
    <definedName name="wrn.DATABASE." localSheetId="2" hidden="1">{"DBINPUT1",#N/A,FALSE,"Database";"DBINPUT2",#N/A,FALSE,"Database"}</definedName>
    <definedName name="wrn.DATABASE." localSheetId="3" hidden="1">{"DBINPUT1",#N/A,FALSE,"Database";"DBINPUT2",#N/A,FALSE,"Database"}</definedName>
    <definedName name="wrn.DATABASE." localSheetId="4" hidden="1">{"DBINPUT1",#N/A,FALSE,"Database";"DBINPUT2",#N/A,FALSE,"Database"}</definedName>
    <definedName name="wrn.DATABASE." localSheetId="5" hidden="1">{"DBINPUT1",#N/A,FALSE,"Database";"DBINPUT2",#N/A,FALSE,"Database"}</definedName>
    <definedName name="wrn.DATABASE." localSheetId="7" hidden="1">{"DBINPUT1",#N/A,FALSE,"Database";"DBINPUT2",#N/A,FALSE,"Database"}</definedName>
    <definedName name="wrn.DATABASE." localSheetId="8" hidden="1">{"DBINPUT1",#N/A,FALSE,"Database";"DBINPUT2",#N/A,FALSE,"Database"}</definedName>
    <definedName name="wrn.DATABASE." localSheetId="9" hidden="1">{"DBINPUT1",#N/A,FALSE,"Database";"DBINPUT2",#N/A,FALSE,"Database"}</definedName>
    <definedName name="wrn.DATABASE." localSheetId="10" hidden="1">{"DBINPUT1",#N/A,FALSE,"Database";"DBINPUT2",#N/A,FALSE,"Database"}</definedName>
    <definedName name="wrn.DATABASE." hidden="1">{"DBINPUT1",#N/A,FALSE,"Database";"DBINPUT2",#N/A,FALSE,"Database"}</definedName>
    <definedName name="wrn.DCF._.Valuation." localSheetId="2" hidden="1">{"value box",#N/A,TRUE,"DPL Inc. Fin Statements";"unlevered free cash flows",#N/A,TRUE,"DPL Inc. Fin Statements"}</definedName>
    <definedName name="wrn.DCF._.Valuation." localSheetId="3" hidden="1">{"value box",#N/A,TRUE,"DPL Inc. Fin Statements";"unlevered free cash flows",#N/A,TRUE,"DPL Inc. Fin Statements"}</definedName>
    <definedName name="wrn.DCF._.Valuation." localSheetId="4" hidden="1">{"value box",#N/A,TRUE,"DPL Inc. Fin Statements";"unlevered free cash flows",#N/A,TRUE,"DPL Inc. Fin Statements"}</definedName>
    <definedName name="wrn.DCF._.Valuation." localSheetId="5" hidden="1">{"value box",#N/A,TRUE,"DPL Inc. Fin Statements";"unlevered free cash flows",#N/A,TRUE,"DPL Inc. Fin Statements"}</definedName>
    <definedName name="wrn.DCF._.Valuation." localSheetId="1" hidden="1">{"value box",#N/A,TRUE,"DPL Inc. Fin Statements";"unlevered free cash flows",#N/A,TRUE,"DPL Inc. Fin Statements"}</definedName>
    <definedName name="wrn.DCF._.Valuation." localSheetId="0" hidden="1">{"value box",#N/A,TRUE,"DPL Inc. Fin Statements";"unlevered free cash flows",#N/A,TRUE,"DPL Inc. Fin Statements"}</definedName>
    <definedName name="wrn.DCF._.Valuation." localSheetId="6" hidden="1">{"value box",#N/A,TRUE,"DPL Inc. Fin Statements";"unlevered free cash flows",#N/A,TRUE,"DPL Inc. Fin Statements"}</definedName>
    <definedName name="wrn.DCF._.Valuation." localSheetId="7" hidden="1">{"value box",#N/A,TRUE,"DPL Inc. Fin Statements";"unlevered free cash flows",#N/A,TRUE,"DPL Inc. Fin Statements"}</definedName>
    <definedName name="wrn.DCF._.Valuation." localSheetId="8" hidden="1">{"value box",#N/A,TRUE,"DPL Inc. Fin Statements";"unlevered free cash flows",#N/A,TRUE,"DPL Inc. Fin Statements"}</definedName>
    <definedName name="wrn.DCF._.Valuation." localSheetId="9" hidden="1">{"value box",#N/A,TRUE,"DPL Inc. Fin Statements";"unlevered free cash flows",#N/A,TRUE,"DPL Inc. Fin Statements"}</definedName>
    <definedName name="wrn.DCF._.Valuation." localSheetId="10" hidden="1">{"value box",#N/A,TRUE,"DPL Inc. Fin Statements";"unlevered free cash flows",#N/A,TRUE,"DPL Inc. Fin Statements"}</definedName>
    <definedName name="wrn.DCF._.Valuation." hidden="1">{"value box",#N/A,TRUE,"DPL Inc. Fin Statements";"unlevered free cash flows",#N/A,TRUE,"DPL Inc. Fin Statements"}</definedName>
    <definedName name="wrn.DCF._.Valuation._1" localSheetId="2" hidden="1">{"value box",#N/A,TRUE,"DPL Inc. Fin Statements";"unlevered free cash flows",#N/A,TRUE,"DPL Inc. Fin Statements"}</definedName>
    <definedName name="wrn.DCF._.Valuation._1" localSheetId="3" hidden="1">{"value box",#N/A,TRUE,"DPL Inc. Fin Statements";"unlevered free cash flows",#N/A,TRUE,"DPL Inc. Fin Statements"}</definedName>
    <definedName name="wrn.DCF._.Valuation._1" localSheetId="4" hidden="1">{"value box",#N/A,TRUE,"DPL Inc. Fin Statements";"unlevered free cash flows",#N/A,TRUE,"DPL Inc. Fin Statements"}</definedName>
    <definedName name="wrn.DCF._.Valuation._1" localSheetId="5" hidden="1">{"value box",#N/A,TRUE,"DPL Inc. Fin Statements";"unlevered free cash flows",#N/A,TRUE,"DPL Inc. Fin Statements"}</definedName>
    <definedName name="wrn.DCF._.Valuation._1" localSheetId="1" hidden="1">{"value box",#N/A,TRUE,"DPL Inc. Fin Statements";"unlevered free cash flows",#N/A,TRUE,"DPL Inc. Fin Statements"}</definedName>
    <definedName name="wrn.DCF._.Valuation._1" localSheetId="0" hidden="1">{"value box",#N/A,TRUE,"DPL Inc. Fin Statements";"unlevered free cash flows",#N/A,TRUE,"DPL Inc. Fin Statements"}</definedName>
    <definedName name="wrn.DCF._.Valuation._1" localSheetId="6" hidden="1">{"value box",#N/A,TRUE,"DPL Inc. Fin Statements";"unlevered free cash flows",#N/A,TRUE,"DPL Inc. Fin Statements"}</definedName>
    <definedName name="wrn.DCF._.Valuation._1" localSheetId="7" hidden="1">{"value box",#N/A,TRUE,"DPL Inc. Fin Statements";"unlevered free cash flows",#N/A,TRUE,"DPL Inc. Fin Statements"}</definedName>
    <definedName name="wrn.DCF._.Valuation._1" localSheetId="8" hidden="1">{"value box",#N/A,TRUE,"DPL Inc. Fin Statements";"unlevered free cash flows",#N/A,TRUE,"DPL Inc. Fin Statements"}</definedName>
    <definedName name="wrn.DCF._.Valuation._1" localSheetId="9" hidden="1">{"value box",#N/A,TRUE,"DPL Inc. Fin Statements";"unlevered free cash flows",#N/A,TRUE,"DPL Inc. Fin Statements"}</definedName>
    <definedName name="wrn.DCF._.Valuation._1" localSheetId="10" hidden="1">{"value box",#N/A,TRUE,"DPL Inc. Fin Statements";"unlevered free cash flows",#N/A,TRUE,"DPL Inc. Fin Statements"}</definedName>
    <definedName name="wrn.DCF._.Valuation._1" hidden="1">{"value box",#N/A,TRUE,"DPL Inc. Fin Statements";"unlevered free cash flows",#N/A,TRUE,"DPL Inc. Fin Statements"}</definedName>
    <definedName name="wrn.Debt." localSheetId="2" hidden="1">{"debt summary",#N/A,FALSE,"Debt";"loan details",#N/A,FALSE,"Debt"}</definedName>
    <definedName name="wrn.Debt." localSheetId="3" hidden="1">{"debt summary",#N/A,FALSE,"Debt";"loan details",#N/A,FALSE,"Debt"}</definedName>
    <definedName name="wrn.Debt." localSheetId="4" hidden="1">{"debt summary",#N/A,FALSE,"Debt";"loan details",#N/A,FALSE,"Debt"}</definedName>
    <definedName name="wrn.Debt." localSheetId="5" hidden="1">{"debt summary",#N/A,FALSE,"Debt";"loan details",#N/A,FALSE,"Debt"}</definedName>
    <definedName name="wrn.Debt." localSheetId="1" hidden="1">{"debt summary",#N/A,FALSE,"Debt";"loan details",#N/A,FALSE,"Debt"}</definedName>
    <definedName name="wrn.Debt." localSheetId="0" hidden="1">{"debt summary",#N/A,FALSE,"Debt";"loan details",#N/A,FALSE,"Debt"}</definedName>
    <definedName name="wrn.Debt." localSheetId="6" hidden="1">{"debt summary",#N/A,FALSE,"Debt";"loan details",#N/A,FALSE,"Debt"}</definedName>
    <definedName name="wrn.Debt." localSheetId="7" hidden="1">{"debt summary",#N/A,FALSE,"Debt";"loan details",#N/A,FALSE,"Debt"}</definedName>
    <definedName name="wrn.Debt." localSheetId="8" hidden="1">{"debt summary",#N/A,FALSE,"Debt";"loan details",#N/A,FALSE,"Debt"}</definedName>
    <definedName name="wrn.Debt." localSheetId="9" hidden="1">{"debt summary",#N/A,FALSE,"Debt";"loan details",#N/A,FALSE,"Debt"}</definedName>
    <definedName name="wrn.Debt." localSheetId="10" hidden="1">{"debt summary",#N/A,FALSE,"Debt";"loan details",#N/A,FALSE,"Debt"}</definedName>
    <definedName name="wrn.Debt." hidden="1">{"debt summary",#N/A,FALSE,"Debt";"loan details",#N/A,FALSE,"Debt"}</definedName>
    <definedName name="wrn.Debt._1" localSheetId="2" hidden="1">{"debt summary",#N/A,FALSE,"Debt";"loan details",#N/A,FALSE,"Debt"}</definedName>
    <definedName name="wrn.Debt._1" localSheetId="3" hidden="1">{"debt summary",#N/A,FALSE,"Debt";"loan details",#N/A,FALSE,"Debt"}</definedName>
    <definedName name="wrn.Debt._1" localSheetId="4" hidden="1">{"debt summary",#N/A,FALSE,"Debt";"loan details",#N/A,FALSE,"Debt"}</definedName>
    <definedName name="wrn.Debt._1" localSheetId="5" hidden="1">{"debt summary",#N/A,FALSE,"Debt";"loan details",#N/A,FALSE,"Debt"}</definedName>
    <definedName name="wrn.Debt._1" localSheetId="1" hidden="1">{"debt summary",#N/A,FALSE,"Debt";"loan details",#N/A,FALSE,"Debt"}</definedName>
    <definedName name="wrn.Debt._1" localSheetId="0" hidden="1">{"debt summary",#N/A,FALSE,"Debt";"loan details",#N/A,FALSE,"Debt"}</definedName>
    <definedName name="wrn.Debt._1" localSheetId="6" hidden="1">{"debt summary",#N/A,FALSE,"Debt";"loan details",#N/A,FALSE,"Debt"}</definedName>
    <definedName name="wrn.Debt._1" localSheetId="7" hidden="1">{"debt summary",#N/A,FALSE,"Debt";"loan details",#N/A,FALSE,"Debt"}</definedName>
    <definedName name="wrn.Debt._1" localSheetId="8" hidden="1">{"debt summary",#N/A,FALSE,"Debt";"loan details",#N/A,FALSE,"Debt"}</definedName>
    <definedName name="wrn.Debt._1" localSheetId="9" hidden="1">{"debt summary",#N/A,FALSE,"Debt";"loan details",#N/A,FALSE,"Debt"}</definedName>
    <definedName name="wrn.Debt._1" localSheetId="10" hidden="1">{"debt summary",#N/A,FALSE,"Debt";"loan details",#N/A,FALSE,"Debt"}</definedName>
    <definedName name="wrn.Debt._1" hidden="1">{"debt summary",#N/A,FALSE,"Debt";"loan details",#N/A,FALSE,"Debt"}</definedName>
    <definedName name="wrn.Deferral._.Forecast." localSheetId="2" hidden="1">{"Summary Deferral Forecast",#N/A,FALSE,"Deferral Forecast";"BGS Deferral Forecast",#N/A,FALSE,"BGS Deferral";"NNC Deferral Forecast",#N/A,FALSE,"NNC Deferral";"MTCDeferralForecast",#N/A,FALSE,"MTC Deferral";"SBC Deferral Forecast",#N/A,FALSE,"SBC Deferral"}</definedName>
    <definedName name="wrn.Deferral._.Forecast." localSheetId="3" hidden="1">{"Summary Deferral Forecast",#N/A,FALSE,"Deferral Forecast";"BGS Deferral Forecast",#N/A,FALSE,"BGS Deferral";"NNC Deferral Forecast",#N/A,FALSE,"NNC Deferral";"MTCDeferralForecast",#N/A,FALSE,"MTC Deferral";"SBC Deferral Forecast",#N/A,FALSE,"SBC Deferral"}</definedName>
    <definedName name="wrn.Deferral._.Forecast." localSheetId="4" hidden="1">{"Summary Deferral Forecast",#N/A,FALSE,"Deferral Forecast";"BGS Deferral Forecast",#N/A,FALSE,"BGS Deferral";"NNC Deferral Forecast",#N/A,FALSE,"NNC Deferral";"MTCDeferralForecast",#N/A,FALSE,"MTC Deferral";"SBC Deferral Forecast",#N/A,FALSE,"SBC Deferral"}</definedName>
    <definedName name="wrn.Deferral._.Forecast." localSheetId="5" hidden="1">{"Summary Deferral Forecast",#N/A,FALSE,"Deferral Forecast";"BGS Deferral Forecast",#N/A,FALSE,"BGS Deferral";"NNC Deferral Forecast",#N/A,FALSE,"NNC Deferral";"MTCDeferralForecast",#N/A,FALSE,"MTC Deferral";"SBC Deferral Forecast",#N/A,FALSE,"SBC Deferral"}</definedName>
    <definedName name="wrn.Deferral._.Forecast." localSheetId="1" hidden="1">{"Summary Deferral Forecast",#N/A,FALSE,"Deferral Forecast";"BGS Deferral Forecast",#N/A,FALSE,"BGS Deferral";"NNC Deferral Forecast",#N/A,FALSE,"NNC Deferral";"MTCDeferralForecast",#N/A,FALSE,"MTC Deferral";"SBC Deferral Forecast",#N/A,FALSE,"SBC Deferral"}</definedName>
    <definedName name="wrn.Deferral._.Forecast." localSheetId="0" hidden="1">{"Summary Deferral Forecast",#N/A,FALSE,"Deferral Forecast";"BGS Deferral Forecast",#N/A,FALSE,"BGS Deferral";"NNC Deferral Forecast",#N/A,FALSE,"NNC Deferral";"MTCDeferralForecast",#N/A,FALSE,"MTC Deferral";"SBC Deferral Forecast",#N/A,FALSE,"SBC Deferral"}</definedName>
    <definedName name="wrn.Deferral._.Forecast." localSheetId="6" hidden="1">{"Summary Deferral Forecast",#N/A,FALSE,"Deferral Forecast";"BGS Deferral Forecast",#N/A,FALSE,"BGS Deferral";"NNC Deferral Forecast",#N/A,FALSE,"NNC Deferral";"MTCDeferralForecast",#N/A,FALSE,"MTC Deferral";"SBC Deferral Forecast",#N/A,FALSE,"SBC Deferral"}</definedName>
    <definedName name="wrn.Deferral._.Forecast." localSheetId="7" hidden="1">{"Summary Deferral Forecast",#N/A,FALSE,"Deferral Forecast";"BGS Deferral Forecast",#N/A,FALSE,"BGS Deferral";"NNC Deferral Forecast",#N/A,FALSE,"NNC Deferral";"MTCDeferralForecast",#N/A,FALSE,"MTC Deferral";"SBC Deferral Forecast",#N/A,FALSE,"SBC Deferral"}</definedName>
    <definedName name="wrn.Deferral._.Forecast." localSheetId="8" hidden="1">{"Summary Deferral Forecast",#N/A,FALSE,"Deferral Forecast";"BGS Deferral Forecast",#N/A,FALSE,"BGS Deferral";"NNC Deferral Forecast",#N/A,FALSE,"NNC Deferral";"MTCDeferralForecast",#N/A,FALSE,"MTC Deferral";"SBC Deferral Forecast",#N/A,FALSE,"SBC Deferral"}</definedName>
    <definedName name="wrn.Deferral._.Forecast." localSheetId="9" hidden="1">{"Summary Deferral Forecast",#N/A,FALSE,"Deferral Forecast";"BGS Deferral Forecast",#N/A,FALSE,"BGS Deferral";"NNC Deferral Forecast",#N/A,FALSE,"NNC Deferral";"MTCDeferralForecast",#N/A,FALSE,"MTC Deferral";"SBC Deferral Forecast",#N/A,FALSE,"SBC Deferral"}</definedName>
    <definedName name="wrn.Deferral._.Forecast." localSheetId="10" hidden="1">{"Summary Deferral Forecast",#N/A,FALSE,"Deferral Forecast";"BGS Deferral Forecast",#N/A,FALSE,"BGS Deferral";"NNC Deferral Forecast",#N/A,FALSE,"NNC Deferral";"MTCDeferralForecast",#N/A,FALSE,"MTC Deferral";"SBC Deferral Forecast",#N/A,FALSE,"SBC Deferral"}</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Deltek._.Upload." localSheetId="2" hidden="1">{#N/A;#N/A;FALSE;"Delt Data"}</definedName>
    <definedName name="wrn.Deltek._.Upload." localSheetId="3" hidden="1">{#N/A;#N/A;FALSE;"Delt Data"}</definedName>
    <definedName name="wrn.Deltek._.Upload." localSheetId="4" hidden="1">{#N/A;#N/A;FALSE;"Delt Data"}</definedName>
    <definedName name="wrn.Deltek._.Upload." localSheetId="5" hidden="1">{#N/A;#N/A;FALSE;"Delt Data"}</definedName>
    <definedName name="wrn.Deltek._.Upload." localSheetId="7" hidden="1">{#N/A;#N/A;FALSE;"Delt Data"}</definedName>
    <definedName name="wrn.Deltek._.Upload." localSheetId="8" hidden="1">{#N/A;#N/A;FALSE;"Delt Data"}</definedName>
    <definedName name="wrn.Deltek._.Upload." localSheetId="9" hidden="1">{#N/A;#N/A;FALSE;"Delt Data"}</definedName>
    <definedName name="wrn.Deltek._.Upload." localSheetId="10" hidden="1">{#N/A;#N/A;FALSE;"Delt Data"}</definedName>
    <definedName name="wrn.Deltek._.Upload." hidden="1">{#N/A;#N/A;FALSE;"Delt Data"}</definedName>
    <definedName name="wrn.DetailThru2007." localSheetId="2"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3"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4"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5"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1"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0"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6"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7"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8"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9"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10"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2"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3"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4"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5"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1"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0"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6"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7"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8"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9"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10"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15." localSheetId="2"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3"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4"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5"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1"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0"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6"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7"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8"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9"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10"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2"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3"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4"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5"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1"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0"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6"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7"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8"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9"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10"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ocumentation." localSheetId="2" hidden="1">{"document1",#N/A,FALSE,"Documentation";"document2",#N/A,FALSE,"Documentation"}</definedName>
    <definedName name="wrn.documentation." localSheetId="3" hidden="1">{"document1",#N/A,FALSE,"Documentation";"document2",#N/A,FALSE,"Documentation"}</definedName>
    <definedName name="wrn.documentation." localSheetId="4" hidden="1">{"document1",#N/A,FALSE,"Documentation";"document2",#N/A,FALSE,"Documentation"}</definedName>
    <definedName name="wrn.documentation." localSheetId="5" hidden="1">{"document1",#N/A,FALSE,"Documentation";"document2",#N/A,FALSE,"Documentation"}</definedName>
    <definedName name="wrn.documentation." localSheetId="1" hidden="1">{"document1",#N/A,FALSE,"Documentation";"document2",#N/A,FALSE,"Documentation"}</definedName>
    <definedName name="wrn.documentation." localSheetId="0" hidden="1">{"document1",#N/A,FALSE,"Documentation";"document2",#N/A,FALSE,"Documentation"}</definedName>
    <definedName name="wrn.documentation." localSheetId="6" hidden="1">{"document1",#N/A,FALSE,"Documentation";"document2",#N/A,FALSE,"Documentation"}</definedName>
    <definedName name="wrn.documentation." localSheetId="7" hidden="1">{"document1",#N/A,FALSE,"Documentation";"document2",#N/A,FALSE,"Documentation"}</definedName>
    <definedName name="wrn.documentation." localSheetId="8" hidden="1">{"document1",#N/A,FALSE,"Documentation";"document2",#N/A,FALSE,"Documentation"}</definedName>
    <definedName name="wrn.documentation." localSheetId="9" hidden="1">{"document1",#N/A,FALSE,"Documentation";"document2",#N/A,FALSE,"Documentation"}</definedName>
    <definedName name="wrn.documentation." localSheetId="10" hidden="1">{"document1",#N/A,FALSE,"Documentation";"document2",#N/A,FALSE,"Documentation"}</definedName>
    <definedName name="wrn.documentation." hidden="1">{"document1",#N/A,FALSE,"Documentation";"document2",#N/A,FALSE,"Documentation"}</definedName>
    <definedName name="wrn.documentation._1" localSheetId="2" hidden="1">{"document1",#N/A,FALSE,"Documentation";"document2",#N/A,FALSE,"Documentation"}</definedName>
    <definedName name="wrn.documentation._1" localSheetId="3" hidden="1">{"document1",#N/A,FALSE,"Documentation";"document2",#N/A,FALSE,"Documentation"}</definedName>
    <definedName name="wrn.documentation._1" localSheetId="4" hidden="1">{"document1",#N/A,FALSE,"Documentation";"document2",#N/A,FALSE,"Documentation"}</definedName>
    <definedName name="wrn.documentation._1" localSheetId="5" hidden="1">{"document1",#N/A,FALSE,"Documentation";"document2",#N/A,FALSE,"Documentation"}</definedName>
    <definedName name="wrn.documentation._1" localSheetId="1" hidden="1">{"document1",#N/A,FALSE,"Documentation";"document2",#N/A,FALSE,"Documentation"}</definedName>
    <definedName name="wrn.documentation._1" localSheetId="0" hidden="1">{"document1",#N/A,FALSE,"Documentation";"document2",#N/A,FALSE,"Documentation"}</definedName>
    <definedName name="wrn.documentation._1" localSheetId="6" hidden="1">{"document1",#N/A,FALSE,"Documentation";"document2",#N/A,FALSE,"Documentation"}</definedName>
    <definedName name="wrn.documentation._1" localSheetId="7" hidden="1">{"document1",#N/A,FALSE,"Documentation";"document2",#N/A,FALSE,"Documentation"}</definedName>
    <definedName name="wrn.documentation._1" localSheetId="8" hidden="1">{"document1",#N/A,FALSE,"Documentation";"document2",#N/A,FALSE,"Documentation"}</definedName>
    <definedName name="wrn.documentation._1" localSheetId="9" hidden="1">{"document1",#N/A,FALSE,"Documentation";"document2",#N/A,FALSE,"Documentation"}</definedName>
    <definedName name="wrn.documentation._1" localSheetId="10" hidden="1">{"document1",#N/A,FALSE,"Documentation";"document2",#N/A,FALSE,"Documentation"}</definedName>
    <definedName name="wrn.documentation._1" hidden="1">{"document1",#N/A,FALSE,"Documentation";"document2",#N/A,FALSE,"Documentation"}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CR." localSheetId="2" hidden="1">{#N/A,#N/A,FALSE,"schA"}</definedName>
    <definedName name="wrn.ECR." localSheetId="3" hidden="1">{#N/A,#N/A,FALSE,"schA"}</definedName>
    <definedName name="wrn.ECR." localSheetId="4" hidden="1">{#N/A,#N/A,FALSE,"schA"}</definedName>
    <definedName name="wrn.ECR." localSheetId="5" hidden="1">{#N/A,#N/A,FALSE,"schA"}</definedName>
    <definedName name="wrn.ECR." localSheetId="1" hidden="1">{#N/A,#N/A,FALSE,"schA"}</definedName>
    <definedName name="wrn.ECR." localSheetId="0" hidden="1">{#N/A,#N/A,FALSE,"schA"}</definedName>
    <definedName name="wrn.ECR." localSheetId="6" hidden="1">{#N/A,#N/A,FALSE,"schA"}</definedName>
    <definedName name="wrn.ECR." localSheetId="7" hidden="1">{#N/A,#N/A,FALSE,"schA"}</definedName>
    <definedName name="wrn.ECR." localSheetId="8" hidden="1">{#N/A,#N/A,FALSE,"schA"}</definedName>
    <definedName name="wrn.ECR." localSheetId="9" hidden="1">{#N/A,#N/A,FALSE,"schA"}</definedName>
    <definedName name="wrn.ECR." localSheetId="10" hidden="1">{#N/A,#N/A,FALSE,"schA"}</definedName>
    <definedName name="wrn.ECR." hidden="1">{#N/A,#N/A,FALSE,"schA"}</definedName>
    <definedName name="wrn.ECR._1" localSheetId="2" hidden="1">{#N/A,#N/A,FALSE,"schA"}</definedName>
    <definedName name="wrn.ECR._1" localSheetId="3" hidden="1">{#N/A,#N/A,FALSE,"schA"}</definedName>
    <definedName name="wrn.ECR._1" localSheetId="4" hidden="1">{#N/A,#N/A,FALSE,"schA"}</definedName>
    <definedName name="wrn.ECR._1" localSheetId="5" hidden="1">{#N/A,#N/A,FALSE,"schA"}</definedName>
    <definedName name="wrn.ECR._1" localSheetId="1" hidden="1">{#N/A,#N/A,FALSE,"schA"}</definedName>
    <definedName name="wrn.ECR._1" localSheetId="0" hidden="1">{#N/A,#N/A,FALSE,"schA"}</definedName>
    <definedName name="wrn.ECR._1" localSheetId="6" hidden="1">{#N/A,#N/A,FALSE,"schA"}</definedName>
    <definedName name="wrn.ECR._1" localSheetId="7" hidden="1">{#N/A,#N/A,FALSE,"schA"}</definedName>
    <definedName name="wrn.ECR._1" localSheetId="8" hidden="1">{#N/A,#N/A,FALSE,"schA"}</definedName>
    <definedName name="wrn.ECR._1" localSheetId="9" hidden="1">{#N/A,#N/A,FALSE,"schA"}</definedName>
    <definedName name="wrn.ECR._1" localSheetId="10" hidden="1">{#N/A,#N/A,FALSE,"schA"}</definedName>
    <definedName name="wrn.ECR._1" hidden="1">{#N/A,#N/A,FALSE,"schA"}</definedName>
    <definedName name="wrn.ECR._1_1" localSheetId="2" hidden="1">{#N/A,#N/A,FALSE,"schA"}</definedName>
    <definedName name="wrn.ECR._1_1" localSheetId="3" hidden="1">{#N/A,#N/A,FALSE,"schA"}</definedName>
    <definedName name="wrn.ECR._1_1" localSheetId="4" hidden="1">{#N/A,#N/A,FALSE,"schA"}</definedName>
    <definedName name="wrn.ECR._1_1" localSheetId="5" hidden="1">{#N/A,#N/A,FALSE,"schA"}</definedName>
    <definedName name="wrn.ECR._1_1" localSheetId="1" hidden="1">{#N/A,#N/A,FALSE,"schA"}</definedName>
    <definedName name="wrn.ECR._1_1" localSheetId="0" hidden="1">{#N/A,#N/A,FALSE,"schA"}</definedName>
    <definedName name="wrn.ECR._1_1" localSheetId="6" hidden="1">{#N/A,#N/A,FALSE,"schA"}</definedName>
    <definedName name="wrn.ECR._1_1" localSheetId="7" hidden="1">{#N/A,#N/A,FALSE,"schA"}</definedName>
    <definedName name="wrn.ECR._1_1" localSheetId="8" hidden="1">{#N/A,#N/A,FALSE,"schA"}</definedName>
    <definedName name="wrn.ECR._1_1" localSheetId="9" hidden="1">{#N/A,#N/A,FALSE,"schA"}</definedName>
    <definedName name="wrn.ECR._1_1" localSheetId="10" hidden="1">{#N/A,#N/A,FALSE,"schA"}</definedName>
    <definedName name="wrn.ECR._1_1" hidden="1">{#N/A,#N/A,FALSE,"schA"}</definedName>
    <definedName name="wrn.ECR._1_2" localSheetId="2" hidden="1">{#N/A,#N/A,FALSE,"schA"}</definedName>
    <definedName name="wrn.ECR._1_2" localSheetId="3" hidden="1">{#N/A,#N/A,FALSE,"schA"}</definedName>
    <definedName name="wrn.ECR._1_2" localSheetId="4" hidden="1">{#N/A,#N/A,FALSE,"schA"}</definedName>
    <definedName name="wrn.ECR._1_2" localSheetId="5" hidden="1">{#N/A,#N/A,FALSE,"schA"}</definedName>
    <definedName name="wrn.ECR._1_2" localSheetId="1" hidden="1">{#N/A,#N/A,FALSE,"schA"}</definedName>
    <definedName name="wrn.ECR._1_2" localSheetId="0" hidden="1">{#N/A,#N/A,FALSE,"schA"}</definedName>
    <definedName name="wrn.ECR._1_2" localSheetId="6" hidden="1">{#N/A,#N/A,FALSE,"schA"}</definedName>
    <definedName name="wrn.ECR._1_2" localSheetId="7" hidden="1">{#N/A,#N/A,FALSE,"schA"}</definedName>
    <definedName name="wrn.ECR._1_2" localSheetId="8" hidden="1">{#N/A,#N/A,FALSE,"schA"}</definedName>
    <definedName name="wrn.ECR._1_2" localSheetId="9" hidden="1">{#N/A,#N/A,FALSE,"schA"}</definedName>
    <definedName name="wrn.ECR._1_2" localSheetId="10" hidden="1">{#N/A,#N/A,FALSE,"schA"}</definedName>
    <definedName name="wrn.ECR._1_2" hidden="1">{#N/A,#N/A,FALSE,"schA"}</definedName>
    <definedName name="wrn.ECR._1_3" localSheetId="2" hidden="1">{#N/A,#N/A,FALSE,"schA"}</definedName>
    <definedName name="wrn.ECR._1_3" localSheetId="3" hidden="1">{#N/A,#N/A,FALSE,"schA"}</definedName>
    <definedName name="wrn.ECR._1_3" localSheetId="4" hidden="1">{#N/A,#N/A,FALSE,"schA"}</definedName>
    <definedName name="wrn.ECR._1_3" localSheetId="5" hidden="1">{#N/A,#N/A,FALSE,"schA"}</definedName>
    <definedName name="wrn.ECR._1_3" localSheetId="1" hidden="1">{#N/A,#N/A,FALSE,"schA"}</definedName>
    <definedName name="wrn.ECR._1_3" localSheetId="0" hidden="1">{#N/A,#N/A,FALSE,"schA"}</definedName>
    <definedName name="wrn.ECR._1_3" localSheetId="6" hidden="1">{#N/A,#N/A,FALSE,"schA"}</definedName>
    <definedName name="wrn.ECR._1_3" localSheetId="7" hidden="1">{#N/A,#N/A,FALSE,"schA"}</definedName>
    <definedName name="wrn.ECR._1_3" localSheetId="8" hidden="1">{#N/A,#N/A,FALSE,"schA"}</definedName>
    <definedName name="wrn.ECR._1_3" localSheetId="9" hidden="1">{#N/A,#N/A,FALSE,"schA"}</definedName>
    <definedName name="wrn.ECR._1_3" localSheetId="10" hidden="1">{#N/A,#N/A,FALSE,"schA"}</definedName>
    <definedName name="wrn.ECR._1_3" hidden="1">{#N/A,#N/A,FALSE,"schA"}</definedName>
    <definedName name="wrn.ECR._2" localSheetId="2" hidden="1">{#N/A,#N/A,FALSE,"schA"}</definedName>
    <definedName name="wrn.ECR._2" localSheetId="3" hidden="1">{#N/A,#N/A,FALSE,"schA"}</definedName>
    <definedName name="wrn.ECR._2" localSheetId="4" hidden="1">{#N/A,#N/A,FALSE,"schA"}</definedName>
    <definedName name="wrn.ECR._2" localSheetId="5" hidden="1">{#N/A,#N/A,FALSE,"schA"}</definedName>
    <definedName name="wrn.ECR._2" localSheetId="1" hidden="1">{#N/A,#N/A,FALSE,"schA"}</definedName>
    <definedName name="wrn.ECR._2" localSheetId="0" hidden="1">{#N/A,#N/A,FALSE,"schA"}</definedName>
    <definedName name="wrn.ECR._2" localSheetId="6" hidden="1">{#N/A,#N/A,FALSE,"schA"}</definedName>
    <definedName name="wrn.ECR._2" localSheetId="7" hidden="1">{#N/A,#N/A,FALSE,"schA"}</definedName>
    <definedName name="wrn.ECR._2" localSheetId="8" hidden="1">{#N/A,#N/A,FALSE,"schA"}</definedName>
    <definedName name="wrn.ECR._2" localSheetId="9" hidden="1">{#N/A,#N/A,FALSE,"schA"}</definedName>
    <definedName name="wrn.ECR._2" localSheetId="10" hidden="1">{#N/A,#N/A,FALSE,"schA"}</definedName>
    <definedName name="wrn.ECR._2" hidden="1">{#N/A,#N/A,FALSE,"schA"}</definedName>
    <definedName name="wrn.ECR._2_1" localSheetId="2" hidden="1">{#N/A,#N/A,FALSE,"schA"}</definedName>
    <definedName name="wrn.ECR._2_1" localSheetId="3" hidden="1">{#N/A,#N/A,FALSE,"schA"}</definedName>
    <definedName name="wrn.ECR._2_1" localSheetId="4" hidden="1">{#N/A,#N/A,FALSE,"schA"}</definedName>
    <definedName name="wrn.ECR._2_1" localSheetId="5" hidden="1">{#N/A,#N/A,FALSE,"schA"}</definedName>
    <definedName name="wrn.ECR._2_1" localSheetId="1" hidden="1">{#N/A,#N/A,FALSE,"schA"}</definedName>
    <definedName name="wrn.ECR._2_1" localSheetId="0" hidden="1">{#N/A,#N/A,FALSE,"schA"}</definedName>
    <definedName name="wrn.ECR._2_1" localSheetId="6" hidden="1">{#N/A,#N/A,FALSE,"schA"}</definedName>
    <definedName name="wrn.ECR._2_1" localSheetId="7" hidden="1">{#N/A,#N/A,FALSE,"schA"}</definedName>
    <definedName name="wrn.ECR._2_1" localSheetId="8" hidden="1">{#N/A,#N/A,FALSE,"schA"}</definedName>
    <definedName name="wrn.ECR._2_1" localSheetId="9" hidden="1">{#N/A,#N/A,FALSE,"schA"}</definedName>
    <definedName name="wrn.ECR._2_1" localSheetId="10" hidden="1">{#N/A,#N/A,FALSE,"schA"}</definedName>
    <definedName name="wrn.ECR._2_1" hidden="1">{#N/A,#N/A,FALSE,"schA"}</definedName>
    <definedName name="wrn.ECR._2_2" localSheetId="2" hidden="1">{#N/A,#N/A,FALSE,"schA"}</definedName>
    <definedName name="wrn.ECR._2_2" localSheetId="3" hidden="1">{#N/A,#N/A,FALSE,"schA"}</definedName>
    <definedName name="wrn.ECR._2_2" localSheetId="4" hidden="1">{#N/A,#N/A,FALSE,"schA"}</definedName>
    <definedName name="wrn.ECR._2_2" localSheetId="5" hidden="1">{#N/A,#N/A,FALSE,"schA"}</definedName>
    <definedName name="wrn.ECR._2_2" localSheetId="1" hidden="1">{#N/A,#N/A,FALSE,"schA"}</definedName>
    <definedName name="wrn.ECR._2_2" localSheetId="0" hidden="1">{#N/A,#N/A,FALSE,"schA"}</definedName>
    <definedName name="wrn.ECR._2_2" localSheetId="6" hidden="1">{#N/A,#N/A,FALSE,"schA"}</definedName>
    <definedName name="wrn.ECR._2_2" localSheetId="7" hidden="1">{#N/A,#N/A,FALSE,"schA"}</definedName>
    <definedName name="wrn.ECR._2_2" localSheetId="8" hidden="1">{#N/A,#N/A,FALSE,"schA"}</definedName>
    <definedName name="wrn.ECR._2_2" localSheetId="9" hidden="1">{#N/A,#N/A,FALSE,"schA"}</definedName>
    <definedName name="wrn.ECR._2_2" localSheetId="10" hidden="1">{#N/A,#N/A,FALSE,"schA"}</definedName>
    <definedName name="wrn.ECR._2_2" hidden="1">{#N/A,#N/A,FALSE,"schA"}</definedName>
    <definedName name="wrn.ECR._2_3" localSheetId="2" hidden="1">{#N/A,#N/A,FALSE,"schA"}</definedName>
    <definedName name="wrn.ECR._2_3" localSheetId="3" hidden="1">{#N/A,#N/A,FALSE,"schA"}</definedName>
    <definedName name="wrn.ECR._2_3" localSheetId="4" hidden="1">{#N/A,#N/A,FALSE,"schA"}</definedName>
    <definedName name="wrn.ECR._2_3" localSheetId="5" hidden="1">{#N/A,#N/A,FALSE,"schA"}</definedName>
    <definedName name="wrn.ECR._2_3" localSheetId="1" hidden="1">{#N/A,#N/A,FALSE,"schA"}</definedName>
    <definedName name="wrn.ECR._2_3" localSheetId="0" hidden="1">{#N/A,#N/A,FALSE,"schA"}</definedName>
    <definedName name="wrn.ECR._2_3" localSheetId="6" hidden="1">{#N/A,#N/A,FALSE,"schA"}</definedName>
    <definedName name="wrn.ECR._2_3" localSheetId="7" hidden="1">{#N/A,#N/A,FALSE,"schA"}</definedName>
    <definedName name="wrn.ECR._2_3" localSheetId="8" hidden="1">{#N/A,#N/A,FALSE,"schA"}</definedName>
    <definedName name="wrn.ECR._2_3" localSheetId="9" hidden="1">{#N/A,#N/A,FALSE,"schA"}</definedName>
    <definedName name="wrn.ECR._2_3" localSheetId="10" hidden="1">{#N/A,#N/A,FALSE,"schA"}</definedName>
    <definedName name="wrn.ECR._2_3" hidden="1">{#N/A,#N/A,FALSE,"schA"}</definedName>
    <definedName name="wrn.ECR._3" localSheetId="2" hidden="1">{#N/A,#N/A,FALSE,"schA"}</definedName>
    <definedName name="wrn.ECR._3" localSheetId="3" hidden="1">{#N/A,#N/A,FALSE,"schA"}</definedName>
    <definedName name="wrn.ECR._3" localSheetId="4" hidden="1">{#N/A,#N/A,FALSE,"schA"}</definedName>
    <definedName name="wrn.ECR._3" localSheetId="5" hidden="1">{#N/A,#N/A,FALSE,"schA"}</definedName>
    <definedName name="wrn.ECR._3" localSheetId="1" hidden="1">{#N/A,#N/A,FALSE,"schA"}</definedName>
    <definedName name="wrn.ECR._3" localSheetId="0" hidden="1">{#N/A,#N/A,FALSE,"schA"}</definedName>
    <definedName name="wrn.ECR._3" localSheetId="6" hidden="1">{#N/A,#N/A,FALSE,"schA"}</definedName>
    <definedName name="wrn.ECR._3" localSheetId="7" hidden="1">{#N/A,#N/A,FALSE,"schA"}</definedName>
    <definedName name="wrn.ECR._3" localSheetId="8" hidden="1">{#N/A,#N/A,FALSE,"schA"}</definedName>
    <definedName name="wrn.ECR._3" localSheetId="9" hidden="1">{#N/A,#N/A,FALSE,"schA"}</definedName>
    <definedName name="wrn.ECR._3" localSheetId="10" hidden="1">{#N/A,#N/A,FALSE,"schA"}</definedName>
    <definedName name="wrn.ECR._3" hidden="1">{#N/A,#N/A,FALSE,"schA"}</definedName>
    <definedName name="wrn.ECR._3_1" localSheetId="2" hidden="1">{#N/A,#N/A,FALSE,"schA"}</definedName>
    <definedName name="wrn.ECR._3_1" localSheetId="3" hidden="1">{#N/A,#N/A,FALSE,"schA"}</definedName>
    <definedName name="wrn.ECR._3_1" localSheetId="4" hidden="1">{#N/A,#N/A,FALSE,"schA"}</definedName>
    <definedName name="wrn.ECR._3_1" localSheetId="5" hidden="1">{#N/A,#N/A,FALSE,"schA"}</definedName>
    <definedName name="wrn.ECR._3_1" localSheetId="1" hidden="1">{#N/A,#N/A,FALSE,"schA"}</definedName>
    <definedName name="wrn.ECR._3_1" localSheetId="0" hidden="1">{#N/A,#N/A,FALSE,"schA"}</definedName>
    <definedName name="wrn.ECR._3_1" localSheetId="6" hidden="1">{#N/A,#N/A,FALSE,"schA"}</definedName>
    <definedName name="wrn.ECR._3_1" localSheetId="7" hidden="1">{#N/A,#N/A,FALSE,"schA"}</definedName>
    <definedName name="wrn.ECR._3_1" localSheetId="8" hidden="1">{#N/A,#N/A,FALSE,"schA"}</definedName>
    <definedName name="wrn.ECR._3_1" localSheetId="9" hidden="1">{#N/A,#N/A,FALSE,"schA"}</definedName>
    <definedName name="wrn.ECR._3_1" localSheetId="10" hidden="1">{#N/A,#N/A,FALSE,"schA"}</definedName>
    <definedName name="wrn.ECR._3_1" hidden="1">{#N/A,#N/A,FALSE,"schA"}</definedName>
    <definedName name="wrn.ECR._3_2" localSheetId="2" hidden="1">{#N/A,#N/A,FALSE,"schA"}</definedName>
    <definedName name="wrn.ECR._3_2" localSheetId="3" hidden="1">{#N/A,#N/A,FALSE,"schA"}</definedName>
    <definedName name="wrn.ECR._3_2" localSheetId="4" hidden="1">{#N/A,#N/A,FALSE,"schA"}</definedName>
    <definedName name="wrn.ECR._3_2" localSheetId="5" hidden="1">{#N/A,#N/A,FALSE,"schA"}</definedName>
    <definedName name="wrn.ECR._3_2" localSheetId="1" hidden="1">{#N/A,#N/A,FALSE,"schA"}</definedName>
    <definedName name="wrn.ECR._3_2" localSheetId="0" hidden="1">{#N/A,#N/A,FALSE,"schA"}</definedName>
    <definedName name="wrn.ECR._3_2" localSheetId="6" hidden="1">{#N/A,#N/A,FALSE,"schA"}</definedName>
    <definedName name="wrn.ECR._3_2" localSheetId="7" hidden="1">{#N/A,#N/A,FALSE,"schA"}</definedName>
    <definedName name="wrn.ECR._3_2" localSheetId="8" hidden="1">{#N/A,#N/A,FALSE,"schA"}</definedName>
    <definedName name="wrn.ECR._3_2" localSheetId="9" hidden="1">{#N/A,#N/A,FALSE,"schA"}</definedName>
    <definedName name="wrn.ECR._3_2" localSheetId="10" hidden="1">{#N/A,#N/A,FALSE,"schA"}</definedName>
    <definedName name="wrn.ECR._3_2" hidden="1">{#N/A,#N/A,FALSE,"schA"}</definedName>
    <definedName name="wrn.ECR._3_3" localSheetId="2" hidden="1">{#N/A,#N/A,FALSE,"schA"}</definedName>
    <definedName name="wrn.ECR._3_3" localSheetId="3" hidden="1">{#N/A,#N/A,FALSE,"schA"}</definedName>
    <definedName name="wrn.ECR._3_3" localSheetId="4" hidden="1">{#N/A,#N/A,FALSE,"schA"}</definedName>
    <definedName name="wrn.ECR._3_3" localSheetId="5" hidden="1">{#N/A,#N/A,FALSE,"schA"}</definedName>
    <definedName name="wrn.ECR._3_3" localSheetId="1" hidden="1">{#N/A,#N/A,FALSE,"schA"}</definedName>
    <definedName name="wrn.ECR._3_3" localSheetId="0" hidden="1">{#N/A,#N/A,FALSE,"schA"}</definedName>
    <definedName name="wrn.ECR._3_3" localSheetId="6" hidden="1">{#N/A,#N/A,FALSE,"schA"}</definedName>
    <definedName name="wrn.ECR._3_3" localSheetId="7" hidden="1">{#N/A,#N/A,FALSE,"schA"}</definedName>
    <definedName name="wrn.ECR._3_3" localSheetId="8" hidden="1">{#N/A,#N/A,FALSE,"schA"}</definedName>
    <definedName name="wrn.ECR._3_3" localSheetId="9" hidden="1">{#N/A,#N/A,FALSE,"schA"}</definedName>
    <definedName name="wrn.ECR._3_3" localSheetId="10" hidden="1">{#N/A,#N/A,FALSE,"schA"}</definedName>
    <definedName name="wrn.ECR._3_3" hidden="1">{#N/A,#N/A,FALSE,"schA"}</definedName>
    <definedName name="wrn.ECR._4" localSheetId="2" hidden="1">{#N/A,#N/A,FALSE,"schA"}</definedName>
    <definedName name="wrn.ECR._4" localSheetId="3" hidden="1">{#N/A,#N/A,FALSE,"schA"}</definedName>
    <definedName name="wrn.ECR._4" localSheetId="4" hidden="1">{#N/A,#N/A,FALSE,"schA"}</definedName>
    <definedName name="wrn.ECR._4" localSheetId="5" hidden="1">{#N/A,#N/A,FALSE,"schA"}</definedName>
    <definedName name="wrn.ECR._4" localSheetId="1" hidden="1">{#N/A,#N/A,FALSE,"schA"}</definedName>
    <definedName name="wrn.ECR._4" localSheetId="0" hidden="1">{#N/A,#N/A,FALSE,"schA"}</definedName>
    <definedName name="wrn.ECR._4" localSheetId="6" hidden="1">{#N/A,#N/A,FALSE,"schA"}</definedName>
    <definedName name="wrn.ECR._4" localSheetId="7" hidden="1">{#N/A,#N/A,FALSE,"schA"}</definedName>
    <definedName name="wrn.ECR._4" localSheetId="8" hidden="1">{#N/A,#N/A,FALSE,"schA"}</definedName>
    <definedName name="wrn.ECR._4" localSheetId="9" hidden="1">{#N/A,#N/A,FALSE,"schA"}</definedName>
    <definedName name="wrn.ECR._4" localSheetId="10" hidden="1">{#N/A,#N/A,FALSE,"schA"}</definedName>
    <definedName name="wrn.ECR._4" hidden="1">{#N/A,#N/A,FALSE,"schA"}</definedName>
    <definedName name="wrn.ECR._4_1" localSheetId="2" hidden="1">{#N/A,#N/A,FALSE,"schA"}</definedName>
    <definedName name="wrn.ECR._4_1" localSheetId="3" hidden="1">{#N/A,#N/A,FALSE,"schA"}</definedName>
    <definedName name="wrn.ECR._4_1" localSheetId="4" hidden="1">{#N/A,#N/A,FALSE,"schA"}</definedName>
    <definedName name="wrn.ECR._4_1" localSheetId="5" hidden="1">{#N/A,#N/A,FALSE,"schA"}</definedName>
    <definedName name="wrn.ECR._4_1" localSheetId="1" hidden="1">{#N/A,#N/A,FALSE,"schA"}</definedName>
    <definedName name="wrn.ECR._4_1" localSheetId="0" hidden="1">{#N/A,#N/A,FALSE,"schA"}</definedName>
    <definedName name="wrn.ECR._4_1" localSheetId="6" hidden="1">{#N/A,#N/A,FALSE,"schA"}</definedName>
    <definedName name="wrn.ECR._4_1" localSheetId="7" hidden="1">{#N/A,#N/A,FALSE,"schA"}</definedName>
    <definedName name="wrn.ECR._4_1" localSheetId="8" hidden="1">{#N/A,#N/A,FALSE,"schA"}</definedName>
    <definedName name="wrn.ECR._4_1" localSheetId="9" hidden="1">{#N/A,#N/A,FALSE,"schA"}</definedName>
    <definedName name="wrn.ECR._4_1" localSheetId="10" hidden="1">{#N/A,#N/A,FALSE,"schA"}</definedName>
    <definedName name="wrn.ECR._4_1" hidden="1">{#N/A,#N/A,FALSE,"schA"}</definedName>
    <definedName name="wrn.ECR._4_2" localSheetId="2" hidden="1">{#N/A,#N/A,FALSE,"schA"}</definedName>
    <definedName name="wrn.ECR._4_2" localSheetId="3" hidden="1">{#N/A,#N/A,FALSE,"schA"}</definedName>
    <definedName name="wrn.ECR._4_2" localSheetId="4" hidden="1">{#N/A,#N/A,FALSE,"schA"}</definedName>
    <definedName name="wrn.ECR._4_2" localSheetId="5" hidden="1">{#N/A,#N/A,FALSE,"schA"}</definedName>
    <definedName name="wrn.ECR._4_2" localSheetId="1" hidden="1">{#N/A,#N/A,FALSE,"schA"}</definedName>
    <definedName name="wrn.ECR._4_2" localSheetId="0" hidden="1">{#N/A,#N/A,FALSE,"schA"}</definedName>
    <definedName name="wrn.ECR._4_2" localSheetId="6" hidden="1">{#N/A,#N/A,FALSE,"schA"}</definedName>
    <definedName name="wrn.ECR._4_2" localSheetId="7" hidden="1">{#N/A,#N/A,FALSE,"schA"}</definedName>
    <definedName name="wrn.ECR._4_2" localSheetId="8" hidden="1">{#N/A,#N/A,FALSE,"schA"}</definedName>
    <definedName name="wrn.ECR._4_2" localSheetId="9" hidden="1">{#N/A,#N/A,FALSE,"schA"}</definedName>
    <definedName name="wrn.ECR._4_2" localSheetId="10" hidden="1">{#N/A,#N/A,FALSE,"schA"}</definedName>
    <definedName name="wrn.ECR._4_2" hidden="1">{#N/A,#N/A,FALSE,"schA"}</definedName>
    <definedName name="wrn.ECR._4_3" localSheetId="2" hidden="1">{#N/A,#N/A,FALSE,"schA"}</definedName>
    <definedName name="wrn.ECR._4_3" localSheetId="3" hidden="1">{#N/A,#N/A,FALSE,"schA"}</definedName>
    <definedName name="wrn.ECR._4_3" localSheetId="4" hidden="1">{#N/A,#N/A,FALSE,"schA"}</definedName>
    <definedName name="wrn.ECR._4_3" localSheetId="5" hidden="1">{#N/A,#N/A,FALSE,"schA"}</definedName>
    <definedName name="wrn.ECR._4_3" localSheetId="1" hidden="1">{#N/A,#N/A,FALSE,"schA"}</definedName>
    <definedName name="wrn.ECR._4_3" localSheetId="0" hidden="1">{#N/A,#N/A,FALSE,"schA"}</definedName>
    <definedName name="wrn.ECR._4_3" localSheetId="6" hidden="1">{#N/A,#N/A,FALSE,"schA"}</definedName>
    <definedName name="wrn.ECR._4_3" localSheetId="7" hidden="1">{#N/A,#N/A,FALSE,"schA"}</definedName>
    <definedName name="wrn.ECR._4_3" localSheetId="8" hidden="1">{#N/A,#N/A,FALSE,"schA"}</definedName>
    <definedName name="wrn.ECR._4_3" localSheetId="9" hidden="1">{#N/A,#N/A,FALSE,"schA"}</definedName>
    <definedName name="wrn.ECR._4_3" localSheetId="10" hidden="1">{#N/A,#N/A,FALSE,"schA"}</definedName>
    <definedName name="wrn.ECR._4_3" hidden="1">{#N/A,#N/A,FALSE,"schA"}</definedName>
    <definedName name="wrn.ECR._5" localSheetId="2" hidden="1">{#N/A,#N/A,FALSE,"schA"}</definedName>
    <definedName name="wrn.ECR._5" localSheetId="3" hidden="1">{#N/A,#N/A,FALSE,"schA"}</definedName>
    <definedName name="wrn.ECR._5" localSheetId="4" hidden="1">{#N/A,#N/A,FALSE,"schA"}</definedName>
    <definedName name="wrn.ECR._5" localSheetId="5" hidden="1">{#N/A,#N/A,FALSE,"schA"}</definedName>
    <definedName name="wrn.ECR._5" localSheetId="1" hidden="1">{#N/A,#N/A,FALSE,"schA"}</definedName>
    <definedName name="wrn.ECR._5" localSheetId="0" hidden="1">{#N/A,#N/A,FALSE,"schA"}</definedName>
    <definedName name="wrn.ECR._5" localSheetId="6" hidden="1">{#N/A,#N/A,FALSE,"schA"}</definedName>
    <definedName name="wrn.ECR._5" localSheetId="7" hidden="1">{#N/A,#N/A,FALSE,"schA"}</definedName>
    <definedName name="wrn.ECR._5" localSheetId="8" hidden="1">{#N/A,#N/A,FALSE,"schA"}</definedName>
    <definedName name="wrn.ECR._5" localSheetId="9" hidden="1">{#N/A,#N/A,FALSE,"schA"}</definedName>
    <definedName name="wrn.ECR._5" localSheetId="10" hidden="1">{#N/A,#N/A,FALSE,"schA"}</definedName>
    <definedName name="wrn.ECR._5" hidden="1">{#N/A,#N/A,FALSE,"schA"}</definedName>
    <definedName name="wrn.ECR._5_1" localSheetId="2" hidden="1">{#N/A,#N/A,FALSE,"schA"}</definedName>
    <definedName name="wrn.ECR._5_1" localSheetId="3" hidden="1">{#N/A,#N/A,FALSE,"schA"}</definedName>
    <definedName name="wrn.ECR._5_1" localSheetId="4" hidden="1">{#N/A,#N/A,FALSE,"schA"}</definedName>
    <definedName name="wrn.ECR._5_1" localSheetId="5" hidden="1">{#N/A,#N/A,FALSE,"schA"}</definedName>
    <definedName name="wrn.ECR._5_1" localSheetId="1" hidden="1">{#N/A,#N/A,FALSE,"schA"}</definedName>
    <definedName name="wrn.ECR._5_1" localSheetId="0" hidden="1">{#N/A,#N/A,FALSE,"schA"}</definedName>
    <definedName name="wrn.ECR._5_1" localSheetId="6" hidden="1">{#N/A,#N/A,FALSE,"schA"}</definedName>
    <definedName name="wrn.ECR._5_1" localSheetId="7" hidden="1">{#N/A,#N/A,FALSE,"schA"}</definedName>
    <definedName name="wrn.ECR._5_1" localSheetId="8" hidden="1">{#N/A,#N/A,FALSE,"schA"}</definedName>
    <definedName name="wrn.ECR._5_1" localSheetId="9" hidden="1">{#N/A,#N/A,FALSE,"schA"}</definedName>
    <definedName name="wrn.ECR._5_1" localSheetId="10" hidden="1">{#N/A,#N/A,FALSE,"schA"}</definedName>
    <definedName name="wrn.ECR._5_1" hidden="1">{#N/A,#N/A,FALSE,"schA"}</definedName>
    <definedName name="wrn.ECR._5_2" localSheetId="2" hidden="1">{#N/A,#N/A,FALSE,"schA"}</definedName>
    <definedName name="wrn.ECR._5_2" localSheetId="3" hidden="1">{#N/A,#N/A,FALSE,"schA"}</definedName>
    <definedName name="wrn.ECR._5_2" localSheetId="4" hidden="1">{#N/A,#N/A,FALSE,"schA"}</definedName>
    <definedName name="wrn.ECR._5_2" localSheetId="5" hidden="1">{#N/A,#N/A,FALSE,"schA"}</definedName>
    <definedName name="wrn.ECR._5_2" localSheetId="1" hidden="1">{#N/A,#N/A,FALSE,"schA"}</definedName>
    <definedName name="wrn.ECR._5_2" localSheetId="0" hidden="1">{#N/A,#N/A,FALSE,"schA"}</definedName>
    <definedName name="wrn.ECR._5_2" localSheetId="6" hidden="1">{#N/A,#N/A,FALSE,"schA"}</definedName>
    <definedName name="wrn.ECR._5_2" localSheetId="7" hidden="1">{#N/A,#N/A,FALSE,"schA"}</definedName>
    <definedName name="wrn.ECR._5_2" localSheetId="8" hidden="1">{#N/A,#N/A,FALSE,"schA"}</definedName>
    <definedName name="wrn.ECR._5_2" localSheetId="9" hidden="1">{#N/A,#N/A,FALSE,"schA"}</definedName>
    <definedName name="wrn.ECR._5_2" localSheetId="10" hidden="1">{#N/A,#N/A,FALSE,"schA"}</definedName>
    <definedName name="wrn.ECR._5_2" hidden="1">{#N/A,#N/A,FALSE,"schA"}</definedName>
    <definedName name="wrn.ECR._5_3" localSheetId="2" hidden="1">{#N/A,#N/A,FALSE,"schA"}</definedName>
    <definedName name="wrn.ECR._5_3" localSheetId="3" hidden="1">{#N/A,#N/A,FALSE,"schA"}</definedName>
    <definedName name="wrn.ECR._5_3" localSheetId="4" hidden="1">{#N/A,#N/A,FALSE,"schA"}</definedName>
    <definedName name="wrn.ECR._5_3" localSheetId="5" hidden="1">{#N/A,#N/A,FALSE,"schA"}</definedName>
    <definedName name="wrn.ECR._5_3" localSheetId="1" hidden="1">{#N/A,#N/A,FALSE,"schA"}</definedName>
    <definedName name="wrn.ECR._5_3" localSheetId="0" hidden="1">{#N/A,#N/A,FALSE,"schA"}</definedName>
    <definedName name="wrn.ECR._5_3" localSheetId="6" hidden="1">{#N/A,#N/A,FALSE,"schA"}</definedName>
    <definedName name="wrn.ECR._5_3" localSheetId="7" hidden="1">{#N/A,#N/A,FALSE,"schA"}</definedName>
    <definedName name="wrn.ECR._5_3" localSheetId="8" hidden="1">{#N/A,#N/A,FALSE,"schA"}</definedName>
    <definedName name="wrn.ECR._5_3" localSheetId="9" hidden="1">{#N/A,#N/A,FALSE,"schA"}</definedName>
    <definedName name="wrn.ECR._5_3" localSheetId="10" hidden="1">{#N/A,#N/A,FALSE,"schA"}</definedName>
    <definedName name="wrn.ECR._5_3" hidden="1">{#N/A,#N/A,FALSE,"schA"}</definedName>
    <definedName name="wrn.Engr._.Summary." localSheetId="2" hidden="1">{#N/A,#N/A,FALSE,"INPUTDATA";#N/A,#N/A,FALSE,"SUMMARY";#N/A,#N/A,FALSE,"CTAREP";#N/A,#N/A,FALSE,"CTBREP";#N/A,#N/A,FALSE,"TURBEFF";#N/A,#N/A,FALSE,"Condenser Performance"}</definedName>
    <definedName name="wrn.Engr._.Summary." localSheetId="3" hidden="1">{#N/A,#N/A,FALSE,"INPUTDATA";#N/A,#N/A,FALSE,"SUMMARY";#N/A,#N/A,FALSE,"CTAREP";#N/A,#N/A,FALSE,"CTBREP";#N/A,#N/A,FALSE,"TURBEFF";#N/A,#N/A,FALSE,"Condenser Performance"}</definedName>
    <definedName name="wrn.Engr._.Summary." localSheetId="4" hidden="1">{#N/A,#N/A,FALSE,"INPUTDATA";#N/A,#N/A,FALSE,"SUMMARY";#N/A,#N/A,FALSE,"CTAREP";#N/A,#N/A,FALSE,"CTBREP";#N/A,#N/A,FALSE,"TURBEFF";#N/A,#N/A,FALSE,"Condenser Performance"}</definedName>
    <definedName name="wrn.Engr._.Summary." localSheetId="5" hidden="1">{#N/A,#N/A,FALSE,"INPUTDATA";#N/A,#N/A,FALSE,"SUMMARY";#N/A,#N/A,FALSE,"CTAREP";#N/A,#N/A,FALSE,"CTBREP";#N/A,#N/A,FALSE,"TURBEFF";#N/A,#N/A,FALSE,"Condenser Performance"}</definedName>
    <definedName name="wrn.Engr._.Summary." localSheetId="1" hidden="1">{#N/A,#N/A,FALSE,"INPUTDATA";#N/A,#N/A,FALSE,"SUMMARY";#N/A,#N/A,FALSE,"CTAREP";#N/A,#N/A,FALSE,"CTBREP";#N/A,#N/A,FALSE,"TURBEFF";#N/A,#N/A,FALSE,"Condenser Performance"}</definedName>
    <definedName name="wrn.Engr._.Summary." localSheetId="0" hidden="1">{#N/A,#N/A,FALSE,"INPUTDATA";#N/A,#N/A,FALSE,"SUMMARY";#N/A,#N/A,FALSE,"CTAREP";#N/A,#N/A,FALSE,"CTBREP";#N/A,#N/A,FALSE,"TURBEFF";#N/A,#N/A,FALSE,"Condenser Performance"}</definedName>
    <definedName name="wrn.Engr._.Summary." localSheetId="6" hidden="1">{#N/A,#N/A,FALSE,"INPUTDATA";#N/A,#N/A,FALSE,"SUMMARY";#N/A,#N/A,FALSE,"CTAREP";#N/A,#N/A,FALSE,"CTBREP";#N/A,#N/A,FALSE,"TURBEFF";#N/A,#N/A,FALSE,"Condenser Performance"}</definedName>
    <definedName name="wrn.Engr._.Summary." localSheetId="7" hidden="1">{#N/A,#N/A,FALSE,"INPUTDATA";#N/A,#N/A,FALSE,"SUMMARY";#N/A,#N/A,FALSE,"CTAREP";#N/A,#N/A,FALSE,"CTBREP";#N/A,#N/A,FALSE,"TURBEFF";#N/A,#N/A,FALSE,"Condenser Performance"}</definedName>
    <definedName name="wrn.Engr._.Summary." localSheetId="8" hidden="1">{#N/A,#N/A,FALSE,"INPUTDATA";#N/A,#N/A,FALSE,"SUMMARY";#N/A,#N/A,FALSE,"CTAREP";#N/A,#N/A,FALSE,"CTBREP";#N/A,#N/A,FALSE,"TURBEFF";#N/A,#N/A,FALSE,"Condenser Performance"}</definedName>
    <definedName name="wrn.Engr._.Summary." localSheetId="9" hidden="1">{#N/A,#N/A,FALSE,"INPUTDATA";#N/A,#N/A,FALSE,"SUMMARY";#N/A,#N/A,FALSE,"CTAREP";#N/A,#N/A,FALSE,"CTBREP";#N/A,#N/A,FALSE,"TURBEFF";#N/A,#N/A,FALSE,"Condenser Performance"}</definedName>
    <definedName name="wrn.Engr._.Summary." localSheetId="10" hidden="1">{#N/A,#N/A,FALSE,"INPUTDATA";#N/A,#N/A,FALSE,"SUMMARY";#N/A,#N/A,FALSE,"CTAREP";#N/A,#N/A,FALSE,"CTBREP";#N/A,#N/A,FALSE,"TURBEFF";#N/A,#N/A,FALSE,"Condenser Performance"}</definedName>
    <definedName name="wrn.Engr._.Summary." hidden="1">{#N/A,#N/A,FALSE,"INPUTDATA";#N/A,#N/A,FALSE,"SUMMARY";#N/A,#N/A,FALSE,"CTAREP";#N/A,#N/A,FALSE,"CTBREP";#N/A,#N/A,FALSE,"TURBEFF";#N/A,#N/A,FALSE,"Condenser Performance"}</definedName>
    <definedName name="wrn.Exec._.Summary." localSheetId="2" hidden="1">{#N/A,#N/A,FALSE,"INPUTDATA";#N/A,#N/A,FALSE,"SUMMARY"}</definedName>
    <definedName name="wrn.Exec._.Summary." localSheetId="3" hidden="1">{#N/A,#N/A,FALSE,"INPUTDATA";#N/A,#N/A,FALSE,"SUMMARY"}</definedName>
    <definedName name="wrn.Exec._.Summary." localSheetId="4" hidden="1">{#N/A,#N/A,FALSE,"INPUTDATA";#N/A,#N/A,FALSE,"SUMMARY"}</definedName>
    <definedName name="wrn.Exec._.Summary." localSheetId="5" hidden="1">{#N/A,#N/A,FALSE,"INPUTDATA";#N/A,#N/A,FALSE,"SUMMARY"}</definedName>
    <definedName name="wrn.Exec._.Summary." localSheetId="1" hidden="1">{#N/A,#N/A,FALSE,"INPUTDATA";#N/A,#N/A,FALSE,"SUMMARY"}</definedName>
    <definedName name="wrn.Exec._.Summary." localSheetId="0" hidden="1">{#N/A,#N/A,FALSE,"INPUTDATA";#N/A,#N/A,FALSE,"SUMMARY"}</definedName>
    <definedName name="wrn.Exec._.Summary." localSheetId="6" hidden="1">{#N/A,#N/A,FALSE,"INPUTDATA";#N/A,#N/A,FALSE,"SUMMARY"}</definedName>
    <definedName name="wrn.Exec._.Summary." localSheetId="7" hidden="1">{#N/A,#N/A,FALSE,"INPUTDATA";#N/A,#N/A,FALSE,"SUMMARY"}</definedName>
    <definedName name="wrn.Exec._.Summary." localSheetId="8" hidden="1">{#N/A,#N/A,FALSE,"INPUTDATA";#N/A,#N/A,FALSE,"SUMMARY"}</definedName>
    <definedName name="wrn.Exec._.Summary." localSheetId="9" hidden="1">{#N/A,#N/A,FALSE,"INPUTDATA";#N/A,#N/A,FALSE,"SUMMARY"}</definedName>
    <definedName name="wrn.Exec._.Summary." localSheetId="10" hidden="1">{#N/A,#N/A,FALSE,"INPUTDATA";#N/A,#N/A,FALSE,"SUMMARY"}</definedName>
    <definedName name="wrn.Exec._.Summary." hidden="1">{#N/A,#N/A,FALSE,"INPUTDATA";#N/A,#N/A,FALSE,"SUMMARY"}</definedName>
    <definedName name="wrn.Exec1._.Summary" localSheetId="2" hidden="1">{#N/A,#N/A,FALSE,"INPUTDATA";#N/A,#N/A,FALSE,"SUMMARY"}</definedName>
    <definedName name="wrn.Exec1._.Summary" localSheetId="3" hidden="1">{#N/A,#N/A,FALSE,"INPUTDATA";#N/A,#N/A,FALSE,"SUMMARY"}</definedName>
    <definedName name="wrn.Exec1._.Summary" localSheetId="4" hidden="1">{#N/A,#N/A,FALSE,"INPUTDATA";#N/A,#N/A,FALSE,"SUMMARY"}</definedName>
    <definedName name="wrn.Exec1._.Summary" localSheetId="5" hidden="1">{#N/A,#N/A,FALSE,"INPUTDATA";#N/A,#N/A,FALSE,"SUMMARY"}</definedName>
    <definedName name="wrn.Exec1._.Summary" localSheetId="1" hidden="1">{#N/A,#N/A,FALSE,"INPUTDATA";#N/A,#N/A,FALSE,"SUMMARY"}</definedName>
    <definedName name="wrn.Exec1._.Summary" localSheetId="0" hidden="1">{#N/A,#N/A,FALSE,"INPUTDATA";#N/A,#N/A,FALSE,"SUMMARY"}</definedName>
    <definedName name="wrn.Exec1._.Summary" localSheetId="6" hidden="1">{#N/A,#N/A,FALSE,"INPUTDATA";#N/A,#N/A,FALSE,"SUMMARY"}</definedName>
    <definedName name="wrn.Exec1._.Summary" localSheetId="7" hidden="1">{#N/A,#N/A,FALSE,"INPUTDATA";#N/A,#N/A,FALSE,"SUMMARY"}</definedName>
    <definedName name="wrn.Exec1._.Summary" localSheetId="8" hidden="1">{#N/A,#N/A,FALSE,"INPUTDATA";#N/A,#N/A,FALSE,"SUMMARY"}</definedName>
    <definedName name="wrn.Exec1._.Summary" localSheetId="9" hidden="1">{#N/A,#N/A,FALSE,"INPUTDATA";#N/A,#N/A,FALSE,"SUMMARY"}</definedName>
    <definedName name="wrn.Exec1._.Summary" localSheetId="10" hidden="1">{#N/A,#N/A,FALSE,"INPUTDATA";#N/A,#N/A,FALSE,"SUMMARY"}</definedName>
    <definedName name="wrn.Exec1._.Summary" hidden="1">{#N/A,#N/A,FALSE,"INPUTDATA";#N/A,#N/A,FALSE,"SUMMARY"}</definedName>
    <definedName name="wrn.Exhibit_draft_report." localSheetId="2" hidden="1">{"Historic",#N/A,FALSE,"Historic IS";"BS",#N/A,FALSE,"DCF BS conversion";"Market_summary_2",#N/A,FALSE,"Market summary";"GCM_summary",#N/A,FALSE,"Market approach";"DCF",#N/A,FALSE,"DCF Projected IS unlevered";"DCF_value",#N/A,FALSE,"DCF Indications of value"}</definedName>
    <definedName name="wrn.Exhibit_draft_report." localSheetId="3" hidden="1">{"Historic",#N/A,FALSE,"Historic IS";"BS",#N/A,FALSE,"DCF BS conversion";"Market_summary_2",#N/A,FALSE,"Market summary";"GCM_summary",#N/A,FALSE,"Market approach";"DCF",#N/A,FALSE,"DCF Projected IS unlevered";"DCF_value",#N/A,FALSE,"DCF Indications of value"}</definedName>
    <definedName name="wrn.Exhibit_draft_report." localSheetId="4" hidden="1">{"Historic",#N/A,FALSE,"Historic IS";"BS",#N/A,FALSE,"DCF BS conversion";"Market_summary_2",#N/A,FALSE,"Market summary";"GCM_summary",#N/A,FALSE,"Market approach";"DCF",#N/A,FALSE,"DCF Projected IS unlevered";"DCF_value",#N/A,FALSE,"DCF Indications of value"}</definedName>
    <definedName name="wrn.Exhibit_draft_report." localSheetId="5" hidden="1">{"Historic",#N/A,FALSE,"Historic IS";"BS",#N/A,FALSE,"DCF BS conversion";"Market_summary_2",#N/A,FALSE,"Market summary";"GCM_summary",#N/A,FALSE,"Market approach";"DCF",#N/A,FALSE,"DCF Projected IS unlevered";"DCF_value",#N/A,FALSE,"DCF Indications of value"}</definedName>
    <definedName name="wrn.Exhibit_draft_report." localSheetId="1" hidden="1">{"Historic",#N/A,FALSE,"Historic IS";"BS",#N/A,FALSE,"DCF BS conversion";"Market_summary_2",#N/A,FALSE,"Market summary";"GCM_summary",#N/A,FALSE,"Market approach";"DCF",#N/A,FALSE,"DCF Projected IS unlevered";"DCF_value",#N/A,FALSE,"DCF Indications of value"}</definedName>
    <definedName name="wrn.Exhibit_draft_report." localSheetId="0" hidden="1">{"Historic",#N/A,FALSE,"Historic IS";"BS",#N/A,FALSE,"DCF BS conversion";"Market_summary_2",#N/A,FALSE,"Market summary";"GCM_summary",#N/A,FALSE,"Market approach";"DCF",#N/A,FALSE,"DCF Projected IS unlevered";"DCF_value",#N/A,FALSE,"DCF Indications of value"}</definedName>
    <definedName name="wrn.Exhibit_draft_report." localSheetId="6" hidden="1">{"Historic",#N/A,FALSE,"Historic IS";"BS",#N/A,FALSE,"DCF BS conversion";"Market_summary_2",#N/A,FALSE,"Market summary";"GCM_summary",#N/A,FALSE,"Market approach";"DCF",#N/A,FALSE,"DCF Projected IS unlevered";"DCF_value",#N/A,FALSE,"DCF Indications of value"}</definedName>
    <definedName name="wrn.Exhibit_draft_report." localSheetId="7" hidden="1">{"Historic",#N/A,FALSE,"Historic IS";"BS",#N/A,FALSE,"DCF BS conversion";"Market_summary_2",#N/A,FALSE,"Market summary";"GCM_summary",#N/A,FALSE,"Market approach";"DCF",#N/A,FALSE,"DCF Projected IS unlevered";"DCF_value",#N/A,FALSE,"DCF Indications of value"}</definedName>
    <definedName name="wrn.Exhibit_draft_report." localSheetId="8" hidden="1">{"Historic",#N/A,FALSE,"Historic IS";"BS",#N/A,FALSE,"DCF BS conversion";"Market_summary_2",#N/A,FALSE,"Market summary";"GCM_summary",#N/A,FALSE,"Market approach";"DCF",#N/A,FALSE,"DCF Projected IS unlevered";"DCF_value",#N/A,FALSE,"DCF Indications of value"}</definedName>
    <definedName name="wrn.Exhibit_draft_report." localSheetId="9" hidden="1">{"Historic",#N/A,FALSE,"Historic IS";"BS",#N/A,FALSE,"DCF BS conversion";"Market_summary_2",#N/A,FALSE,"Market summary";"GCM_summary",#N/A,FALSE,"Market approach";"DCF",#N/A,FALSE,"DCF Projected IS unlevered";"DCF_value",#N/A,FALSE,"DCF Indications of value"}</definedName>
    <definedName name="wrn.Exhibit_draft_report." localSheetId="10" hidden="1">{"Historic",#N/A,FALSE,"Historic IS";"BS",#N/A,FALSE,"DCF BS conversion";"Market_summary_2",#N/A,FALSE,"Market summary";"GCM_summary",#N/A,FALSE,"Market approach";"DCF",#N/A,FALSE,"DCF Projected IS unlevered";"DCF_value",#N/A,FALSE,"DCF Indications of value"}</definedName>
    <definedName name="wrn.Exhibit_draft_report." hidden="1">{"Historic",#N/A,FALSE,"Historic IS";"BS",#N/A,FALSE,"DCF BS conversion";"Market_summary_2",#N/A,FALSE,"Market summary";"GCM_summary",#N/A,FALSE,"Market approach";"DCF",#N/A,FALSE,"DCF Projected IS unlevered";"DCF_value",#N/A,FALSE,"DCF Indications of value"}</definedName>
    <definedName name="wrn.Exhibit_draft_report._1" localSheetId="2" hidden="1">{"Historic",#N/A,FALSE,"Historic IS";"BS",#N/A,FALSE,"DCF BS conversion";"Market_summary_2",#N/A,FALSE,"Market summary";"GCM_summary",#N/A,FALSE,"Market approach";"DCF",#N/A,FALSE,"DCF Projected IS unlevered";"DCF_value",#N/A,FALSE,"DCF Indications of value"}</definedName>
    <definedName name="wrn.Exhibit_draft_report._1" localSheetId="3" hidden="1">{"Historic",#N/A,FALSE,"Historic IS";"BS",#N/A,FALSE,"DCF BS conversion";"Market_summary_2",#N/A,FALSE,"Market summary";"GCM_summary",#N/A,FALSE,"Market approach";"DCF",#N/A,FALSE,"DCF Projected IS unlevered";"DCF_value",#N/A,FALSE,"DCF Indications of value"}</definedName>
    <definedName name="wrn.Exhibit_draft_report._1" localSheetId="4" hidden="1">{"Historic",#N/A,FALSE,"Historic IS";"BS",#N/A,FALSE,"DCF BS conversion";"Market_summary_2",#N/A,FALSE,"Market summary";"GCM_summary",#N/A,FALSE,"Market approach";"DCF",#N/A,FALSE,"DCF Projected IS unlevered";"DCF_value",#N/A,FALSE,"DCF Indications of value"}</definedName>
    <definedName name="wrn.Exhibit_draft_report._1" localSheetId="5" hidden="1">{"Historic",#N/A,FALSE,"Historic IS";"BS",#N/A,FALSE,"DCF BS conversion";"Market_summary_2",#N/A,FALSE,"Market summary";"GCM_summary",#N/A,FALSE,"Market approach";"DCF",#N/A,FALSE,"DCF Projected IS unlevered";"DCF_value",#N/A,FALSE,"DCF Indications of value"}</definedName>
    <definedName name="wrn.Exhibit_draft_report._1" localSheetId="1" hidden="1">{"Historic",#N/A,FALSE,"Historic IS";"BS",#N/A,FALSE,"DCF BS conversion";"Market_summary_2",#N/A,FALSE,"Market summary";"GCM_summary",#N/A,FALSE,"Market approach";"DCF",#N/A,FALSE,"DCF Projected IS unlevered";"DCF_value",#N/A,FALSE,"DCF Indications of value"}</definedName>
    <definedName name="wrn.Exhibit_draft_report._1" localSheetId="0" hidden="1">{"Historic",#N/A,FALSE,"Historic IS";"BS",#N/A,FALSE,"DCF BS conversion";"Market_summary_2",#N/A,FALSE,"Market summary";"GCM_summary",#N/A,FALSE,"Market approach";"DCF",#N/A,FALSE,"DCF Projected IS unlevered";"DCF_value",#N/A,FALSE,"DCF Indications of value"}</definedName>
    <definedName name="wrn.Exhibit_draft_report._1" localSheetId="6" hidden="1">{"Historic",#N/A,FALSE,"Historic IS";"BS",#N/A,FALSE,"DCF BS conversion";"Market_summary_2",#N/A,FALSE,"Market summary";"GCM_summary",#N/A,FALSE,"Market approach";"DCF",#N/A,FALSE,"DCF Projected IS unlevered";"DCF_value",#N/A,FALSE,"DCF Indications of value"}</definedName>
    <definedName name="wrn.Exhibit_draft_report._1" localSheetId="7" hidden="1">{"Historic",#N/A,FALSE,"Historic IS";"BS",#N/A,FALSE,"DCF BS conversion";"Market_summary_2",#N/A,FALSE,"Market summary";"GCM_summary",#N/A,FALSE,"Market approach";"DCF",#N/A,FALSE,"DCF Projected IS unlevered";"DCF_value",#N/A,FALSE,"DCF Indications of value"}</definedName>
    <definedName name="wrn.Exhibit_draft_report._1" localSheetId="8" hidden="1">{"Historic",#N/A,FALSE,"Historic IS";"BS",#N/A,FALSE,"DCF BS conversion";"Market_summary_2",#N/A,FALSE,"Market summary";"GCM_summary",#N/A,FALSE,"Market approach";"DCF",#N/A,FALSE,"DCF Projected IS unlevered";"DCF_value",#N/A,FALSE,"DCF Indications of value"}</definedName>
    <definedName name="wrn.Exhibit_draft_report._1" localSheetId="9" hidden="1">{"Historic",#N/A,FALSE,"Historic IS";"BS",#N/A,FALSE,"DCF BS conversion";"Market_summary_2",#N/A,FALSE,"Market summary";"GCM_summary",#N/A,FALSE,"Market approach";"DCF",#N/A,FALSE,"DCF Projected IS unlevered";"DCF_value",#N/A,FALSE,"DCF Indications of value"}</definedName>
    <definedName name="wrn.Exhibit_draft_report._1" localSheetId="10" hidden="1">{"Historic",#N/A,FALSE,"Historic IS";"BS",#N/A,FALSE,"DCF BS conversion";"Market_summary_2",#N/A,FALSE,"Market summary";"GCM_summary",#N/A,FALSE,"Market approach";"DCF",#N/A,FALSE,"DCF Projected IS unlevered";"DCF_value",#N/A,FALSE,"DCF Indications of value"}</definedName>
    <definedName name="wrn.Exhibit_draft_report._1" hidden="1">{"Historic",#N/A,FALSE,"Historic IS";"BS",#N/A,FALSE,"DCF BS conversion";"Market_summary_2",#N/A,FALSE,"Market summary";"GCM_summary",#N/A,FALSE,"Market approach";"DCF",#N/A,FALSE,"DCF Projected IS unlevered";"DCF_value",#N/A,FALSE,"DCF Indications of value"}</definedName>
    <definedName name="wrn.EXHIBITS." localSheetId="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3"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4"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5"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6"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7"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8"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9"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1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3"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4"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5"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6"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7"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8"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9"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1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FCB." localSheetId="2" hidden="1">{"FCB_ALL";#N/A;FALSE;"FCB"}</definedName>
    <definedName name="wrn.FCB." localSheetId="3" hidden="1">{"FCB_ALL";#N/A;FALSE;"FCB"}</definedName>
    <definedName name="wrn.FCB." localSheetId="4" hidden="1">{"FCB_ALL";#N/A;FALSE;"FCB"}</definedName>
    <definedName name="wrn.FCB." localSheetId="5" hidden="1">{"FCB_ALL";#N/A;FALSE;"FCB"}</definedName>
    <definedName name="wrn.FCB." localSheetId="7" hidden="1">{"FCB_ALL";#N/A;FALSE;"FCB"}</definedName>
    <definedName name="wrn.FCB." localSheetId="8" hidden="1">{"FCB_ALL";#N/A;FALSE;"FCB"}</definedName>
    <definedName name="wrn.FCB." localSheetId="9" hidden="1">{"FCB_ALL";#N/A;FALSE;"FCB"}</definedName>
    <definedName name="wrn.FCB." localSheetId="10" hidden="1">{"FCB_ALL";#N/A;FALSE;"FCB"}</definedName>
    <definedName name="wrn.FCB." hidden="1">{"FCB_ALL";#N/A;FALSE;"FCB"}</definedName>
    <definedName name="wrn.fcb2" localSheetId="2" hidden="1">{"FCB_ALL";#N/A;FALSE;"FCB"}</definedName>
    <definedName name="wrn.fcb2" localSheetId="3" hidden="1">{"FCB_ALL";#N/A;FALSE;"FCB"}</definedName>
    <definedName name="wrn.fcb2" localSheetId="4" hidden="1">{"FCB_ALL";#N/A;FALSE;"FCB"}</definedName>
    <definedName name="wrn.fcb2" localSheetId="5" hidden="1">{"FCB_ALL";#N/A;FALSE;"FCB"}</definedName>
    <definedName name="wrn.fcb2" localSheetId="7" hidden="1">{"FCB_ALL";#N/A;FALSE;"FCB"}</definedName>
    <definedName name="wrn.fcb2" localSheetId="8" hidden="1">{"FCB_ALL";#N/A;FALSE;"FCB"}</definedName>
    <definedName name="wrn.fcb2" localSheetId="9" hidden="1">{"FCB_ALL";#N/A;FALSE;"FCB"}</definedName>
    <definedName name="wrn.fcb2" localSheetId="10" hidden="1">{"FCB_ALL";#N/A;FALSE;"FCB"}</definedName>
    <definedName name="wrn.fcb2" hidden="1">{"FCB_ALL";#N/A;FALSE;"FCB"}</definedName>
    <definedName name="wrn.Filing." localSheetId="2"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3"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4"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5"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1"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0"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6"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7"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8"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9"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10"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nancials." localSheetId="2" hidden="1">{#N/A,#N/A,TRUE,"Income Statement";#N/A,#N/A,TRUE,"Balance Sheet";#N/A,#N/A,TRUE,"Cash Flow"}</definedName>
    <definedName name="wrn.Financials." localSheetId="3" hidden="1">{#N/A,#N/A,TRUE,"Income Statement";#N/A,#N/A,TRUE,"Balance Sheet";#N/A,#N/A,TRUE,"Cash Flow"}</definedName>
    <definedName name="wrn.Financials." localSheetId="4" hidden="1">{#N/A,#N/A,TRUE,"Income Statement";#N/A,#N/A,TRUE,"Balance Sheet";#N/A,#N/A,TRUE,"Cash Flow"}</definedName>
    <definedName name="wrn.Financials." localSheetId="5" hidden="1">{#N/A,#N/A,TRUE,"Income Statement";#N/A,#N/A,TRUE,"Balance Sheet";#N/A,#N/A,TRUE,"Cash Flow"}</definedName>
    <definedName name="wrn.Financials." localSheetId="1" hidden="1">{#N/A,#N/A,TRUE,"Income Statement";#N/A,#N/A,TRUE,"Balance Sheet";#N/A,#N/A,TRUE,"Cash Flow"}</definedName>
    <definedName name="wrn.Financials." localSheetId="0" hidden="1">{#N/A,#N/A,TRUE,"Income Statement";#N/A,#N/A,TRUE,"Balance Sheet";#N/A,#N/A,TRUE,"Cash Flow"}</definedName>
    <definedName name="wrn.Financials." localSheetId="6" hidden="1">{#N/A,#N/A,TRUE,"Income Statement";#N/A,#N/A,TRUE,"Balance Sheet";#N/A,#N/A,TRUE,"Cash Flow"}</definedName>
    <definedName name="wrn.Financials." localSheetId="7" hidden="1">{#N/A,#N/A,TRUE,"Income Statement";#N/A,#N/A,TRUE,"Balance Sheet";#N/A,#N/A,TRUE,"Cash Flow"}</definedName>
    <definedName name="wrn.Financials." localSheetId="8" hidden="1">{#N/A,#N/A,TRUE,"Income Statement";#N/A,#N/A,TRUE,"Balance Sheet";#N/A,#N/A,TRUE,"Cash Flow"}</definedName>
    <definedName name="wrn.Financials." localSheetId="9" hidden="1">{#N/A,#N/A,TRUE,"Income Statement";#N/A,#N/A,TRUE,"Balance Sheet";#N/A,#N/A,TRUE,"Cash Flow"}</definedName>
    <definedName name="wrn.Financials." localSheetId="10" hidden="1">{#N/A,#N/A,TRUE,"Income Statement";#N/A,#N/A,TRUE,"Balance Sheet";#N/A,#N/A,TRUE,"Cash Flow"}</definedName>
    <definedName name="wrn.Financials." hidden="1">{#N/A,#N/A,TRUE,"Income Statement";#N/A,#N/A,TRUE,"Balance Sheet";#N/A,#N/A,TRUE,"Cash Flow"}</definedName>
    <definedName name="wrn.Financials._1" localSheetId="2" hidden="1">{#N/A,#N/A,TRUE,"Income Statement";#N/A,#N/A,TRUE,"Balance Sheet";#N/A,#N/A,TRUE,"Cash Flow"}</definedName>
    <definedName name="wrn.Financials._1" localSheetId="3" hidden="1">{#N/A,#N/A,TRUE,"Income Statement";#N/A,#N/A,TRUE,"Balance Sheet";#N/A,#N/A,TRUE,"Cash Flow"}</definedName>
    <definedName name="wrn.Financials._1" localSheetId="4" hidden="1">{#N/A,#N/A,TRUE,"Income Statement";#N/A,#N/A,TRUE,"Balance Sheet";#N/A,#N/A,TRUE,"Cash Flow"}</definedName>
    <definedName name="wrn.Financials._1" localSheetId="5" hidden="1">{#N/A,#N/A,TRUE,"Income Statement";#N/A,#N/A,TRUE,"Balance Sheet";#N/A,#N/A,TRUE,"Cash Flow"}</definedName>
    <definedName name="wrn.Financials._1" localSheetId="1" hidden="1">{#N/A,#N/A,TRUE,"Income Statement";#N/A,#N/A,TRUE,"Balance Sheet";#N/A,#N/A,TRUE,"Cash Flow"}</definedName>
    <definedName name="wrn.Financials._1" localSheetId="0" hidden="1">{#N/A,#N/A,TRUE,"Income Statement";#N/A,#N/A,TRUE,"Balance Sheet";#N/A,#N/A,TRUE,"Cash Flow"}</definedName>
    <definedName name="wrn.Financials._1" localSheetId="6" hidden="1">{#N/A,#N/A,TRUE,"Income Statement";#N/A,#N/A,TRUE,"Balance Sheet";#N/A,#N/A,TRUE,"Cash Flow"}</definedName>
    <definedName name="wrn.Financials._1" localSheetId="7" hidden="1">{#N/A,#N/A,TRUE,"Income Statement";#N/A,#N/A,TRUE,"Balance Sheet";#N/A,#N/A,TRUE,"Cash Flow"}</definedName>
    <definedName name="wrn.Financials._1" localSheetId="8" hidden="1">{#N/A,#N/A,TRUE,"Income Statement";#N/A,#N/A,TRUE,"Balance Sheet";#N/A,#N/A,TRUE,"Cash Flow"}</definedName>
    <definedName name="wrn.Financials._1" localSheetId="9" hidden="1">{#N/A,#N/A,TRUE,"Income Statement";#N/A,#N/A,TRUE,"Balance Sheet";#N/A,#N/A,TRUE,"Cash Flow"}</definedName>
    <definedName name="wrn.Financials._1" localSheetId="10" hidden="1">{#N/A,#N/A,TRUE,"Income Statement";#N/A,#N/A,TRUE,"Balance Sheet";#N/A,#N/A,TRUE,"Cash Flow"}</definedName>
    <definedName name="wrn.Financials._1" hidden="1">{#N/A,#N/A,TRUE,"Income Statement";#N/A,#N/A,TRUE,"Balance Sheet";#N/A,#N/A,TRUE,"Cash Flow"}</definedName>
    <definedName name="wrn.For._.filling._.out._.assessments." localSheetId="2" hidden="1">{"Print Empty Template",#N/A,FALSE,"Input"}</definedName>
    <definedName name="wrn.For._.filling._.out._.assessments." localSheetId="3" hidden="1">{"Print Empty Template",#N/A,FALSE,"Input"}</definedName>
    <definedName name="wrn.For._.filling._.out._.assessments." localSheetId="4" hidden="1">{"Print Empty Template",#N/A,FALSE,"Input"}</definedName>
    <definedName name="wrn.For._.filling._.out._.assessments." localSheetId="5" hidden="1">{"Print Empty Template",#N/A,FALSE,"Input"}</definedName>
    <definedName name="wrn.For._.filling._.out._.assessments." localSheetId="1" hidden="1">{"Print Empty Template",#N/A,FALSE,"Input"}</definedName>
    <definedName name="wrn.For._.filling._.out._.assessments." localSheetId="0" hidden="1">{"Print Empty Template",#N/A,FALSE,"Input"}</definedName>
    <definedName name="wrn.For._.filling._.out._.assessments." localSheetId="6" hidden="1">{"Print Empty Template",#N/A,FALSE,"Input"}</definedName>
    <definedName name="wrn.For._.filling._.out._.assessments." localSheetId="7" hidden="1">{"Print Empty Template",#N/A,FALSE,"Input"}</definedName>
    <definedName name="wrn.For._.filling._.out._.assessments." localSheetId="8" hidden="1">{"Print Empty Template",#N/A,FALSE,"Input"}</definedName>
    <definedName name="wrn.For._.filling._.out._.assessments." localSheetId="9" hidden="1">{"Print Empty Template",#N/A,FALSE,"Input"}</definedName>
    <definedName name="wrn.For._.filling._.out._.assessments." localSheetId="10" hidden="1">{"Print Empty Template",#N/A,FALSE,"Input"}</definedName>
    <definedName name="wrn.For._.filling._.out._.assessments." hidden="1">{"Print Empty Template",#N/A,FALSE,"Input"}</definedName>
    <definedName name="wrn.for._.TenneT." localSheetId="2"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5"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7"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8"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9"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10"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ECAST._.ONLY." localSheetId="2"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localSheetId="3"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localSheetId="4"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localSheetId="5"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localSheetId="7"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localSheetId="8"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localSheetId="9"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localSheetId="10"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ull._.Report." localSheetId="2" hidden="1">{#N/A,#N/A,FALSE,"Budget";#N/A,#N/A,FALSE,"Balance Sheet";#N/A,#N/A,FALSE,"Cash Flow"}</definedName>
    <definedName name="wrn.Full._.Report." localSheetId="3" hidden="1">{#N/A,#N/A,FALSE,"Budget";#N/A,#N/A,FALSE,"Balance Sheet";#N/A,#N/A,FALSE,"Cash Flow"}</definedName>
    <definedName name="wrn.Full._.Report." localSheetId="4" hidden="1">{#N/A,#N/A,FALSE,"Budget";#N/A,#N/A,FALSE,"Balance Sheet";#N/A,#N/A,FALSE,"Cash Flow"}</definedName>
    <definedName name="wrn.Full._.Report." localSheetId="5" hidden="1">{#N/A,#N/A,FALSE,"Budget";#N/A,#N/A,FALSE,"Balance Sheet";#N/A,#N/A,FALSE,"Cash Flow"}</definedName>
    <definedName name="wrn.Full._.Report." localSheetId="1" hidden="1">{#N/A,#N/A,FALSE,"Budget";#N/A,#N/A,FALSE,"Balance Sheet";#N/A,#N/A,FALSE,"Cash Flow"}</definedName>
    <definedName name="wrn.Full._.Report." localSheetId="0" hidden="1">{#N/A,#N/A,FALSE,"Budget";#N/A,#N/A,FALSE,"Balance Sheet";#N/A,#N/A,FALSE,"Cash Flow"}</definedName>
    <definedName name="wrn.Full._.Report." localSheetId="6" hidden="1">{#N/A,#N/A,FALSE,"Budget";#N/A,#N/A,FALSE,"Balance Sheet";#N/A,#N/A,FALSE,"Cash Flow"}</definedName>
    <definedName name="wrn.Full._.Report." localSheetId="7" hidden="1">{#N/A,#N/A,FALSE,"Budget";#N/A,#N/A,FALSE,"Balance Sheet";#N/A,#N/A,FALSE,"Cash Flow"}</definedName>
    <definedName name="wrn.Full._.Report." localSheetId="8" hidden="1">{#N/A,#N/A,FALSE,"Budget";#N/A,#N/A,FALSE,"Balance Sheet";#N/A,#N/A,FALSE,"Cash Flow"}</definedName>
    <definedName name="wrn.Full._.Report." localSheetId="9" hidden="1">{#N/A,#N/A,FALSE,"Budget";#N/A,#N/A,FALSE,"Balance Sheet";#N/A,#N/A,FALSE,"Cash Flow"}</definedName>
    <definedName name="wrn.Full._.Report." localSheetId="10" hidden="1">{#N/A,#N/A,FALSE,"Budget";#N/A,#N/A,FALSE,"Balance Sheet";#N/A,#N/A,FALSE,"Cash Flow"}</definedName>
    <definedName name="wrn.Full._.Report." hidden="1">{#N/A,#N/A,FALSE,"Budget";#N/A,#N/A,FALSE,"Balance Sheet";#N/A,#N/A,FALSE,"Cash Flow"}</definedName>
    <definedName name="wrn.Full._.Report._1" localSheetId="2" hidden="1">{#N/A,#N/A,FALSE,"Budget";#N/A,#N/A,FALSE,"Balance Sheet";#N/A,#N/A,FALSE,"Cash Flow"}</definedName>
    <definedName name="wrn.Full._.Report._1" localSheetId="3" hidden="1">{#N/A,#N/A,FALSE,"Budget";#N/A,#N/A,FALSE,"Balance Sheet";#N/A,#N/A,FALSE,"Cash Flow"}</definedName>
    <definedName name="wrn.Full._.Report._1" localSheetId="4" hidden="1">{#N/A,#N/A,FALSE,"Budget";#N/A,#N/A,FALSE,"Balance Sheet";#N/A,#N/A,FALSE,"Cash Flow"}</definedName>
    <definedName name="wrn.Full._.Report._1" localSheetId="5" hidden="1">{#N/A,#N/A,FALSE,"Budget";#N/A,#N/A,FALSE,"Balance Sheet";#N/A,#N/A,FALSE,"Cash Flow"}</definedName>
    <definedName name="wrn.Full._.Report._1" localSheetId="1" hidden="1">{#N/A,#N/A,FALSE,"Budget";#N/A,#N/A,FALSE,"Balance Sheet";#N/A,#N/A,FALSE,"Cash Flow"}</definedName>
    <definedName name="wrn.Full._.Report._1" localSheetId="0" hidden="1">{#N/A,#N/A,FALSE,"Budget";#N/A,#N/A,FALSE,"Balance Sheet";#N/A,#N/A,FALSE,"Cash Flow"}</definedName>
    <definedName name="wrn.Full._.Report._1" localSheetId="6" hidden="1">{#N/A,#N/A,FALSE,"Budget";#N/A,#N/A,FALSE,"Balance Sheet";#N/A,#N/A,FALSE,"Cash Flow"}</definedName>
    <definedName name="wrn.Full._.Report._1" localSheetId="7" hidden="1">{#N/A,#N/A,FALSE,"Budget";#N/A,#N/A,FALSE,"Balance Sheet";#N/A,#N/A,FALSE,"Cash Flow"}</definedName>
    <definedName name="wrn.Full._.Report._1" localSheetId="8" hidden="1">{#N/A,#N/A,FALSE,"Budget";#N/A,#N/A,FALSE,"Balance Sheet";#N/A,#N/A,FALSE,"Cash Flow"}</definedName>
    <definedName name="wrn.Full._.Report._1" localSheetId="9" hidden="1">{#N/A,#N/A,FALSE,"Budget";#N/A,#N/A,FALSE,"Balance Sheet";#N/A,#N/A,FALSE,"Cash Flow"}</definedName>
    <definedName name="wrn.Full._.Report._1" localSheetId="10" hidden="1">{#N/A,#N/A,FALSE,"Budget";#N/A,#N/A,FALSE,"Balance Sheet";#N/A,#N/A,FALSE,"Cash Flow"}</definedName>
    <definedName name="wrn.Full._.Report._1" hidden="1">{#N/A,#N/A,FALSE,"Budget";#N/A,#N/A,FALSE,"Balance Sheet";#N/A,#N/A,FALSE,"Cash Flow"}</definedName>
    <definedName name="wrn.FY97SBP." localSheetId="2" hidden="1">{#N/A,#N/A,FALSE,"FY97";#N/A,#N/A,FALSE,"FY98";#N/A,#N/A,FALSE,"FY99";#N/A,#N/A,FALSE,"FY00";#N/A,#N/A,FALSE,"FY01"}</definedName>
    <definedName name="wrn.FY97SBP." localSheetId="3" hidden="1">{#N/A,#N/A,FALSE,"FY97";#N/A,#N/A,FALSE,"FY98";#N/A,#N/A,FALSE,"FY99";#N/A,#N/A,FALSE,"FY00";#N/A,#N/A,FALSE,"FY01"}</definedName>
    <definedName name="wrn.FY97SBP." localSheetId="4" hidden="1">{#N/A,#N/A,FALSE,"FY97";#N/A,#N/A,FALSE,"FY98";#N/A,#N/A,FALSE,"FY99";#N/A,#N/A,FALSE,"FY00";#N/A,#N/A,FALSE,"FY01"}</definedName>
    <definedName name="wrn.FY97SBP." localSheetId="5" hidden="1">{#N/A,#N/A,FALSE,"FY97";#N/A,#N/A,FALSE,"FY98";#N/A,#N/A,FALSE,"FY99";#N/A,#N/A,FALSE,"FY00";#N/A,#N/A,FALSE,"FY01"}</definedName>
    <definedName name="wrn.FY97SBP." localSheetId="1" hidden="1">{#N/A,#N/A,FALSE,"FY97";#N/A,#N/A,FALSE,"FY98";#N/A,#N/A,FALSE,"FY99";#N/A,#N/A,FALSE,"FY00";#N/A,#N/A,FALSE,"FY01"}</definedName>
    <definedName name="wrn.FY97SBP." localSheetId="0" hidden="1">{#N/A,#N/A,FALSE,"FY97";#N/A,#N/A,FALSE,"FY98";#N/A,#N/A,FALSE,"FY99";#N/A,#N/A,FALSE,"FY00";#N/A,#N/A,FALSE,"FY01"}</definedName>
    <definedName name="wrn.FY97SBP." localSheetId="6" hidden="1">{#N/A,#N/A,FALSE,"FY97";#N/A,#N/A,FALSE,"FY98";#N/A,#N/A,FALSE,"FY99";#N/A,#N/A,FALSE,"FY00";#N/A,#N/A,FALSE,"FY01"}</definedName>
    <definedName name="wrn.FY97SBP." localSheetId="7" hidden="1">{#N/A,#N/A,FALSE,"FY97";#N/A,#N/A,FALSE,"FY98";#N/A,#N/A,FALSE,"FY99";#N/A,#N/A,FALSE,"FY00";#N/A,#N/A,FALSE,"FY01"}</definedName>
    <definedName name="wrn.FY97SBP." localSheetId="8" hidden="1">{#N/A,#N/A,FALSE,"FY97";#N/A,#N/A,FALSE,"FY98";#N/A,#N/A,FALSE,"FY99";#N/A,#N/A,FALSE,"FY00";#N/A,#N/A,FALSE,"FY01"}</definedName>
    <definedName name="wrn.FY97SBP." localSheetId="9" hidden="1">{#N/A,#N/A,FALSE,"FY97";#N/A,#N/A,FALSE,"FY98";#N/A,#N/A,FALSE,"FY99";#N/A,#N/A,FALSE,"FY00";#N/A,#N/A,FALSE,"FY01"}</definedName>
    <definedName name="wrn.FY97SBP." localSheetId="10" hidden="1">{#N/A,#N/A,FALSE,"FY97";#N/A,#N/A,FALSE,"FY98";#N/A,#N/A,FALSE,"FY99";#N/A,#N/A,FALSE,"FY00";#N/A,#N/A,FALSE,"FY01"}</definedName>
    <definedName name="wrn.FY97SBP." hidden="1">{#N/A,#N/A,FALSE,"FY97";#N/A,#N/A,FALSE,"FY98";#N/A,#N/A,FALSE,"FY99";#N/A,#N/A,FALSE,"FY00";#N/A,#N/A,FALSE,"FY01"}</definedName>
    <definedName name="wrn.FY97SBP._1" localSheetId="2" hidden="1">{#N/A,#N/A,FALSE,"FY97";#N/A,#N/A,FALSE,"FY98";#N/A,#N/A,FALSE,"FY99";#N/A,#N/A,FALSE,"FY00";#N/A,#N/A,FALSE,"FY01"}</definedName>
    <definedName name="wrn.FY97SBP._1" localSheetId="3" hidden="1">{#N/A,#N/A,FALSE,"FY97";#N/A,#N/A,FALSE,"FY98";#N/A,#N/A,FALSE,"FY99";#N/A,#N/A,FALSE,"FY00";#N/A,#N/A,FALSE,"FY01"}</definedName>
    <definedName name="wrn.FY97SBP._1" localSheetId="4" hidden="1">{#N/A,#N/A,FALSE,"FY97";#N/A,#N/A,FALSE,"FY98";#N/A,#N/A,FALSE,"FY99";#N/A,#N/A,FALSE,"FY00";#N/A,#N/A,FALSE,"FY01"}</definedName>
    <definedName name="wrn.FY97SBP._1" localSheetId="5" hidden="1">{#N/A,#N/A,FALSE,"FY97";#N/A,#N/A,FALSE,"FY98";#N/A,#N/A,FALSE,"FY99";#N/A,#N/A,FALSE,"FY00";#N/A,#N/A,FALSE,"FY01"}</definedName>
    <definedName name="wrn.FY97SBP._1" localSheetId="1" hidden="1">{#N/A,#N/A,FALSE,"FY97";#N/A,#N/A,FALSE,"FY98";#N/A,#N/A,FALSE,"FY99";#N/A,#N/A,FALSE,"FY00";#N/A,#N/A,FALSE,"FY01"}</definedName>
    <definedName name="wrn.FY97SBP._1" localSheetId="0" hidden="1">{#N/A,#N/A,FALSE,"FY97";#N/A,#N/A,FALSE,"FY98";#N/A,#N/A,FALSE,"FY99";#N/A,#N/A,FALSE,"FY00";#N/A,#N/A,FALSE,"FY01"}</definedName>
    <definedName name="wrn.FY97SBP._1" localSheetId="6" hidden="1">{#N/A,#N/A,FALSE,"FY97";#N/A,#N/A,FALSE,"FY98";#N/A,#N/A,FALSE,"FY99";#N/A,#N/A,FALSE,"FY00";#N/A,#N/A,FALSE,"FY01"}</definedName>
    <definedName name="wrn.FY97SBP._1" localSheetId="7" hidden="1">{#N/A,#N/A,FALSE,"FY97";#N/A,#N/A,FALSE,"FY98";#N/A,#N/A,FALSE,"FY99";#N/A,#N/A,FALSE,"FY00";#N/A,#N/A,FALSE,"FY01"}</definedName>
    <definedName name="wrn.FY97SBP._1" localSheetId="8" hidden="1">{#N/A,#N/A,FALSE,"FY97";#N/A,#N/A,FALSE,"FY98";#N/A,#N/A,FALSE,"FY99";#N/A,#N/A,FALSE,"FY00";#N/A,#N/A,FALSE,"FY01"}</definedName>
    <definedName name="wrn.FY97SBP._1" localSheetId="9" hidden="1">{#N/A,#N/A,FALSE,"FY97";#N/A,#N/A,FALSE,"FY98";#N/A,#N/A,FALSE,"FY99";#N/A,#N/A,FALSE,"FY00";#N/A,#N/A,FALSE,"FY01"}</definedName>
    <definedName name="wrn.FY97SBP._1" localSheetId="10" hidden="1">{#N/A,#N/A,FALSE,"FY97";#N/A,#N/A,FALSE,"FY98";#N/A,#N/A,FALSE,"FY99";#N/A,#N/A,FALSE,"FY00";#N/A,#N/A,FALSE,"FY01"}</definedName>
    <definedName name="wrn.FY97SBP._1" hidden="1">{#N/A,#N/A,FALSE,"FY97";#N/A,#N/A,FALSE,"FY98";#N/A,#N/A,FALSE,"FY99";#N/A,#N/A,FALSE,"FY00";#N/A,#N/A,FALSE,"FY01"}</definedName>
    <definedName name="wrn.Garage." localSheetId="2" hidden="1">{#N/A,#N/A,FALSE,"Garage Assumpt 1";#N/A,#N/A,FALSE,"Garage Op Proj";#N/A,#N/A,FALSE,"Hist I&amp;E";#N/A,#N/A,FALSE,"Garage Lease"}</definedName>
    <definedName name="wrn.Garage." localSheetId="3" hidden="1">{#N/A,#N/A,FALSE,"Garage Assumpt 1";#N/A,#N/A,FALSE,"Garage Op Proj";#N/A,#N/A,FALSE,"Hist I&amp;E";#N/A,#N/A,FALSE,"Garage Lease"}</definedName>
    <definedName name="wrn.Garage." localSheetId="4" hidden="1">{#N/A,#N/A,FALSE,"Garage Assumpt 1";#N/A,#N/A,FALSE,"Garage Op Proj";#N/A,#N/A,FALSE,"Hist I&amp;E";#N/A,#N/A,FALSE,"Garage Lease"}</definedName>
    <definedName name="wrn.Garage." localSheetId="5" hidden="1">{#N/A,#N/A,FALSE,"Garage Assumpt 1";#N/A,#N/A,FALSE,"Garage Op Proj";#N/A,#N/A,FALSE,"Hist I&amp;E";#N/A,#N/A,FALSE,"Garage Lease"}</definedName>
    <definedName name="wrn.Garage." localSheetId="7" hidden="1">{#N/A,#N/A,FALSE,"Garage Assumpt 1";#N/A,#N/A,FALSE,"Garage Op Proj";#N/A,#N/A,FALSE,"Hist I&amp;E";#N/A,#N/A,FALSE,"Garage Lease"}</definedName>
    <definedName name="wrn.Garage." localSheetId="8" hidden="1">{#N/A,#N/A,FALSE,"Garage Assumpt 1";#N/A,#N/A,FALSE,"Garage Op Proj";#N/A,#N/A,FALSE,"Hist I&amp;E";#N/A,#N/A,FALSE,"Garage Lease"}</definedName>
    <definedName name="wrn.Garage." localSheetId="9" hidden="1">{#N/A,#N/A,FALSE,"Garage Assumpt 1";#N/A,#N/A,FALSE,"Garage Op Proj";#N/A,#N/A,FALSE,"Hist I&amp;E";#N/A,#N/A,FALSE,"Garage Lease"}</definedName>
    <definedName name="wrn.Garage." localSheetId="10" hidden="1">{#N/A,#N/A,FALSE,"Garage Assumpt 1";#N/A,#N/A,FALSE,"Garage Op Proj";#N/A,#N/A,FALSE,"Hist I&amp;E";#N/A,#N/A,FALSE,"Garage Lease"}</definedName>
    <definedName name="wrn.Garage." hidden="1">{#N/A,#N/A,FALSE,"Garage Assumpt 1";#N/A,#N/A,FALSE,"Garage Op Proj";#N/A,#N/A,FALSE,"Hist I&amp;E";#N/A,#N/A,FALSE,"Garage Lease"}</definedName>
    <definedName name="wrn.General._.Information." localSheetId="2" hidden="1">{#N/A,#N/A,FALSE,"Input 2 - Sources of Funds"}</definedName>
    <definedName name="wrn.General._.Information." localSheetId="3" hidden="1">{#N/A,#N/A,FALSE,"Input 2 - Sources of Funds"}</definedName>
    <definedName name="wrn.General._.Information." localSheetId="4" hidden="1">{#N/A,#N/A,FALSE,"Input 2 - Sources of Funds"}</definedName>
    <definedName name="wrn.General._.Information." localSheetId="5" hidden="1">{#N/A,#N/A,FALSE,"Input 2 - Sources of Funds"}</definedName>
    <definedName name="wrn.General._.Information." localSheetId="7" hidden="1">{#N/A,#N/A,FALSE,"Input 2 - Sources of Funds"}</definedName>
    <definedName name="wrn.General._.Information." localSheetId="8" hidden="1">{#N/A,#N/A,FALSE,"Input 2 - Sources of Funds"}</definedName>
    <definedName name="wrn.General._.Information." localSheetId="9" hidden="1">{#N/A,#N/A,FALSE,"Input 2 - Sources of Funds"}</definedName>
    <definedName name="wrn.General._.Information." localSheetId="10" hidden="1">{#N/A,#N/A,FALSE,"Input 2 - Sources of Funds"}</definedName>
    <definedName name="wrn.General._.Information." hidden="1">{#N/A,#N/A,FALSE,"Input 2 - Sources of Funds"}</definedName>
    <definedName name="wrn.GIS." localSheetId="2" hidden="1">{#N/A;#N/A;FALSE;"GIS"}</definedName>
    <definedName name="wrn.GIS." localSheetId="3" hidden="1">{#N/A;#N/A;FALSE;"GIS"}</definedName>
    <definedName name="wrn.GIS." localSheetId="4" hidden="1">{#N/A;#N/A;FALSE;"GIS"}</definedName>
    <definedName name="wrn.GIS." localSheetId="5" hidden="1">{#N/A;#N/A;FALSE;"GIS"}</definedName>
    <definedName name="wrn.GIS." localSheetId="7" hidden="1">{#N/A;#N/A;FALSE;"GIS"}</definedName>
    <definedName name="wrn.GIS." localSheetId="8" hidden="1">{#N/A;#N/A;FALSE;"GIS"}</definedName>
    <definedName name="wrn.GIS." localSheetId="9" hidden="1">{#N/A;#N/A;FALSE;"GIS"}</definedName>
    <definedName name="wrn.GIS." localSheetId="10" hidden="1">{#N/A;#N/A;FALSE;"GIS"}</definedName>
    <definedName name="wrn.GIS." hidden="1">{#N/A;#N/A;FALSE;"GIS"}</definedName>
    <definedName name="wrn.gross._.margin._.detail." localSheetId="2" hidden="1">{"gross_margin1",#N/A,FALSE,"Gross Margin Detail";"gross_margin2",#N/A,FALSE,"Gross Margin Detail"}</definedName>
    <definedName name="wrn.gross._.margin._.detail." localSheetId="3" hidden="1">{"gross_margin1",#N/A,FALSE,"Gross Margin Detail";"gross_margin2",#N/A,FALSE,"Gross Margin Detail"}</definedName>
    <definedName name="wrn.gross._.margin._.detail." localSheetId="4" hidden="1">{"gross_margin1",#N/A,FALSE,"Gross Margin Detail";"gross_margin2",#N/A,FALSE,"Gross Margin Detail"}</definedName>
    <definedName name="wrn.gross._.margin._.detail." localSheetId="5" hidden="1">{"gross_margin1",#N/A,FALSE,"Gross Margin Detail";"gross_margin2",#N/A,FALSE,"Gross Margin Detail"}</definedName>
    <definedName name="wrn.gross._.margin._.detail." localSheetId="1" hidden="1">{"gross_margin1",#N/A,FALSE,"Gross Margin Detail";"gross_margin2",#N/A,FALSE,"Gross Margin Detail"}</definedName>
    <definedName name="wrn.gross._.margin._.detail." localSheetId="0" hidden="1">{"gross_margin1",#N/A,FALSE,"Gross Margin Detail";"gross_margin2",#N/A,FALSE,"Gross Margin Detail"}</definedName>
    <definedName name="wrn.gross._.margin._.detail." localSheetId="6" hidden="1">{"gross_margin1",#N/A,FALSE,"Gross Margin Detail";"gross_margin2",#N/A,FALSE,"Gross Margin Detail"}</definedName>
    <definedName name="wrn.gross._.margin._.detail." localSheetId="7" hidden="1">{"gross_margin1",#N/A,FALSE,"Gross Margin Detail";"gross_margin2",#N/A,FALSE,"Gross Margin Detail"}</definedName>
    <definedName name="wrn.gross._.margin._.detail." localSheetId="8" hidden="1">{"gross_margin1",#N/A,FALSE,"Gross Margin Detail";"gross_margin2",#N/A,FALSE,"Gross Margin Detail"}</definedName>
    <definedName name="wrn.gross._.margin._.detail." localSheetId="9" hidden="1">{"gross_margin1",#N/A,FALSE,"Gross Margin Detail";"gross_margin2",#N/A,FALSE,"Gross Margin Detail"}</definedName>
    <definedName name="wrn.gross._.margin._.detail." localSheetId="10" hidden="1">{"gross_margin1",#N/A,FALSE,"Gross Margin Detail";"gross_margin2",#N/A,FALSE,"Gross Margin Detail"}</definedName>
    <definedName name="wrn.gross._.margin._.detail." hidden="1">{"gross_margin1",#N/A,FALSE,"Gross Margin Detail";"gross_margin2",#N/A,FALSE,"Gross Margin Detail"}</definedName>
    <definedName name="wrn.gross._.margin._.detail._1" localSheetId="2" hidden="1">{"gross_margin1",#N/A,FALSE,"Gross Margin Detail";"gross_margin2",#N/A,FALSE,"Gross Margin Detail"}</definedName>
    <definedName name="wrn.gross._.margin._.detail._1" localSheetId="3" hidden="1">{"gross_margin1",#N/A,FALSE,"Gross Margin Detail";"gross_margin2",#N/A,FALSE,"Gross Margin Detail"}</definedName>
    <definedName name="wrn.gross._.margin._.detail._1" localSheetId="4" hidden="1">{"gross_margin1",#N/A,FALSE,"Gross Margin Detail";"gross_margin2",#N/A,FALSE,"Gross Margin Detail"}</definedName>
    <definedName name="wrn.gross._.margin._.detail._1" localSheetId="5" hidden="1">{"gross_margin1",#N/A,FALSE,"Gross Margin Detail";"gross_margin2",#N/A,FALSE,"Gross Margin Detail"}</definedName>
    <definedName name="wrn.gross._.margin._.detail._1" localSheetId="1" hidden="1">{"gross_margin1",#N/A,FALSE,"Gross Margin Detail";"gross_margin2",#N/A,FALSE,"Gross Margin Detail"}</definedName>
    <definedName name="wrn.gross._.margin._.detail._1" localSheetId="0" hidden="1">{"gross_margin1",#N/A,FALSE,"Gross Margin Detail";"gross_margin2",#N/A,FALSE,"Gross Margin Detail"}</definedName>
    <definedName name="wrn.gross._.margin._.detail._1" localSheetId="6" hidden="1">{"gross_margin1",#N/A,FALSE,"Gross Margin Detail";"gross_margin2",#N/A,FALSE,"Gross Margin Detail"}</definedName>
    <definedName name="wrn.gross._.margin._.detail._1" localSheetId="7" hidden="1">{"gross_margin1",#N/A,FALSE,"Gross Margin Detail";"gross_margin2",#N/A,FALSE,"Gross Margin Detail"}</definedName>
    <definedName name="wrn.gross._.margin._.detail._1" localSheetId="8" hidden="1">{"gross_margin1",#N/A,FALSE,"Gross Margin Detail";"gross_margin2",#N/A,FALSE,"Gross Margin Detail"}</definedName>
    <definedName name="wrn.gross._.margin._.detail._1" localSheetId="9" hidden="1">{"gross_margin1",#N/A,FALSE,"Gross Margin Detail";"gross_margin2",#N/A,FALSE,"Gross Margin Detail"}</definedName>
    <definedName name="wrn.gross._.margin._.detail._1" localSheetId="10" hidden="1">{"gross_margin1",#N/A,FALSE,"Gross Margin Detail";"gross_margin2",#N/A,FALSE,"Gross Margin Detail"}</definedName>
    <definedName name="wrn.gross._.margin._.detail._1" hidden="1">{"gross_margin1",#N/A,FALSE,"Gross Margin Detail";"gross_margin2",#N/A,FALSE,"Gross Margin Detail"}</definedName>
    <definedName name="wrn.Hist._.InE." localSheetId="2" hidden="1">{#N/A,#N/A,FALSE,"Hist I&amp;E - Consol";#N/A,#N/A,FALSE,"Hist I&amp;E - Lakes";#N/A,#N/A,FALSE,"Hist I&amp;E - Chabot";#N/A,#N/A,FALSE,"Hist I&amp;E - Diablo"}</definedName>
    <definedName name="wrn.Hist._.InE." localSheetId="3" hidden="1">{#N/A,#N/A,FALSE,"Hist I&amp;E - Consol";#N/A,#N/A,FALSE,"Hist I&amp;E - Lakes";#N/A,#N/A,FALSE,"Hist I&amp;E - Chabot";#N/A,#N/A,FALSE,"Hist I&amp;E - Diablo"}</definedName>
    <definedName name="wrn.Hist._.InE." localSheetId="4" hidden="1">{#N/A,#N/A,FALSE,"Hist I&amp;E - Consol";#N/A,#N/A,FALSE,"Hist I&amp;E - Lakes";#N/A,#N/A,FALSE,"Hist I&amp;E - Chabot";#N/A,#N/A,FALSE,"Hist I&amp;E - Diablo"}</definedName>
    <definedName name="wrn.Hist._.InE." localSheetId="5" hidden="1">{#N/A,#N/A,FALSE,"Hist I&amp;E - Consol";#N/A,#N/A,FALSE,"Hist I&amp;E - Lakes";#N/A,#N/A,FALSE,"Hist I&amp;E - Chabot";#N/A,#N/A,FALSE,"Hist I&amp;E - Diablo"}</definedName>
    <definedName name="wrn.Hist._.InE." localSheetId="7" hidden="1">{#N/A,#N/A,FALSE,"Hist I&amp;E - Consol";#N/A,#N/A,FALSE,"Hist I&amp;E - Lakes";#N/A,#N/A,FALSE,"Hist I&amp;E - Chabot";#N/A,#N/A,FALSE,"Hist I&amp;E - Diablo"}</definedName>
    <definedName name="wrn.Hist._.InE." localSheetId="8" hidden="1">{#N/A,#N/A,FALSE,"Hist I&amp;E - Consol";#N/A,#N/A,FALSE,"Hist I&amp;E - Lakes";#N/A,#N/A,FALSE,"Hist I&amp;E - Chabot";#N/A,#N/A,FALSE,"Hist I&amp;E - Diablo"}</definedName>
    <definedName name="wrn.Hist._.InE." localSheetId="9" hidden="1">{#N/A,#N/A,FALSE,"Hist I&amp;E - Consol";#N/A,#N/A,FALSE,"Hist I&amp;E - Lakes";#N/A,#N/A,FALSE,"Hist I&amp;E - Chabot";#N/A,#N/A,FALSE,"Hist I&amp;E - Diablo"}</definedName>
    <definedName name="wrn.Hist._.InE." localSheetId="10" hidden="1">{#N/A,#N/A,FALSE,"Hist I&amp;E - Consol";#N/A,#N/A,FALSE,"Hist I&amp;E - Lakes";#N/A,#N/A,FALSE,"Hist I&amp;E - Chabot";#N/A,#N/A,FALSE,"Hist I&amp;E - Diablo"}</definedName>
    <definedName name="wrn.Hist._.InE." hidden="1">{#N/A,#N/A,FALSE,"Hist I&amp;E - Consol";#N/A,#N/A,FALSE,"Hist I&amp;E - Lakes";#N/A,#N/A,FALSE,"Hist I&amp;E - Chabot";#N/A,#N/A,FALSE,"Hist I&amp;E - Diablo"}</definedName>
    <definedName name="wrn.Hist._.InE2." localSheetId="2" hidden="1">{#N/A,#N/A,FALSE,"Hist I&amp;E - #2";#N/A,#N/A,FALSE,"Hist I&amp;E - #3";#N/A,#N/A,FALSE,"Hist I&amp;E - #4";#N/A,#N/A,FALSE,"Hist I&amp;E - #5";#N/A,#N/A,FALSE,"Hist I&amp;E - #6";#N/A,#N/A,FALSE,"Hist I&amp;E - #8";#N/A,#N/A,FALSE,"Hist I&amp;E - #9";#N/A,#N/A,FALSE,"Hist I&amp;E - #10"}</definedName>
    <definedName name="wrn.Hist._.InE2." localSheetId="3" hidden="1">{#N/A,#N/A,FALSE,"Hist I&amp;E - #2";#N/A,#N/A,FALSE,"Hist I&amp;E - #3";#N/A,#N/A,FALSE,"Hist I&amp;E - #4";#N/A,#N/A,FALSE,"Hist I&amp;E - #5";#N/A,#N/A,FALSE,"Hist I&amp;E - #6";#N/A,#N/A,FALSE,"Hist I&amp;E - #8";#N/A,#N/A,FALSE,"Hist I&amp;E - #9";#N/A,#N/A,FALSE,"Hist I&amp;E - #10"}</definedName>
    <definedName name="wrn.Hist._.InE2." localSheetId="4" hidden="1">{#N/A,#N/A,FALSE,"Hist I&amp;E - #2";#N/A,#N/A,FALSE,"Hist I&amp;E - #3";#N/A,#N/A,FALSE,"Hist I&amp;E - #4";#N/A,#N/A,FALSE,"Hist I&amp;E - #5";#N/A,#N/A,FALSE,"Hist I&amp;E - #6";#N/A,#N/A,FALSE,"Hist I&amp;E - #8";#N/A,#N/A,FALSE,"Hist I&amp;E - #9";#N/A,#N/A,FALSE,"Hist I&amp;E - #10"}</definedName>
    <definedName name="wrn.Hist._.InE2." localSheetId="5" hidden="1">{#N/A,#N/A,FALSE,"Hist I&amp;E - #2";#N/A,#N/A,FALSE,"Hist I&amp;E - #3";#N/A,#N/A,FALSE,"Hist I&amp;E - #4";#N/A,#N/A,FALSE,"Hist I&amp;E - #5";#N/A,#N/A,FALSE,"Hist I&amp;E - #6";#N/A,#N/A,FALSE,"Hist I&amp;E - #8";#N/A,#N/A,FALSE,"Hist I&amp;E - #9";#N/A,#N/A,FALSE,"Hist I&amp;E - #10"}</definedName>
    <definedName name="wrn.Hist._.InE2." localSheetId="7" hidden="1">{#N/A,#N/A,FALSE,"Hist I&amp;E - #2";#N/A,#N/A,FALSE,"Hist I&amp;E - #3";#N/A,#N/A,FALSE,"Hist I&amp;E - #4";#N/A,#N/A,FALSE,"Hist I&amp;E - #5";#N/A,#N/A,FALSE,"Hist I&amp;E - #6";#N/A,#N/A,FALSE,"Hist I&amp;E - #8";#N/A,#N/A,FALSE,"Hist I&amp;E - #9";#N/A,#N/A,FALSE,"Hist I&amp;E - #10"}</definedName>
    <definedName name="wrn.Hist._.InE2." localSheetId="8" hidden="1">{#N/A,#N/A,FALSE,"Hist I&amp;E - #2";#N/A,#N/A,FALSE,"Hist I&amp;E - #3";#N/A,#N/A,FALSE,"Hist I&amp;E - #4";#N/A,#N/A,FALSE,"Hist I&amp;E - #5";#N/A,#N/A,FALSE,"Hist I&amp;E - #6";#N/A,#N/A,FALSE,"Hist I&amp;E - #8";#N/A,#N/A,FALSE,"Hist I&amp;E - #9";#N/A,#N/A,FALSE,"Hist I&amp;E - #10"}</definedName>
    <definedName name="wrn.Hist._.InE2." localSheetId="9" hidden="1">{#N/A,#N/A,FALSE,"Hist I&amp;E - #2";#N/A,#N/A,FALSE,"Hist I&amp;E - #3";#N/A,#N/A,FALSE,"Hist I&amp;E - #4";#N/A,#N/A,FALSE,"Hist I&amp;E - #5";#N/A,#N/A,FALSE,"Hist I&amp;E - #6";#N/A,#N/A,FALSE,"Hist I&amp;E - #8";#N/A,#N/A,FALSE,"Hist I&amp;E - #9";#N/A,#N/A,FALSE,"Hist I&amp;E - #10"}</definedName>
    <definedName name="wrn.Hist._.InE2." localSheetId="10" hidden="1">{#N/A,#N/A,FALSE,"Hist I&amp;E - #2";#N/A,#N/A,FALSE,"Hist I&amp;E - #3";#N/A,#N/A,FALSE,"Hist I&amp;E - #4";#N/A,#N/A,FALSE,"Hist I&amp;E - #5";#N/A,#N/A,FALSE,"Hist I&amp;E - #6";#N/A,#N/A,FALSE,"Hist I&amp;E - #8";#N/A,#N/A,FALSE,"Hist I&amp;E - #9";#N/A,#N/A,FALSE,"Hist I&amp;E - #10"}</definedName>
    <definedName name="wrn.Hist._.InE2." hidden="1">{#N/A,#N/A,FALSE,"Hist I&amp;E - #2";#N/A,#N/A,FALSE,"Hist I&amp;E - #3";#N/A,#N/A,FALSE,"Hist I&amp;E - #4";#N/A,#N/A,FALSE,"Hist I&amp;E - #5";#N/A,#N/A,FALSE,"Hist I&amp;E - #6";#N/A,#N/A,FALSE,"Hist I&amp;E - #8";#N/A,#N/A,FALSE,"Hist I&amp;E - #9";#N/A,#N/A,FALSE,"Hist I&amp;E - #10"}</definedName>
    <definedName name="wrn.Historical._.Cost._.PWC." localSheetId="2" hidden="1">{#N/A,#N/A,TRUE,"Cover His PWC",#N/A,#N/A,TRUE;"P&amp;L",#N/A,#N/A,TRUE,"BS",#N/A,#N/A;TRUE,"Depreciation",#N/A,#N/A,TRUE,"GRAPHS",#N/A;#N/A,TRUE,"DCF EBITDA Multiple",#N/A,#N/A,TRUE,"DCF Perpetual Growth"}</definedName>
    <definedName name="wrn.Historical._.Cost._.PWC." localSheetId="3" hidden="1">{#N/A,#N/A,TRUE,"Cover His PWC",#N/A,#N/A,TRUE;"P&amp;L",#N/A,#N/A,TRUE,"BS",#N/A,#N/A;TRUE,"Depreciation",#N/A,#N/A,TRUE,"GRAPHS",#N/A;#N/A,TRUE,"DCF EBITDA Multiple",#N/A,#N/A,TRUE,"DCF Perpetual Growth"}</definedName>
    <definedName name="wrn.Historical._.Cost._.PWC." localSheetId="4" hidden="1">{#N/A,#N/A,TRUE,"Cover His PWC",#N/A,#N/A,TRUE;"P&amp;L",#N/A,#N/A,TRUE,"BS",#N/A,#N/A;TRUE,"Depreciation",#N/A,#N/A,TRUE,"GRAPHS",#N/A;#N/A,TRUE,"DCF EBITDA Multiple",#N/A,#N/A,TRUE,"DCF Perpetual Growth"}</definedName>
    <definedName name="wrn.Historical._.Cost._.PWC." localSheetId="5" hidden="1">{#N/A,#N/A,TRUE,"Cover His PWC",#N/A,#N/A,TRUE;"P&amp;L",#N/A,#N/A,TRUE,"BS",#N/A,#N/A;TRUE,"Depreciation",#N/A,#N/A,TRUE,"GRAPHS",#N/A;#N/A,TRUE,"DCF EBITDA Multiple",#N/A,#N/A,TRUE,"DCF Perpetual Growth"}</definedName>
    <definedName name="wrn.Historical._.Cost._.PWC." localSheetId="7" hidden="1">{#N/A,#N/A,TRUE,"Cover His PWC",#N/A,#N/A,TRUE;"P&amp;L",#N/A,#N/A,TRUE,"BS",#N/A,#N/A;TRUE,"Depreciation",#N/A,#N/A,TRUE,"GRAPHS",#N/A;#N/A,TRUE,"DCF EBITDA Multiple",#N/A,#N/A,TRUE,"DCF Perpetual Growth"}</definedName>
    <definedName name="wrn.Historical._.Cost._.PWC." localSheetId="8" hidden="1">{#N/A,#N/A,TRUE,"Cover His PWC",#N/A,#N/A,TRUE;"P&amp;L",#N/A,#N/A,TRUE,"BS",#N/A,#N/A;TRUE,"Depreciation",#N/A,#N/A,TRUE,"GRAPHS",#N/A;#N/A,TRUE,"DCF EBITDA Multiple",#N/A,#N/A,TRUE,"DCF Perpetual Growth"}</definedName>
    <definedName name="wrn.Historical._.Cost._.PWC." localSheetId="9" hidden="1">{#N/A,#N/A,TRUE,"Cover His PWC",#N/A,#N/A,TRUE;"P&amp;L",#N/A,#N/A,TRUE,"BS",#N/A,#N/A;TRUE,"Depreciation",#N/A,#N/A,TRUE,"GRAPHS",#N/A;#N/A,TRUE,"DCF EBITDA Multiple",#N/A,#N/A,TRUE,"DCF Perpetual Growth"}</definedName>
    <definedName name="wrn.Historical._.Cost._.PWC." localSheetId="10" hidden="1">{#N/A,#N/A,TRUE,"Cover His PWC",#N/A,#N/A,TRUE;"P&amp;L",#N/A,#N/A,TRUE,"BS",#N/A,#N/A;TRUE,"Depreciation",#N/A,#N/A,TRUE,"GRAPHS",#N/A;#N/A,TRUE,"DCF EBITDA Multiple",#N/A,#N/A,TRUE,"DCF Perpetual Growth"}</definedName>
    <definedName name="wrn.Historical._.Cost._.PWC." hidden="1">{#N/A,#N/A,TRUE,"Cover His PWC",#N/A,#N/A,TRUE;"P&amp;L",#N/A,#N/A,TRUE,"BS",#N/A,#N/A;TRUE,"Depreciation",#N/A,#N/A,TRUE,"GRAPHS",#N/A;#N/A,TRUE,"DCF EBITDA Multiple",#N/A,#N/A,TRUE,"DCF Perpetual Growth"}</definedName>
    <definedName name="wrn.Historical._.Cost._.TenneT." localSheetId="2" hidden="1">{#N/A,#N/A,TRUE,"Cover His T",#N/A,#N/A,TRUE;"P&amp;L",#N/A,#N/A,TRUE,"BS",#N/A,#N/A;TRUE,"Depreciation",#N/A,#N/A,TRUE,"GRAPHS",#N/A;#N/A,TRUE,"DCF EBITDA Multiple",#N/A,#N/A,TRUE,"DCF Perpetual Growth"}</definedName>
    <definedName name="wrn.Historical._.Cost._.TenneT." localSheetId="3" hidden="1">{#N/A,#N/A,TRUE,"Cover His T",#N/A,#N/A,TRUE;"P&amp;L",#N/A,#N/A,TRUE,"BS",#N/A,#N/A;TRUE,"Depreciation",#N/A,#N/A,TRUE,"GRAPHS",#N/A;#N/A,TRUE,"DCF EBITDA Multiple",#N/A,#N/A,TRUE,"DCF Perpetual Growth"}</definedName>
    <definedName name="wrn.Historical._.Cost._.TenneT." localSheetId="4" hidden="1">{#N/A,#N/A,TRUE,"Cover His T",#N/A,#N/A,TRUE;"P&amp;L",#N/A,#N/A,TRUE,"BS",#N/A,#N/A;TRUE,"Depreciation",#N/A,#N/A,TRUE,"GRAPHS",#N/A;#N/A,TRUE,"DCF EBITDA Multiple",#N/A,#N/A,TRUE,"DCF Perpetual Growth"}</definedName>
    <definedName name="wrn.Historical._.Cost._.TenneT." localSheetId="5" hidden="1">{#N/A,#N/A,TRUE,"Cover His T",#N/A,#N/A,TRUE;"P&amp;L",#N/A,#N/A,TRUE,"BS",#N/A,#N/A;TRUE,"Depreciation",#N/A,#N/A,TRUE,"GRAPHS",#N/A;#N/A,TRUE,"DCF EBITDA Multiple",#N/A,#N/A,TRUE,"DCF Perpetual Growth"}</definedName>
    <definedName name="wrn.Historical._.Cost._.TenneT." localSheetId="7" hidden="1">{#N/A,#N/A,TRUE,"Cover His T",#N/A,#N/A,TRUE;"P&amp;L",#N/A,#N/A,TRUE,"BS",#N/A,#N/A;TRUE,"Depreciation",#N/A,#N/A,TRUE,"GRAPHS",#N/A;#N/A,TRUE,"DCF EBITDA Multiple",#N/A,#N/A,TRUE,"DCF Perpetual Growth"}</definedName>
    <definedName name="wrn.Historical._.Cost._.TenneT." localSheetId="8" hidden="1">{#N/A,#N/A,TRUE,"Cover His T",#N/A,#N/A,TRUE;"P&amp;L",#N/A,#N/A,TRUE,"BS",#N/A,#N/A;TRUE,"Depreciation",#N/A,#N/A,TRUE,"GRAPHS",#N/A;#N/A,TRUE,"DCF EBITDA Multiple",#N/A,#N/A,TRUE,"DCF Perpetual Growth"}</definedName>
    <definedName name="wrn.Historical._.Cost._.TenneT." localSheetId="9" hidden="1">{#N/A,#N/A,TRUE,"Cover His T",#N/A,#N/A,TRUE;"P&amp;L",#N/A,#N/A,TRUE,"BS",#N/A,#N/A;TRUE,"Depreciation",#N/A,#N/A,TRUE,"GRAPHS",#N/A;#N/A,TRUE,"DCF EBITDA Multiple",#N/A,#N/A,TRUE,"DCF Perpetual Growth"}</definedName>
    <definedName name="wrn.Historical._.Cost._.TenneT." localSheetId="10" hidden="1">{#N/A,#N/A,TRUE,"Cover His T",#N/A,#N/A,TRUE;"P&amp;L",#N/A,#N/A,TRUE,"BS",#N/A,#N/A;TRUE,"Depreciation",#N/A,#N/A,TRUE,"GRAPHS",#N/A;#N/A,TRUE,"DCF EBITDA Multiple",#N/A,#N/A,TRUE,"DCF Perpetual Growth"}</definedName>
    <definedName name="wrn.Historical._.Cost._.TenneT." hidden="1">{#N/A,#N/A,TRUE,"Cover His T",#N/A,#N/A,TRUE;"P&amp;L",#N/A,#N/A,TRUE,"BS",#N/A,#N/A;TRUE,"Depreciation",#N/A,#N/A,TRUE,"GRAPHS",#N/A;#N/A,TRUE,"DCF EBITDA Multiple",#N/A,#N/A,TRUE,"DCF Perpetual Growth"}</definedName>
    <definedName name="wrn.historical._.performance." localSheetId="2" hidden="1">{"historical acquirer",#N/A,FALSE,"Historical Performance";"historical target",#N/A,FALSE,"Historical Performance"}</definedName>
    <definedName name="wrn.historical._.performance." localSheetId="3" hidden="1">{"historical acquirer",#N/A,FALSE,"Historical Performance";"historical target",#N/A,FALSE,"Historical Performance"}</definedName>
    <definedName name="wrn.historical._.performance." localSheetId="4" hidden="1">{"historical acquirer",#N/A,FALSE,"Historical Performance";"historical target",#N/A,FALSE,"Historical Performance"}</definedName>
    <definedName name="wrn.historical._.performance." localSheetId="5" hidden="1">{"historical acquirer",#N/A,FALSE,"Historical Performance";"historical target",#N/A,FALSE,"Historical Performance"}</definedName>
    <definedName name="wrn.historical._.performance." localSheetId="1" hidden="1">{"historical acquirer",#N/A,FALSE,"Historical Performance";"historical target",#N/A,FALSE,"Historical Performance"}</definedName>
    <definedName name="wrn.historical._.performance." localSheetId="0" hidden="1">{"historical acquirer",#N/A,FALSE,"Historical Performance";"historical target",#N/A,FALSE,"Historical Performance"}</definedName>
    <definedName name="wrn.historical._.performance." localSheetId="6" hidden="1">{"historical acquirer",#N/A,FALSE,"Historical Performance";"historical target",#N/A,FALSE,"Historical Performance"}</definedName>
    <definedName name="wrn.historical._.performance." localSheetId="7" hidden="1">{"historical acquirer",#N/A,FALSE,"Historical Performance";"historical target",#N/A,FALSE,"Historical Performance"}</definedName>
    <definedName name="wrn.historical._.performance." localSheetId="8" hidden="1">{"historical acquirer",#N/A,FALSE,"Historical Performance";"historical target",#N/A,FALSE,"Historical Performance"}</definedName>
    <definedName name="wrn.historical._.performance." localSheetId="9" hidden="1">{"historical acquirer",#N/A,FALSE,"Historical Performance";"historical target",#N/A,FALSE,"Historical Performance"}</definedName>
    <definedName name="wrn.historical._.performance." localSheetId="10" hidden="1">{"historical acquirer",#N/A,FALSE,"Historical Performance";"historical target",#N/A,FALSE,"Historical Performance"}</definedName>
    <definedName name="wrn.historical._.performance." hidden="1">{"historical acquirer",#N/A,FALSE,"Historical Performance";"historical target",#N/A,FALSE,"Historical Performance"}</definedName>
    <definedName name="wrn.historical._.performance._1" localSheetId="2" hidden="1">{"historical acquirer",#N/A,FALSE,"Historical Performance";"historical target",#N/A,FALSE,"Historical Performance"}</definedName>
    <definedName name="wrn.historical._.performance._1" localSheetId="3" hidden="1">{"historical acquirer",#N/A,FALSE,"Historical Performance";"historical target",#N/A,FALSE,"Historical Performance"}</definedName>
    <definedName name="wrn.historical._.performance._1" localSheetId="4" hidden="1">{"historical acquirer",#N/A,FALSE,"Historical Performance";"historical target",#N/A,FALSE,"Historical Performance"}</definedName>
    <definedName name="wrn.historical._.performance._1" localSheetId="5" hidden="1">{"historical acquirer",#N/A,FALSE,"Historical Performance";"historical target",#N/A,FALSE,"Historical Performance"}</definedName>
    <definedName name="wrn.historical._.performance._1" localSheetId="1" hidden="1">{"historical acquirer",#N/A,FALSE,"Historical Performance";"historical target",#N/A,FALSE,"Historical Performance"}</definedName>
    <definedName name="wrn.historical._.performance._1" localSheetId="0" hidden="1">{"historical acquirer",#N/A,FALSE,"Historical Performance";"historical target",#N/A,FALSE,"Historical Performance"}</definedName>
    <definedName name="wrn.historical._.performance._1" localSheetId="6" hidden="1">{"historical acquirer",#N/A,FALSE,"Historical Performance";"historical target",#N/A,FALSE,"Historical Performance"}</definedName>
    <definedName name="wrn.historical._.performance._1" localSheetId="7" hidden="1">{"historical acquirer",#N/A,FALSE,"Historical Performance";"historical target",#N/A,FALSE,"Historical Performance"}</definedName>
    <definedName name="wrn.historical._.performance._1" localSheetId="8" hidden="1">{"historical acquirer",#N/A,FALSE,"Historical Performance";"historical target",#N/A,FALSE,"Historical Performance"}</definedName>
    <definedName name="wrn.historical._.performance._1" localSheetId="9" hidden="1">{"historical acquirer",#N/A,FALSE,"Historical Performance";"historical target",#N/A,FALSE,"Historical Performance"}</definedName>
    <definedName name="wrn.historical._.performance._1" localSheetId="10" hidden="1">{"historical acquirer",#N/A,FALSE,"Historical Performance";"historical target",#N/A,FALSE,"Historical Performance"}</definedName>
    <definedName name="wrn.historical._.performance._1" hidden="1">{"historical acquirer",#N/A,FALSE,"Historical Performance";"historical target",#N/A,FALSE,"Historical Performance"}</definedName>
    <definedName name="wrn.HLP._.Detail." localSheetId="2" hidden="1">{"2002 - 2006 Detail Income Statement",#N/A,FALSE,"TUB Income Statement wo DW";"BGS Deferral",#N/A,FALSE,"BGS Deferral";"NNC Deferral",#N/A,FALSE,"NNC Deferral";"MTC Deferral",#N/A,FALSE,"MTC Deferral";#N/A,#N/A,FALSE,"Schedule D"}</definedName>
    <definedName name="wrn.HLP._.Detail." localSheetId="3" hidden="1">{"2002 - 2006 Detail Income Statement",#N/A,FALSE,"TUB Income Statement wo DW";"BGS Deferral",#N/A,FALSE,"BGS Deferral";"NNC Deferral",#N/A,FALSE,"NNC Deferral";"MTC Deferral",#N/A,FALSE,"MTC Deferral";#N/A,#N/A,FALSE,"Schedule D"}</definedName>
    <definedName name="wrn.HLP._.Detail." localSheetId="4" hidden="1">{"2002 - 2006 Detail Income Statement",#N/A,FALSE,"TUB Income Statement wo DW";"BGS Deferral",#N/A,FALSE,"BGS Deferral";"NNC Deferral",#N/A,FALSE,"NNC Deferral";"MTC Deferral",#N/A,FALSE,"MTC Deferral";#N/A,#N/A,FALSE,"Schedule D"}</definedName>
    <definedName name="wrn.HLP._.Detail." localSheetId="5" hidden="1">{"2002 - 2006 Detail Income Statement",#N/A,FALSE,"TUB Income Statement wo DW";"BGS Deferral",#N/A,FALSE,"BGS Deferral";"NNC Deferral",#N/A,FALSE,"NNC Deferral";"MTC Deferral",#N/A,FALSE,"MTC Deferral";#N/A,#N/A,FALSE,"Schedule D"}</definedName>
    <definedName name="wrn.HLP._.Detail." localSheetId="1" hidden="1">{"2002 - 2006 Detail Income Statement",#N/A,FALSE,"TUB Income Statement wo DW";"BGS Deferral",#N/A,FALSE,"BGS Deferral";"NNC Deferral",#N/A,FALSE,"NNC Deferral";"MTC Deferral",#N/A,FALSE,"MTC Deferral";#N/A,#N/A,FALSE,"Schedule D"}</definedName>
    <definedName name="wrn.HLP._.Detail." localSheetId="0" hidden="1">{"2002 - 2006 Detail Income Statement",#N/A,FALSE,"TUB Income Statement wo DW";"BGS Deferral",#N/A,FALSE,"BGS Deferral";"NNC Deferral",#N/A,FALSE,"NNC Deferral";"MTC Deferral",#N/A,FALSE,"MTC Deferral";#N/A,#N/A,FALSE,"Schedule D"}</definedName>
    <definedName name="wrn.HLP._.Detail." localSheetId="6" hidden="1">{"2002 - 2006 Detail Income Statement",#N/A,FALSE,"TUB Income Statement wo DW";"BGS Deferral",#N/A,FALSE,"BGS Deferral";"NNC Deferral",#N/A,FALSE,"NNC Deferral";"MTC Deferral",#N/A,FALSE,"MTC Deferral";#N/A,#N/A,FALSE,"Schedule D"}</definedName>
    <definedName name="wrn.HLP._.Detail." localSheetId="7" hidden="1">{"2002 - 2006 Detail Income Statement",#N/A,FALSE,"TUB Income Statement wo DW";"BGS Deferral",#N/A,FALSE,"BGS Deferral";"NNC Deferral",#N/A,FALSE,"NNC Deferral";"MTC Deferral",#N/A,FALSE,"MTC Deferral";#N/A,#N/A,FALSE,"Schedule D"}</definedName>
    <definedName name="wrn.HLP._.Detail." localSheetId="8" hidden="1">{"2002 - 2006 Detail Income Statement",#N/A,FALSE,"TUB Income Statement wo DW";"BGS Deferral",#N/A,FALSE,"BGS Deferral";"NNC Deferral",#N/A,FALSE,"NNC Deferral";"MTC Deferral",#N/A,FALSE,"MTC Deferral";#N/A,#N/A,FALSE,"Schedule D"}</definedName>
    <definedName name="wrn.HLP._.Detail." localSheetId="9" hidden="1">{"2002 - 2006 Detail Income Statement",#N/A,FALSE,"TUB Income Statement wo DW";"BGS Deferral",#N/A,FALSE,"BGS Deferral";"NNC Deferral",#N/A,FALSE,"NNC Deferral";"MTC Deferral",#N/A,FALSE,"MTC Deferral";#N/A,#N/A,FALSE,"Schedule D"}</definedName>
    <definedName name="wrn.HLP._.Detail." localSheetId="10" hidden="1">{"2002 - 2006 Detail Income Statement",#N/A,FALSE,"TUB Income Statement wo DW";"BGS Deferral",#N/A,FALSE,"BGS Deferral";"NNC Deferral",#N/A,FALSE,"NNC Deferral";"MTC Deferral",#N/A,FALSE,"MTC Deferral";#N/A,#N/A,FALSE,"Schedule D"}</definedName>
    <definedName name="wrn.HLP._.Detail." hidden="1">{"2002 - 2006 Detail Income Statement",#N/A,FALSE,"TUB Income Statement wo DW";"BGS Deferral",#N/A,FALSE,"BGS Deferral";"NNC Deferral",#N/A,FALSE,"NNC Deferral";"MTC Deferral",#N/A,FALSE,"MTC Deferral";#N/A,#N/A,FALSE,"Schedule D"}</definedName>
    <definedName name="wrn.HNZ." localSheetId="2" hidden="1">{#N/A;#N/A;FALSE;"HNZ"}</definedName>
    <definedName name="wrn.HNZ." localSheetId="3" hidden="1">{#N/A;#N/A;FALSE;"HNZ"}</definedName>
    <definedName name="wrn.HNZ." localSheetId="4" hidden="1">{#N/A;#N/A;FALSE;"HNZ"}</definedName>
    <definedName name="wrn.HNZ." localSheetId="5" hidden="1">{#N/A;#N/A;FALSE;"HNZ"}</definedName>
    <definedName name="wrn.HNZ." localSheetId="7" hidden="1">{#N/A;#N/A;FALSE;"HNZ"}</definedName>
    <definedName name="wrn.HNZ." localSheetId="8" hidden="1">{#N/A;#N/A;FALSE;"HNZ"}</definedName>
    <definedName name="wrn.HNZ." localSheetId="9" hidden="1">{#N/A;#N/A;FALSE;"HNZ"}</definedName>
    <definedName name="wrn.HNZ." localSheetId="10" hidden="1">{#N/A;#N/A;FALSE;"HNZ"}</definedName>
    <definedName name="wrn.HNZ." hidden="1">{#N/A;#N/A;FALSE;"HNZ"}</definedName>
    <definedName name="wrn.Ilijan._.Print." localSheetId="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3"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4"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5"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0"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6"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7"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8"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9"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10"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3"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4"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5"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0"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6"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7"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8"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9"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10"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ncome." localSheetId="2" hidden="1">{#N/A,#N/A,TRUE,"Income";#N/A,#N/A,TRUE,"IncomeDetail";#N/A,#N/A,TRUE,"Balance";#N/A,#N/A,TRUE,"BalDetail"}</definedName>
    <definedName name="wrn.Income." localSheetId="3" hidden="1">{#N/A,#N/A,TRUE,"Income";#N/A,#N/A,TRUE,"IncomeDetail";#N/A,#N/A,TRUE,"Balance";#N/A,#N/A,TRUE,"BalDetail"}</definedName>
    <definedName name="wrn.Income." localSheetId="4" hidden="1">{#N/A,#N/A,TRUE,"Income";#N/A,#N/A,TRUE,"IncomeDetail";#N/A,#N/A,TRUE,"Balance";#N/A,#N/A,TRUE,"BalDetail"}</definedName>
    <definedName name="wrn.Income." localSheetId="5" hidden="1">{#N/A,#N/A,TRUE,"Income";#N/A,#N/A,TRUE,"IncomeDetail";#N/A,#N/A,TRUE,"Balance";#N/A,#N/A,TRUE,"BalDetail"}</definedName>
    <definedName name="wrn.Income." localSheetId="7" hidden="1">{#N/A,#N/A,TRUE,"Income";#N/A,#N/A,TRUE,"IncomeDetail";#N/A,#N/A,TRUE,"Balance";#N/A,#N/A,TRUE,"BalDetail"}</definedName>
    <definedName name="wrn.Income." localSheetId="8" hidden="1">{#N/A,#N/A,TRUE,"Income";#N/A,#N/A,TRUE,"IncomeDetail";#N/A,#N/A,TRUE,"Balance";#N/A,#N/A,TRUE,"BalDetail"}</definedName>
    <definedName name="wrn.Income." localSheetId="9" hidden="1">{#N/A,#N/A,TRUE,"Income";#N/A,#N/A,TRUE,"IncomeDetail";#N/A,#N/A,TRUE,"Balance";#N/A,#N/A,TRUE,"BalDetail"}</definedName>
    <definedName name="wrn.Income." localSheetId="10" hidden="1">{#N/A,#N/A,TRUE,"Income";#N/A,#N/A,TRUE,"IncomeDetail";#N/A,#N/A,TRUE,"Balance";#N/A,#N/A,TRUE,"BalDetail"}</definedName>
    <definedName name="wrn.Income." hidden="1">{#N/A,#N/A,TRUE,"Income";#N/A,#N/A,TRUE,"IncomeDetail";#N/A,#N/A,TRUE,"Balance";#N/A,#N/A,TRUE,"BalDetail"}</definedName>
    <definedName name="wrn.INCOME._.STATEMENT." localSheetId="2" hidden="1">{"INCOME STATEMENT",#N/A,FALSE,"Income Statement"}</definedName>
    <definedName name="wrn.INCOME._.STATEMENT." localSheetId="3" hidden="1">{"INCOME STATEMENT",#N/A,FALSE,"Income Statement"}</definedName>
    <definedName name="wrn.INCOME._.STATEMENT." localSheetId="4" hidden="1">{"INCOME STATEMENT",#N/A,FALSE,"Income Statement"}</definedName>
    <definedName name="wrn.INCOME._.STATEMENT." localSheetId="5" hidden="1">{"INCOME STATEMENT",#N/A,FALSE,"Income Statement"}</definedName>
    <definedName name="wrn.INCOME._.STATEMENT." localSheetId="1" hidden="1">{"INCOME STATEMENT",#N/A,FALSE,"Income Statement"}</definedName>
    <definedName name="wrn.INCOME._.STATEMENT." localSheetId="0" hidden="1">{"INCOME STATEMENT",#N/A,FALSE,"Income Statement"}</definedName>
    <definedName name="wrn.INCOME._.STATEMENT." localSheetId="6" hidden="1">{"INCOME STATEMENT",#N/A,FALSE,"Income Statement"}</definedName>
    <definedName name="wrn.INCOME._.STATEMENT." localSheetId="7" hidden="1">{"INCOME STATEMENT",#N/A,FALSE,"Income Statement"}</definedName>
    <definedName name="wrn.INCOME._.STATEMENT." localSheetId="8" hidden="1">{"INCOME STATEMENT",#N/A,FALSE,"Income Statement"}</definedName>
    <definedName name="wrn.INCOME._.STATEMENT." localSheetId="9" hidden="1">{"INCOME STATEMENT",#N/A,FALSE,"Income Statement"}</definedName>
    <definedName name="wrn.INCOME._.STATEMENT." localSheetId="10" hidden="1">{"INCOME STATEMENT",#N/A,FALSE,"Income Statement"}</definedName>
    <definedName name="wrn.INCOME._.STATEMENT." hidden="1">{"INCOME STATEMENT",#N/A,FALSE,"Income Statement"}</definedName>
    <definedName name="wrn.INCOME._.STATEMENT._1" localSheetId="2" hidden="1">{"INCOME STATEMENT",#N/A,FALSE,"Income Statement"}</definedName>
    <definedName name="wrn.INCOME._.STATEMENT._1" localSheetId="3" hidden="1">{"INCOME STATEMENT",#N/A,FALSE,"Income Statement"}</definedName>
    <definedName name="wrn.INCOME._.STATEMENT._1" localSheetId="4" hidden="1">{"INCOME STATEMENT",#N/A,FALSE,"Income Statement"}</definedName>
    <definedName name="wrn.INCOME._.STATEMENT._1" localSheetId="5" hidden="1">{"INCOME STATEMENT",#N/A,FALSE,"Income Statement"}</definedName>
    <definedName name="wrn.INCOME._.STATEMENT._1" localSheetId="1" hidden="1">{"INCOME STATEMENT",#N/A,FALSE,"Income Statement"}</definedName>
    <definedName name="wrn.INCOME._.STATEMENT._1" localSheetId="0" hidden="1">{"INCOME STATEMENT",#N/A,FALSE,"Income Statement"}</definedName>
    <definedName name="wrn.INCOME._.STATEMENT._1" localSheetId="6" hidden="1">{"INCOME STATEMENT",#N/A,FALSE,"Income Statement"}</definedName>
    <definedName name="wrn.INCOME._.STATEMENT._1" localSheetId="7" hidden="1">{"INCOME STATEMENT",#N/A,FALSE,"Income Statement"}</definedName>
    <definedName name="wrn.INCOME._.STATEMENT._1" localSheetId="8" hidden="1">{"INCOME STATEMENT",#N/A,FALSE,"Income Statement"}</definedName>
    <definedName name="wrn.INCOME._.STATEMENT._1" localSheetId="9" hidden="1">{"INCOME STATEMENT",#N/A,FALSE,"Income Statement"}</definedName>
    <definedName name="wrn.INCOME._.STATEMENT._1" localSheetId="10" hidden="1">{"INCOME STATEMENT",#N/A,FALSE,"Income Statement"}</definedName>
    <definedName name="wrn.INCOME._.STATEMENT._1" hidden="1">{"INCOME STATEMENT",#N/A,FALSE,"Income Statement"}</definedName>
    <definedName name="wrn.Income._.Statements." localSheetId="2"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localSheetId="3"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localSheetId="4"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localSheetId="5"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localSheetId="7"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localSheetId="8"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localSheetId="9"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localSheetId="10"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r.._.CF._.Statement." localSheetId="2" hidden="1">{"IncrCashPrintArea",#N/A,FALSE,"Incr_CF"}</definedName>
    <definedName name="wrn.Incr.._.CF._.Statement." localSheetId="3" hidden="1">{"IncrCashPrintArea",#N/A,FALSE,"Incr_CF"}</definedName>
    <definedName name="wrn.Incr.._.CF._.Statement." localSheetId="4" hidden="1">{"IncrCashPrintArea",#N/A,FALSE,"Incr_CF"}</definedName>
    <definedName name="wrn.Incr.._.CF._.Statement." localSheetId="5" hidden="1">{"IncrCashPrintArea",#N/A,FALSE,"Incr_CF"}</definedName>
    <definedName name="wrn.Incr.._.CF._.Statement." localSheetId="7" hidden="1">{"IncrCashPrintArea",#N/A,FALSE,"Incr_CF"}</definedName>
    <definedName name="wrn.Incr.._.CF._.Statement." localSheetId="8" hidden="1">{"IncrCashPrintArea",#N/A,FALSE,"Incr_CF"}</definedName>
    <definedName name="wrn.Incr.._.CF._.Statement." localSheetId="9" hidden="1">{"IncrCashPrintArea",#N/A,FALSE,"Incr_CF"}</definedName>
    <definedName name="wrn.Incr.._.CF._.Statement." localSheetId="10" hidden="1">{"IncrCashPrintArea",#N/A,FALSE,"Incr_CF"}</definedName>
    <definedName name="wrn.Incr.._.CF._.Statement." hidden="1">{"IncrCashPrintArea",#N/A,FALSE,"Incr_CF"}</definedName>
    <definedName name="wrn.Incr.._.Profitability._.Indicators." localSheetId="2" hidden="1">{"IncrProfPrintArea",#N/A,FALSE,"Incr_Prof"}</definedName>
    <definedName name="wrn.Incr.._.Profitability._.Indicators." localSheetId="3" hidden="1">{"IncrProfPrintArea",#N/A,FALSE,"Incr_Prof"}</definedName>
    <definedName name="wrn.Incr.._.Profitability._.Indicators." localSheetId="4" hidden="1">{"IncrProfPrintArea",#N/A,FALSE,"Incr_Prof"}</definedName>
    <definedName name="wrn.Incr.._.Profitability._.Indicators." localSheetId="5" hidden="1">{"IncrProfPrintArea",#N/A,FALSE,"Incr_Prof"}</definedName>
    <definedName name="wrn.Incr.._.Profitability._.Indicators." localSheetId="7" hidden="1">{"IncrProfPrintArea",#N/A,FALSE,"Incr_Prof"}</definedName>
    <definedName name="wrn.Incr.._.Profitability._.Indicators." localSheetId="8" hidden="1">{"IncrProfPrintArea",#N/A,FALSE,"Incr_Prof"}</definedName>
    <definedName name="wrn.Incr.._.Profitability._.Indicators." localSheetId="9" hidden="1">{"IncrProfPrintArea",#N/A,FALSE,"Incr_Prof"}</definedName>
    <definedName name="wrn.Incr.._.Profitability._.Indicators." localSheetId="10" hidden="1">{"IncrProfPrintArea",#N/A,FALSE,"Incr_Prof"}</definedName>
    <definedName name="wrn.Incr.._.Profitability._.Indicators." hidden="1">{"IncrProfPrintArea",#N/A,FALSE,"Incr_Prof"}</definedName>
    <definedName name="wrn.input._.and._.output." localSheetId="2"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3"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4"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5"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1"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0"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6"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7"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8"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9"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10" hidden="1">{"EBITDA",#N/A,TRUE,"P&amp;L Net of Disc Ops";"output net of disc ops",#N/A,TRUE,"Revenue";"input",#N/A,TRUE,"Revenue";"output",#N/A,TRUE,"DC";"Input",#N/A,TRUE,"DC";"MTN and MCN",#N/A,TRUE,"Margin";"output detail line items",#N/A,TRUE,"SGA";"personnel by year",#N/A,TRUE,"Payroll";#N/A,#N/A,TRUE,"CapEx"}</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2"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3"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4"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5"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1"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0"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6"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7"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8"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9"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10" hidden="1">{"EBITDA",#N/A,TRUE,"P&amp;L Net of Disc Ops";"output net of disc ops",#N/A,TRUE,"Revenue";"input",#N/A,TRUE,"Revenue";"output",#N/A,TRUE,"DC";"Input",#N/A,TRUE,"DC";"MTN and MCN",#N/A,TRUE,"Margin";"output detail line items",#N/A,TRUE,"SGA";"personnel by year",#N/A,TRUE,"Payroll";#N/A,#N/A,TRUE,"CapEx"}</definedName>
    <definedName name="wrn.input._.and._.output._1" hidden="1">{"EBITDA",#N/A,TRUE,"P&amp;L Net of Disc Ops";"output net of disc ops",#N/A,TRUE,"Revenue";"input",#N/A,TRUE,"Revenue";"output",#N/A,TRUE,"DC";"Input",#N/A,TRUE,"DC";"MTN and MCN",#N/A,TRUE,"Margin";"output detail line items",#N/A,TRUE,"SGA";"personnel by year",#N/A,TRUE,"Payroll";#N/A,#N/A,TRUE,"CapEx"}</definedName>
    <definedName name="wrn.INPUT._.INFO." localSheetId="2" hidden="1">{"Input",#N/A,FALSE,"INPUT"}</definedName>
    <definedName name="wrn.INPUT._.INFO." localSheetId="3" hidden="1">{"Input",#N/A,FALSE,"INPUT"}</definedName>
    <definedName name="wrn.INPUT._.INFO." localSheetId="4" hidden="1">{"Input",#N/A,FALSE,"INPUT"}</definedName>
    <definedName name="wrn.INPUT._.INFO." localSheetId="5" hidden="1">{"Input",#N/A,FALSE,"INPUT"}</definedName>
    <definedName name="wrn.INPUT._.INFO." localSheetId="7" hidden="1">{"Input",#N/A,FALSE,"INPUT"}</definedName>
    <definedName name="wrn.INPUT._.INFO." localSheetId="8" hidden="1">{"Input",#N/A,FALSE,"INPUT"}</definedName>
    <definedName name="wrn.INPUT._.INFO." localSheetId="9" hidden="1">{"Input",#N/A,FALSE,"INPUT"}</definedName>
    <definedName name="wrn.INPUT._.INFO." localSheetId="10" hidden="1">{"Input",#N/A,FALSE,"INPUT"}</definedName>
    <definedName name="wrn.INPUT._.INFO." hidden="1">{"Input",#N/A,FALSE,"INPUT"}</definedName>
    <definedName name="wrn.input._.sheet." localSheetId="2" hidden="1">{#N/A,#N/A,FALSE,"TICKERS INPUT SHEET"}</definedName>
    <definedName name="wrn.input._.sheet." localSheetId="3" hidden="1">{#N/A,#N/A,FALSE,"TICKERS INPUT SHEET"}</definedName>
    <definedName name="wrn.input._.sheet." localSheetId="4" hidden="1">{#N/A,#N/A,FALSE,"TICKERS INPUT SHEET"}</definedName>
    <definedName name="wrn.input._.sheet." localSheetId="5" hidden="1">{#N/A,#N/A,FALSE,"TICKERS INPUT SHEET"}</definedName>
    <definedName name="wrn.input._.sheet." localSheetId="1" hidden="1">{#N/A,#N/A,FALSE,"TICKERS INPUT SHEET"}</definedName>
    <definedName name="wrn.input._.sheet." localSheetId="0" hidden="1">{#N/A,#N/A,FALSE,"TICKERS INPUT SHEET"}</definedName>
    <definedName name="wrn.input._.sheet." localSheetId="6" hidden="1">{#N/A,#N/A,FALSE,"TICKERS INPUT SHEET"}</definedName>
    <definedName name="wrn.input._.sheet." localSheetId="7" hidden="1">{#N/A,#N/A,FALSE,"TICKERS INPUT SHEET"}</definedName>
    <definedName name="wrn.input._.sheet." localSheetId="8" hidden="1">{#N/A,#N/A,FALSE,"TICKERS INPUT SHEET"}</definedName>
    <definedName name="wrn.input._.sheet." localSheetId="9" hidden="1">{#N/A,#N/A,FALSE,"TICKERS INPUT SHEET"}</definedName>
    <definedName name="wrn.input._.sheet." localSheetId="10" hidden="1">{#N/A,#N/A,FALSE,"TICKERS INPUT SHEET"}</definedName>
    <definedName name="wrn.input._.sheet." hidden="1">{#N/A,#N/A,FALSE,"TICKERS INPUT SHEET"}</definedName>
    <definedName name="wrn.input._.sheet._1" localSheetId="2" hidden="1">{#N/A,#N/A,FALSE,"TICKERS INPUT SHEET"}</definedName>
    <definedName name="wrn.input._.sheet._1" localSheetId="3" hidden="1">{#N/A,#N/A,FALSE,"TICKERS INPUT SHEET"}</definedName>
    <definedName name="wrn.input._.sheet._1" localSheetId="4" hidden="1">{#N/A,#N/A,FALSE,"TICKERS INPUT SHEET"}</definedName>
    <definedName name="wrn.input._.sheet._1" localSheetId="5" hidden="1">{#N/A,#N/A,FALSE,"TICKERS INPUT SHEET"}</definedName>
    <definedName name="wrn.input._.sheet._1" localSheetId="1" hidden="1">{#N/A,#N/A,FALSE,"TICKERS INPUT SHEET"}</definedName>
    <definedName name="wrn.input._.sheet._1" localSheetId="0" hidden="1">{#N/A,#N/A,FALSE,"TICKERS INPUT SHEET"}</definedName>
    <definedName name="wrn.input._.sheet._1" localSheetId="6" hidden="1">{#N/A,#N/A,FALSE,"TICKERS INPUT SHEET"}</definedName>
    <definedName name="wrn.input._.sheet._1" localSheetId="7" hidden="1">{#N/A,#N/A,FALSE,"TICKERS INPUT SHEET"}</definedName>
    <definedName name="wrn.input._.sheet._1" localSheetId="8" hidden="1">{#N/A,#N/A,FALSE,"TICKERS INPUT SHEET"}</definedName>
    <definedName name="wrn.input._.sheet._1" localSheetId="9" hidden="1">{#N/A,#N/A,FALSE,"TICKERS INPUT SHEET"}</definedName>
    <definedName name="wrn.input._.sheet._1" localSheetId="10" hidden="1">{#N/A,#N/A,FALSE,"TICKERS INPUT SHEET"}</definedName>
    <definedName name="wrn.input._.sheet._1" hidden="1">{#N/A,#N/A,FALSE,"TICKERS INPUT SHEET"}</definedName>
    <definedName name="wrn.Introduction." localSheetId="2"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4"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5"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7"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8"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10"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PO._.Valuation." localSheetId="2" hidden="1">{"assumptions",#N/A,FALSE,"Scenario 1";"valuation",#N/A,FALSE,"Scenario 1"}</definedName>
    <definedName name="wrn.IPO._.Valuation." localSheetId="3" hidden="1">{"assumptions",#N/A,FALSE,"Scenario 1";"valuation",#N/A,FALSE,"Scenario 1"}</definedName>
    <definedName name="wrn.IPO._.Valuation." localSheetId="4" hidden="1">{"assumptions",#N/A,FALSE,"Scenario 1";"valuation",#N/A,FALSE,"Scenario 1"}</definedName>
    <definedName name="wrn.IPO._.Valuation." localSheetId="5" hidden="1">{"assumptions",#N/A,FALSE,"Scenario 1";"valuation",#N/A,FALSE,"Scenario 1"}</definedName>
    <definedName name="wrn.IPO._.Valuation." localSheetId="1" hidden="1">{"assumptions",#N/A,FALSE,"Scenario 1";"valuation",#N/A,FALSE,"Scenario 1"}</definedName>
    <definedName name="wrn.IPO._.Valuation." localSheetId="0" hidden="1">{"assumptions",#N/A,FALSE,"Scenario 1";"valuation",#N/A,FALSE,"Scenario 1"}</definedName>
    <definedName name="wrn.IPO._.Valuation." localSheetId="6" hidden="1">{"assumptions",#N/A,FALSE,"Scenario 1";"valuation",#N/A,FALSE,"Scenario 1"}</definedName>
    <definedName name="wrn.IPO._.Valuation." localSheetId="7" hidden="1">{"assumptions",#N/A,FALSE,"Scenario 1";"valuation",#N/A,FALSE,"Scenario 1"}</definedName>
    <definedName name="wrn.IPO._.Valuation." localSheetId="8" hidden="1">{"assumptions",#N/A,FALSE,"Scenario 1";"valuation",#N/A,FALSE,"Scenario 1"}</definedName>
    <definedName name="wrn.IPO._.Valuation." localSheetId="9" hidden="1">{"assumptions",#N/A,FALSE,"Scenario 1";"valuation",#N/A,FALSE,"Scenario 1"}</definedName>
    <definedName name="wrn.IPO._.Valuation." localSheetId="10" hidden="1">{"assumptions",#N/A,FALSE,"Scenario 1";"valuation",#N/A,FALSE,"Scenario 1"}</definedName>
    <definedName name="wrn.IPO._.Valuation." hidden="1">{"assumptions",#N/A,FALSE,"Scenario 1";"valuation",#N/A,FALSE,"Scenario 1"}</definedName>
    <definedName name="wrn.IPO._.Valuation._1" localSheetId="2" hidden="1">{"assumptions",#N/A,FALSE,"Scenario 1";"valuation",#N/A,FALSE,"Scenario 1"}</definedName>
    <definedName name="wrn.IPO._.Valuation._1" localSheetId="3" hidden="1">{"assumptions",#N/A,FALSE,"Scenario 1";"valuation",#N/A,FALSE,"Scenario 1"}</definedName>
    <definedName name="wrn.IPO._.Valuation._1" localSheetId="4" hidden="1">{"assumptions",#N/A,FALSE,"Scenario 1";"valuation",#N/A,FALSE,"Scenario 1"}</definedName>
    <definedName name="wrn.IPO._.Valuation._1" localSheetId="5" hidden="1">{"assumptions",#N/A,FALSE,"Scenario 1";"valuation",#N/A,FALSE,"Scenario 1"}</definedName>
    <definedName name="wrn.IPO._.Valuation._1" localSheetId="1" hidden="1">{"assumptions",#N/A,FALSE,"Scenario 1";"valuation",#N/A,FALSE,"Scenario 1"}</definedName>
    <definedName name="wrn.IPO._.Valuation._1" localSheetId="0" hidden="1">{"assumptions",#N/A,FALSE,"Scenario 1";"valuation",#N/A,FALSE,"Scenario 1"}</definedName>
    <definedName name="wrn.IPO._.Valuation._1" localSheetId="6" hidden="1">{"assumptions",#N/A,FALSE,"Scenario 1";"valuation",#N/A,FALSE,"Scenario 1"}</definedName>
    <definedName name="wrn.IPO._.Valuation._1" localSheetId="7" hidden="1">{"assumptions",#N/A,FALSE,"Scenario 1";"valuation",#N/A,FALSE,"Scenario 1"}</definedName>
    <definedName name="wrn.IPO._.Valuation._1" localSheetId="8" hidden="1">{"assumptions",#N/A,FALSE,"Scenario 1";"valuation",#N/A,FALSE,"Scenario 1"}</definedName>
    <definedName name="wrn.IPO._.Valuation._1" localSheetId="9" hidden="1">{"assumptions",#N/A,FALSE,"Scenario 1";"valuation",#N/A,FALSE,"Scenario 1"}</definedName>
    <definedName name="wrn.IPO._.Valuation._1" localSheetId="10" hidden="1">{"assumptions",#N/A,FALSE,"Scenario 1";"valuation",#N/A,FALSE,"Scenario 1"}</definedName>
    <definedName name="wrn.IPO._.Valuation._1" hidden="1">{"assumptions",#N/A,FALSE,"Scenario 1";"valuation",#N/A,FALSE,"Scenario 1"}</definedName>
    <definedName name="wrn.IRR." localSheetId="2" hidden="1">{"IRR Benefits",#N/A,FALSE,"IRR";"Tax Credits",#N/A,FALSE,"IRR"}</definedName>
    <definedName name="wrn.IRR." localSheetId="3" hidden="1">{"IRR Benefits",#N/A,FALSE,"IRR";"Tax Credits",#N/A,FALSE,"IRR"}</definedName>
    <definedName name="wrn.IRR." localSheetId="4" hidden="1">{"IRR Benefits",#N/A,FALSE,"IRR";"Tax Credits",#N/A,FALSE,"IRR"}</definedName>
    <definedName name="wrn.IRR." localSheetId="5" hidden="1">{"IRR Benefits",#N/A,FALSE,"IRR";"Tax Credits",#N/A,FALSE,"IRR"}</definedName>
    <definedName name="wrn.IRR." localSheetId="7" hidden="1">{"IRR Benefits",#N/A,FALSE,"IRR";"Tax Credits",#N/A,FALSE,"IRR"}</definedName>
    <definedName name="wrn.IRR." localSheetId="8" hidden="1">{"IRR Benefits",#N/A,FALSE,"IRR";"Tax Credits",#N/A,FALSE,"IRR"}</definedName>
    <definedName name="wrn.IRR." localSheetId="9" hidden="1">{"IRR Benefits",#N/A,FALSE,"IRR";"Tax Credits",#N/A,FALSE,"IRR"}</definedName>
    <definedName name="wrn.IRR." localSheetId="10" hidden="1">{"IRR Benefits",#N/A,FALSE,"IRR";"Tax Credits",#N/A,FALSE,"IRR"}</definedName>
    <definedName name="wrn.IRR." hidden="1">{"IRR Benefits",#N/A,FALSE,"IRR";"Tax Credits",#N/A,FALSE,"IRR"}</definedName>
    <definedName name="wrn.IRR._.CORP._.7." localSheetId="2" hidden="1">{"IRR",#N/A,FALSE,"Corp 7 IRR";"Input",#N/A,FALSE,"Corp 7 IRR"}</definedName>
    <definedName name="wrn.IRR._.CORP._.7." localSheetId="3" hidden="1">{"IRR",#N/A,FALSE,"Corp 7 IRR";"Input",#N/A,FALSE,"Corp 7 IRR"}</definedName>
    <definedName name="wrn.IRR._.CORP._.7." localSheetId="4" hidden="1">{"IRR",#N/A,FALSE,"Corp 7 IRR";"Input",#N/A,FALSE,"Corp 7 IRR"}</definedName>
    <definedName name="wrn.IRR._.CORP._.7." localSheetId="5" hidden="1">{"IRR",#N/A,FALSE,"Corp 7 IRR";"Input",#N/A,FALSE,"Corp 7 IRR"}</definedName>
    <definedName name="wrn.IRR._.CORP._.7." localSheetId="7" hidden="1">{"IRR",#N/A,FALSE,"Corp 7 IRR";"Input",#N/A,FALSE,"Corp 7 IRR"}</definedName>
    <definedName name="wrn.IRR._.CORP._.7." localSheetId="8" hidden="1">{"IRR",#N/A,FALSE,"Corp 7 IRR";"Input",#N/A,FALSE,"Corp 7 IRR"}</definedName>
    <definedName name="wrn.IRR._.CORP._.7." localSheetId="9" hidden="1">{"IRR",#N/A,FALSE,"Corp 7 IRR";"Input",#N/A,FALSE,"Corp 7 IRR"}</definedName>
    <definedName name="wrn.IRR._.CORP._.7." localSheetId="10" hidden="1">{"IRR",#N/A,FALSE,"Corp 7 IRR";"Input",#N/A,FALSE,"Corp 7 IRR"}</definedName>
    <definedName name="wrn.IRR._.CORP._.7." hidden="1">{"IRR",#N/A,FALSE,"Corp 7 IRR";"Input",#N/A,FALSE,"Corp 7 IRR"}</definedName>
    <definedName name="wrn.K." localSheetId="2" hidden="1">{#N/A;#N/A;FALSE;"K"}</definedName>
    <definedName name="wrn.K." localSheetId="3" hidden="1">{#N/A;#N/A;FALSE;"K"}</definedName>
    <definedName name="wrn.K." localSheetId="4" hidden="1">{#N/A;#N/A;FALSE;"K"}</definedName>
    <definedName name="wrn.K." localSheetId="5" hidden="1">{#N/A;#N/A;FALSE;"K"}</definedName>
    <definedName name="wrn.K." localSheetId="7" hidden="1">{#N/A;#N/A;FALSE;"K"}</definedName>
    <definedName name="wrn.K." localSheetId="8" hidden="1">{#N/A;#N/A;FALSE;"K"}</definedName>
    <definedName name="wrn.K." localSheetId="9" hidden="1">{#N/A;#N/A;FALSE;"K"}</definedName>
    <definedName name="wrn.K." localSheetId="10" hidden="1">{#N/A;#N/A;FALSE;"K"}</definedName>
    <definedName name="wrn.K." hidden="1">{#N/A;#N/A;FALSE;"K"}</definedName>
    <definedName name="wrn.Kristi" localSheetId="2" hidden="1">{#N/A,#N/A,TRUE,"Income";#N/A,#N/A,TRUE,"IncomeDetail";#N/A,#N/A,TRUE,"Balance";#N/A,#N/A,TRUE,"BalDetail"}</definedName>
    <definedName name="wrn.Kristi" localSheetId="3" hidden="1">{#N/A,#N/A,TRUE,"Income";#N/A,#N/A,TRUE,"IncomeDetail";#N/A,#N/A,TRUE,"Balance";#N/A,#N/A,TRUE,"BalDetail"}</definedName>
    <definedName name="wrn.Kristi" localSheetId="4" hidden="1">{#N/A,#N/A,TRUE,"Income";#N/A,#N/A,TRUE,"IncomeDetail";#N/A,#N/A,TRUE,"Balance";#N/A,#N/A,TRUE,"BalDetail"}</definedName>
    <definedName name="wrn.Kristi" localSheetId="5" hidden="1">{#N/A,#N/A,TRUE,"Income";#N/A,#N/A,TRUE,"IncomeDetail";#N/A,#N/A,TRUE,"Balance";#N/A,#N/A,TRUE,"BalDetail"}</definedName>
    <definedName name="wrn.Kristi" localSheetId="7" hidden="1">{#N/A,#N/A,TRUE,"Income";#N/A,#N/A,TRUE,"IncomeDetail";#N/A,#N/A,TRUE,"Balance";#N/A,#N/A,TRUE,"BalDetail"}</definedName>
    <definedName name="wrn.Kristi" localSheetId="8" hidden="1">{#N/A,#N/A,TRUE,"Income";#N/A,#N/A,TRUE,"IncomeDetail";#N/A,#N/A,TRUE,"Balance";#N/A,#N/A,TRUE,"BalDetail"}</definedName>
    <definedName name="wrn.Kristi" localSheetId="9" hidden="1">{#N/A,#N/A,TRUE,"Income";#N/A,#N/A,TRUE,"IncomeDetail";#N/A,#N/A,TRUE,"Balance";#N/A,#N/A,TRUE,"BalDetail"}</definedName>
    <definedName name="wrn.Kristi" localSheetId="10" hidden="1">{#N/A,#N/A,TRUE,"Income";#N/A,#N/A,TRUE,"IncomeDetail";#N/A,#N/A,TRUE,"Balance";#N/A,#N/A,TRUE,"BalDetail"}</definedName>
    <definedName name="wrn.Kristi" hidden="1">{#N/A,#N/A,TRUE,"Income";#N/A,#N/A,TRUE,"IncomeDetail";#N/A,#N/A,TRUE,"Balance";#N/A,#N/A,TRUE,"BalDetail"}</definedName>
    <definedName name="wrn.LBO._.Summary." localSheetId="2" hidden="1">{"LBO Summary",#N/A,FALSE,"Summary"}</definedName>
    <definedName name="wrn.LBO._.Summary." localSheetId="3" hidden="1">{"LBO Summary",#N/A,FALSE,"Summary"}</definedName>
    <definedName name="wrn.LBO._.Summary." localSheetId="4" hidden="1">{"LBO Summary",#N/A,FALSE,"Summary"}</definedName>
    <definedName name="wrn.LBO._.Summary." localSheetId="5" hidden="1">{"LBO Summary",#N/A,FALSE,"Summary"}</definedName>
    <definedName name="wrn.LBO._.Summary." localSheetId="1" hidden="1">{"LBO Summary",#N/A,FALSE,"Summary"}</definedName>
    <definedName name="wrn.LBO._.Summary." localSheetId="0" hidden="1">{"LBO Summary",#N/A,FALSE,"Summary"}</definedName>
    <definedName name="wrn.LBO._.Summary." localSheetId="6" hidden="1">{"LBO Summary",#N/A,FALSE,"Summary"}</definedName>
    <definedName name="wrn.LBO._.Summary." localSheetId="7" hidden="1">{"LBO Summary",#N/A,FALSE,"Summary"}</definedName>
    <definedName name="wrn.LBO._.Summary." localSheetId="8" hidden="1">{"LBO Summary",#N/A,FALSE,"Summary"}</definedName>
    <definedName name="wrn.LBO._.Summary." localSheetId="9" hidden="1">{"LBO Summary",#N/A,FALSE,"Summary"}</definedName>
    <definedName name="wrn.LBO._.Summary." localSheetId="10" hidden="1">{"LBO Summary",#N/A,FALSE,"Summary"}</definedName>
    <definedName name="wrn.LBO._.Summary." hidden="1">{"LBO Summary",#N/A,FALSE,"Summary"}</definedName>
    <definedName name="wrn.LBO._.Summary._1" localSheetId="2" hidden="1">{"LBO Summary",#N/A,FALSE,"Summary"}</definedName>
    <definedName name="wrn.LBO._.Summary._1" localSheetId="3" hidden="1">{"LBO Summary",#N/A,FALSE,"Summary"}</definedName>
    <definedName name="wrn.LBO._.Summary._1" localSheetId="4" hidden="1">{"LBO Summary",#N/A,FALSE,"Summary"}</definedName>
    <definedName name="wrn.LBO._.Summary._1" localSheetId="5" hidden="1">{"LBO Summary",#N/A,FALSE,"Summary"}</definedName>
    <definedName name="wrn.LBO._.Summary._1" localSheetId="1" hidden="1">{"LBO Summary",#N/A,FALSE,"Summary"}</definedName>
    <definedName name="wrn.LBO._.Summary._1" localSheetId="0" hidden="1">{"LBO Summary",#N/A,FALSE,"Summary"}</definedName>
    <definedName name="wrn.LBO._.Summary._1" localSheetId="6" hidden="1">{"LBO Summary",#N/A,FALSE,"Summary"}</definedName>
    <definedName name="wrn.LBO._.Summary._1" localSheetId="7" hidden="1">{"LBO Summary",#N/A,FALSE,"Summary"}</definedName>
    <definedName name="wrn.LBO._.Summary._1" localSheetId="8" hidden="1">{"LBO Summary",#N/A,FALSE,"Summary"}</definedName>
    <definedName name="wrn.LBO._.Summary._1" localSheetId="9" hidden="1">{"LBO Summary",#N/A,FALSE,"Summary"}</definedName>
    <definedName name="wrn.LBO._.Summary._1" localSheetId="10" hidden="1">{"LBO Summary",#N/A,FALSE,"Summary"}</definedName>
    <definedName name="wrn.LBO._.Summary._1" hidden="1">{"LBO Summary",#N/A,FALSE,"Summary"}</definedName>
    <definedName name="wrn.Leases.xls." localSheetId="2" hidden="1">{#N/A,#N/A,FALSE,"Initial Year";#N/A,#N/A,FALSE,"Historical";#N/A,#N/A,FALSE,"balsheet";#N/A,#N/A,FALSE,"incstate";#N/A,#N/A,FALSE,"Fleet"}</definedName>
    <definedName name="wrn.Leases.xls." localSheetId="3" hidden="1">{#N/A,#N/A,FALSE,"Initial Year";#N/A,#N/A,FALSE,"Historical";#N/A,#N/A,FALSE,"balsheet";#N/A,#N/A,FALSE,"incstate";#N/A,#N/A,FALSE,"Fleet"}</definedName>
    <definedName name="wrn.Leases.xls." localSheetId="4" hidden="1">{#N/A,#N/A,FALSE,"Initial Year";#N/A,#N/A,FALSE,"Historical";#N/A,#N/A,FALSE,"balsheet";#N/A,#N/A,FALSE,"incstate";#N/A,#N/A,FALSE,"Fleet"}</definedName>
    <definedName name="wrn.Leases.xls." localSheetId="5" hidden="1">{#N/A,#N/A,FALSE,"Initial Year";#N/A,#N/A,FALSE,"Historical";#N/A,#N/A,FALSE,"balsheet";#N/A,#N/A,FALSE,"incstate";#N/A,#N/A,FALSE,"Fleet"}</definedName>
    <definedName name="wrn.Leases.xls." localSheetId="1" hidden="1">{#N/A,#N/A,FALSE,"Initial Year";#N/A,#N/A,FALSE,"Historical";#N/A,#N/A,FALSE,"balsheet";#N/A,#N/A,FALSE,"incstate";#N/A,#N/A,FALSE,"Fleet"}</definedName>
    <definedName name="wrn.Leases.xls." localSheetId="0" hidden="1">{#N/A,#N/A,FALSE,"Initial Year";#N/A,#N/A,FALSE,"Historical";#N/A,#N/A,FALSE,"balsheet";#N/A,#N/A,FALSE,"incstate";#N/A,#N/A,FALSE,"Fleet"}</definedName>
    <definedName name="wrn.Leases.xls." localSheetId="6" hidden="1">{#N/A,#N/A,FALSE,"Initial Year";#N/A,#N/A,FALSE,"Historical";#N/A,#N/A,FALSE,"balsheet";#N/A,#N/A,FALSE,"incstate";#N/A,#N/A,FALSE,"Fleet"}</definedName>
    <definedName name="wrn.Leases.xls." localSheetId="7" hidden="1">{#N/A,#N/A,FALSE,"Initial Year";#N/A,#N/A,FALSE,"Historical";#N/A,#N/A,FALSE,"balsheet";#N/A,#N/A,FALSE,"incstate";#N/A,#N/A,FALSE,"Fleet"}</definedName>
    <definedName name="wrn.Leases.xls." localSheetId="8" hidden="1">{#N/A,#N/A,FALSE,"Initial Year";#N/A,#N/A,FALSE,"Historical";#N/A,#N/A,FALSE,"balsheet";#N/A,#N/A,FALSE,"incstate";#N/A,#N/A,FALSE,"Fleet"}</definedName>
    <definedName name="wrn.Leases.xls." localSheetId="9" hidden="1">{#N/A,#N/A,FALSE,"Initial Year";#N/A,#N/A,FALSE,"Historical";#N/A,#N/A,FALSE,"balsheet";#N/A,#N/A,FALSE,"incstate";#N/A,#N/A,FALSE,"Fleet"}</definedName>
    <definedName name="wrn.Leases.xls." localSheetId="10" hidden="1">{#N/A,#N/A,FALSE,"Initial Year";#N/A,#N/A,FALSE,"Historical";#N/A,#N/A,FALSE,"balsheet";#N/A,#N/A,FALSE,"incstate";#N/A,#N/A,FALSE,"Fleet"}</definedName>
    <definedName name="wrn.Leases.xls." hidden="1">{#N/A,#N/A,FALSE,"Initial Year";#N/A,#N/A,FALSE,"Historical";#N/A,#N/A,FALSE,"balsheet";#N/A,#N/A,FALSE,"incstate";#N/A,#N/A,FALSE,"Fleet"}</definedName>
    <definedName name="wrn.Leases.xls._1" localSheetId="2" hidden="1">{#N/A,#N/A,FALSE,"Initial Year";#N/A,#N/A,FALSE,"Historical";#N/A,#N/A,FALSE,"balsheet";#N/A,#N/A,FALSE,"incstate";#N/A,#N/A,FALSE,"Fleet"}</definedName>
    <definedName name="wrn.Leases.xls._1" localSheetId="3" hidden="1">{#N/A,#N/A,FALSE,"Initial Year";#N/A,#N/A,FALSE,"Historical";#N/A,#N/A,FALSE,"balsheet";#N/A,#N/A,FALSE,"incstate";#N/A,#N/A,FALSE,"Fleet"}</definedName>
    <definedName name="wrn.Leases.xls._1" localSheetId="4" hidden="1">{#N/A,#N/A,FALSE,"Initial Year";#N/A,#N/A,FALSE,"Historical";#N/A,#N/A,FALSE,"balsheet";#N/A,#N/A,FALSE,"incstate";#N/A,#N/A,FALSE,"Fleet"}</definedName>
    <definedName name="wrn.Leases.xls._1" localSheetId="5" hidden="1">{#N/A,#N/A,FALSE,"Initial Year";#N/A,#N/A,FALSE,"Historical";#N/A,#N/A,FALSE,"balsheet";#N/A,#N/A,FALSE,"incstate";#N/A,#N/A,FALSE,"Fleet"}</definedName>
    <definedName name="wrn.Leases.xls._1" localSheetId="1" hidden="1">{#N/A,#N/A,FALSE,"Initial Year";#N/A,#N/A,FALSE,"Historical";#N/A,#N/A,FALSE,"balsheet";#N/A,#N/A,FALSE,"incstate";#N/A,#N/A,FALSE,"Fleet"}</definedName>
    <definedName name="wrn.Leases.xls._1" localSheetId="0" hidden="1">{#N/A,#N/A,FALSE,"Initial Year";#N/A,#N/A,FALSE,"Historical";#N/A,#N/A,FALSE,"balsheet";#N/A,#N/A,FALSE,"incstate";#N/A,#N/A,FALSE,"Fleet"}</definedName>
    <definedName name="wrn.Leases.xls._1" localSheetId="6" hidden="1">{#N/A,#N/A,FALSE,"Initial Year";#N/A,#N/A,FALSE,"Historical";#N/A,#N/A,FALSE,"balsheet";#N/A,#N/A,FALSE,"incstate";#N/A,#N/A,FALSE,"Fleet"}</definedName>
    <definedName name="wrn.Leases.xls._1" localSheetId="7" hidden="1">{#N/A,#N/A,FALSE,"Initial Year";#N/A,#N/A,FALSE,"Historical";#N/A,#N/A,FALSE,"balsheet";#N/A,#N/A,FALSE,"incstate";#N/A,#N/A,FALSE,"Fleet"}</definedName>
    <definedName name="wrn.Leases.xls._1" localSheetId="8" hidden="1">{#N/A,#N/A,FALSE,"Initial Year";#N/A,#N/A,FALSE,"Historical";#N/A,#N/A,FALSE,"balsheet";#N/A,#N/A,FALSE,"incstate";#N/A,#N/A,FALSE,"Fleet"}</definedName>
    <definedName name="wrn.Leases.xls._1" localSheetId="9" hidden="1">{#N/A,#N/A,FALSE,"Initial Year";#N/A,#N/A,FALSE,"Historical";#N/A,#N/A,FALSE,"balsheet";#N/A,#N/A,FALSE,"incstate";#N/A,#N/A,FALSE,"Fleet"}</definedName>
    <definedName name="wrn.Leases.xls._1" localSheetId="10" hidden="1">{#N/A,#N/A,FALSE,"Initial Year";#N/A,#N/A,FALSE,"Historical";#N/A,#N/A,FALSE,"balsheet";#N/A,#N/A,FALSE,"incstate";#N/A,#N/A,FALSE,"Fleet"}</definedName>
    <definedName name="wrn.Leases.xls._1" hidden="1">{#N/A,#N/A,FALSE,"Initial Year";#N/A,#N/A,FALSE,"Historical";#N/A,#N/A,FALSE,"balsheet";#N/A,#N/A,FALSE,"incstate";#N/A,#N/A,FALSE,"Fleet"}</definedName>
    <definedName name="wrn.Manulife._.Reinsurance._.Ltd.._.Futures._.Information." localSheetId="2" hidden="1">{#N/A,#N/A,FALSE,"Open_Positions";#N/A,#N/A,FALSE,"Closed_Positions";#N/A,#N/A,FALSE,"Position_at_Dec_02"}</definedName>
    <definedName name="wrn.Manulife._.Reinsurance._.Ltd.._.Futures._.Information." localSheetId="3" hidden="1">{#N/A,#N/A,FALSE,"Open_Positions";#N/A,#N/A,FALSE,"Closed_Positions";#N/A,#N/A,FALSE,"Position_at_Dec_02"}</definedName>
    <definedName name="wrn.Manulife._.Reinsurance._.Ltd.._.Futures._.Information." localSheetId="4" hidden="1">{#N/A,#N/A,FALSE,"Open_Positions";#N/A,#N/A,FALSE,"Closed_Positions";#N/A,#N/A,FALSE,"Position_at_Dec_02"}</definedName>
    <definedName name="wrn.Manulife._.Reinsurance._.Ltd.._.Futures._.Information." localSheetId="5" hidden="1">{#N/A,#N/A,FALSE,"Open_Positions";#N/A,#N/A,FALSE,"Closed_Positions";#N/A,#N/A,FALSE,"Position_at_Dec_02"}</definedName>
    <definedName name="wrn.Manulife._.Reinsurance._.Ltd.._.Futures._.Information." localSheetId="7" hidden="1">{#N/A,#N/A,FALSE,"Open_Positions";#N/A,#N/A,FALSE,"Closed_Positions";#N/A,#N/A,FALSE,"Position_at_Dec_02"}</definedName>
    <definedName name="wrn.Manulife._.Reinsurance._.Ltd.._.Futures._.Information." localSheetId="8" hidden="1">{#N/A,#N/A,FALSE,"Open_Positions";#N/A,#N/A,FALSE,"Closed_Positions";#N/A,#N/A,FALSE,"Position_at_Dec_02"}</definedName>
    <definedName name="wrn.Manulife._.Reinsurance._.Ltd.._.Futures._.Information." localSheetId="9" hidden="1">{#N/A,#N/A,FALSE,"Open_Positions";#N/A,#N/A,FALSE,"Closed_Positions";#N/A,#N/A,FALSE,"Position_at_Dec_02"}</definedName>
    <definedName name="wrn.Manulife._.Reinsurance._.Ltd.._.Futures._.Information." localSheetId="10" hidden="1">{#N/A,#N/A,FALSE,"Open_Positions";#N/A,#N/A,FALSE,"Closed_Positions";#N/A,#N/A,FALSE,"Position_at_Dec_02"}</definedName>
    <definedName name="wrn.Manulife._.Reinsurance._.Ltd.._.Futures._.Information." hidden="1">{#N/A,#N/A,FALSE,"Open_Positions";#N/A,#N/A,FALSE,"Closed_Positions";#N/A,#N/A,FALSE,"Position_at_Dec_02"}</definedName>
    <definedName name="wrn.Mason._.Deliverables." localSheetId="2" hidden="1">{#N/A,#N/A,FALSE,"Data &amp; Key Results";#N/A,#N/A,FALSE,"Summary Template";#N/A,#N/A,FALSE,"Budget";#N/A,#N/A,FALSE,"Present Value Comparison";#N/A,#N/A,FALSE,"Cashflow";#N/A,#N/A,FALSE,"Income";#N/A,#N/A,FALSE,"Inputs"}</definedName>
    <definedName name="wrn.Mason._.Deliverables." localSheetId="3" hidden="1">{#N/A,#N/A,FALSE,"Data &amp; Key Results";#N/A,#N/A,FALSE,"Summary Template";#N/A,#N/A,FALSE,"Budget";#N/A,#N/A,FALSE,"Present Value Comparison";#N/A,#N/A,FALSE,"Cashflow";#N/A,#N/A,FALSE,"Income";#N/A,#N/A,FALSE,"Inputs"}</definedName>
    <definedName name="wrn.Mason._.Deliverables." localSheetId="4" hidden="1">{#N/A,#N/A,FALSE,"Data &amp; Key Results";#N/A,#N/A,FALSE,"Summary Template";#N/A,#N/A,FALSE,"Budget";#N/A,#N/A,FALSE,"Present Value Comparison";#N/A,#N/A,FALSE,"Cashflow";#N/A,#N/A,FALSE,"Income";#N/A,#N/A,FALSE,"Inputs"}</definedName>
    <definedName name="wrn.Mason._.Deliverables." localSheetId="5" hidden="1">{#N/A,#N/A,FALSE,"Data &amp; Key Results";#N/A,#N/A,FALSE,"Summary Template";#N/A,#N/A,FALSE,"Budget";#N/A,#N/A,FALSE,"Present Value Comparison";#N/A,#N/A,FALSE,"Cashflow";#N/A,#N/A,FALSE,"Income";#N/A,#N/A,FALSE,"Inputs"}</definedName>
    <definedName name="wrn.Mason._.Deliverables." localSheetId="1" hidden="1">{#N/A,#N/A,FALSE,"Data &amp; Key Results";#N/A,#N/A,FALSE,"Summary Template";#N/A,#N/A,FALSE,"Budget";#N/A,#N/A,FALSE,"Present Value Comparison";#N/A,#N/A,FALSE,"Cashflow";#N/A,#N/A,FALSE,"Income";#N/A,#N/A,FALSE,"Inputs"}</definedName>
    <definedName name="wrn.Mason._.Deliverables." localSheetId="0" hidden="1">{#N/A,#N/A,FALSE,"Data &amp; Key Results";#N/A,#N/A,FALSE,"Summary Template";#N/A,#N/A,FALSE,"Budget";#N/A,#N/A,FALSE,"Present Value Comparison";#N/A,#N/A,FALSE,"Cashflow";#N/A,#N/A,FALSE,"Income";#N/A,#N/A,FALSE,"Inputs"}</definedName>
    <definedName name="wrn.Mason._.Deliverables." localSheetId="6" hidden="1">{#N/A,#N/A,FALSE,"Data &amp; Key Results";#N/A,#N/A,FALSE,"Summary Template";#N/A,#N/A,FALSE,"Budget";#N/A,#N/A,FALSE,"Present Value Comparison";#N/A,#N/A,FALSE,"Cashflow";#N/A,#N/A,FALSE,"Income";#N/A,#N/A,FALSE,"Inputs"}</definedName>
    <definedName name="wrn.Mason._.Deliverables." localSheetId="7" hidden="1">{#N/A,#N/A,FALSE,"Data &amp; Key Results";#N/A,#N/A,FALSE,"Summary Template";#N/A,#N/A,FALSE,"Budget";#N/A,#N/A,FALSE,"Present Value Comparison";#N/A,#N/A,FALSE,"Cashflow";#N/A,#N/A,FALSE,"Income";#N/A,#N/A,FALSE,"Inputs"}</definedName>
    <definedName name="wrn.Mason._.Deliverables." localSheetId="8" hidden="1">{#N/A,#N/A,FALSE,"Data &amp; Key Results";#N/A,#N/A,FALSE,"Summary Template";#N/A,#N/A,FALSE,"Budget";#N/A,#N/A,FALSE,"Present Value Comparison";#N/A,#N/A,FALSE,"Cashflow";#N/A,#N/A,FALSE,"Income";#N/A,#N/A,FALSE,"Inputs"}</definedName>
    <definedName name="wrn.Mason._.Deliverables." localSheetId="9" hidden="1">{#N/A,#N/A,FALSE,"Data &amp; Key Results";#N/A,#N/A,FALSE,"Summary Template";#N/A,#N/A,FALSE,"Budget";#N/A,#N/A,FALSE,"Present Value Comparison";#N/A,#N/A,FALSE,"Cashflow";#N/A,#N/A,FALSE,"Income";#N/A,#N/A,FALSE,"Inputs"}</definedName>
    <definedName name="wrn.Mason._.Deliverables." localSheetId="10" hidden="1">{#N/A,#N/A,FALSE,"Data &amp; Key Results";#N/A,#N/A,FALSE,"Summary Template";#N/A,#N/A,FALSE,"Budget";#N/A,#N/A,FALSE,"Present Value Comparison";#N/A,#N/A,FALSE,"Cashflow";#N/A,#N/A,FALSE,"Income";#N/A,#N/A,FALSE,"Inputs"}</definedName>
    <definedName name="wrn.Mason._.Deliverables." hidden="1">{#N/A,#N/A,FALSE,"Data &amp; Key Results";#N/A,#N/A,FALSE,"Summary Template";#N/A,#N/A,FALSE,"Budget";#N/A,#N/A,FALSE,"Present Value Comparison";#N/A,#N/A,FALSE,"Cashflow";#N/A,#N/A,FALSE,"Income";#N/A,#N/A,FALSE,"Inputs"}</definedName>
    <definedName name="wrn.Mason._.Deliverables._1" localSheetId="2" hidden="1">{#N/A,#N/A,FALSE,"Data &amp; Key Results";#N/A,#N/A,FALSE,"Summary Template";#N/A,#N/A,FALSE,"Budget";#N/A,#N/A,FALSE,"Present Value Comparison";#N/A,#N/A,FALSE,"Cashflow";#N/A,#N/A,FALSE,"Income";#N/A,#N/A,FALSE,"Inputs"}</definedName>
    <definedName name="wrn.Mason._.Deliverables._1" localSheetId="3" hidden="1">{#N/A,#N/A,FALSE,"Data &amp; Key Results";#N/A,#N/A,FALSE,"Summary Template";#N/A,#N/A,FALSE,"Budget";#N/A,#N/A,FALSE,"Present Value Comparison";#N/A,#N/A,FALSE,"Cashflow";#N/A,#N/A,FALSE,"Income";#N/A,#N/A,FALSE,"Inputs"}</definedName>
    <definedName name="wrn.Mason._.Deliverables._1" localSheetId="4" hidden="1">{#N/A,#N/A,FALSE,"Data &amp; Key Results";#N/A,#N/A,FALSE,"Summary Template";#N/A,#N/A,FALSE,"Budget";#N/A,#N/A,FALSE,"Present Value Comparison";#N/A,#N/A,FALSE,"Cashflow";#N/A,#N/A,FALSE,"Income";#N/A,#N/A,FALSE,"Inputs"}</definedName>
    <definedName name="wrn.Mason._.Deliverables._1" localSheetId="5" hidden="1">{#N/A,#N/A,FALSE,"Data &amp; Key Results";#N/A,#N/A,FALSE,"Summary Template";#N/A,#N/A,FALSE,"Budget";#N/A,#N/A,FALSE,"Present Value Comparison";#N/A,#N/A,FALSE,"Cashflow";#N/A,#N/A,FALSE,"Income";#N/A,#N/A,FALSE,"Inputs"}</definedName>
    <definedName name="wrn.Mason._.Deliverables._1" localSheetId="1" hidden="1">{#N/A,#N/A,FALSE,"Data &amp; Key Results";#N/A,#N/A,FALSE,"Summary Template";#N/A,#N/A,FALSE,"Budget";#N/A,#N/A,FALSE,"Present Value Comparison";#N/A,#N/A,FALSE,"Cashflow";#N/A,#N/A,FALSE,"Income";#N/A,#N/A,FALSE,"Inputs"}</definedName>
    <definedName name="wrn.Mason._.Deliverables._1" localSheetId="0" hidden="1">{#N/A,#N/A,FALSE,"Data &amp; Key Results";#N/A,#N/A,FALSE,"Summary Template";#N/A,#N/A,FALSE,"Budget";#N/A,#N/A,FALSE,"Present Value Comparison";#N/A,#N/A,FALSE,"Cashflow";#N/A,#N/A,FALSE,"Income";#N/A,#N/A,FALSE,"Inputs"}</definedName>
    <definedName name="wrn.Mason._.Deliverables._1" localSheetId="6" hidden="1">{#N/A,#N/A,FALSE,"Data &amp; Key Results";#N/A,#N/A,FALSE,"Summary Template";#N/A,#N/A,FALSE,"Budget";#N/A,#N/A,FALSE,"Present Value Comparison";#N/A,#N/A,FALSE,"Cashflow";#N/A,#N/A,FALSE,"Income";#N/A,#N/A,FALSE,"Inputs"}</definedName>
    <definedName name="wrn.Mason._.Deliverables._1" localSheetId="7" hidden="1">{#N/A,#N/A,FALSE,"Data &amp; Key Results";#N/A,#N/A,FALSE,"Summary Template";#N/A,#N/A,FALSE,"Budget";#N/A,#N/A,FALSE,"Present Value Comparison";#N/A,#N/A,FALSE,"Cashflow";#N/A,#N/A,FALSE,"Income";#N/A,#N/A,FALSE,"Inputs"}</definedName>
    <definedName name="wrn.Mason._.Deliverables._1" localSheetId="8" hidden="1">{#N/A,#N/A,FALSE,"Data &amp; Key Results";#N/A,#N/A,FALSE,"Summary Template";#N/A,#N/A,FALSE,"Budget";#N/A,#N/A,FALSE,"Present Value Comparison";#N/A,#N/A,FALSE,"Cashflow";#N/A,#N/A,FALSE,"Income";#N/A,#N/A,FALSE,"Inputs"}</definedName>
    <definedName name="wrn.Mason._.Deliverables._1" localSheetId="9" hidden="1">{#N/A,#N/A,FALSE,"Data &amp; Key Results";#N/A,#N/A,FALSE,"Summary Template";#N/A,#N/A,FALSE,"Budget";#N/A,#N/A,FALSE,"Present Value Comparison";#N/A,#N/A,FALSE,"Cashflow";#N/A,#N/A,FALSE,"Income";#N/A,#N/A,FALSE,"Inputs"}</definedName>
    <definedName name="wrn.Mason._.Deliverables._1" localSheetId="10" hidden="1">{#N/A,#N/A,FALSE,"Data &amp; Key Results";#N/A,#N/A,FALSE,"Summary Template";#N/A,#N/A,FALSE,"Budget";#N/A,#N/A,FALSE,"Present Value Comparison";#N/A,#N/A,FALSE,"Cashflow";#N/A,#N/A,FALSE,"Income";#N/A,#N/A,FALSE,"Inputs"}</definedName>
    <definedName name="wrn.Mason._.Deliverables._1" hidden="1">{#N/A,#N/A,FALSE,"Data &amp; Key Results";#N/A,#N/A,FALSE,"Summary Template";#N/A,#N/A,FALSE,"Budget";#N/A,#N/A,FALSE,"Present Value Comparison";#N/A,#N/A,FALSE,"Cashflow";#N/A,#N/A,FALSE,"Income";#N/A,#N/A,FALSE,"Inputs"}</definedName>
    <definedName name="wrn.MATRICES._.and._.CFs." localSheetId="2" hidden="1">{#N/A,#N/A,FALSE,"Assumptions";#N/A,#N/A,FALSE,"Consol CF";#N/A,#N/A,FALSE,"matx B4 DS";#N/A,#N/A,FALSE,"Hacienda CF";#N/A,#N/A,FALSE,"matx B4 DS Hac";#N/A,#N/A,FALSE,"Chabot CF";#N/A,#N/A,FALSE,"matx B4 DS Chabot";#N/A,#N/A,FALSE,"Diablo CF";#N/A,#N/A,FALSE,"matx B4 DS Diablo"}</definedName>
    <definedName name="wrn.MATRICES._.and._.CFs." localSheetId="3" hidden="1">{#N/A,#N/A,FALSE,"Assumptions";#N/A,#N/A,FALSE,"Consol CF";#N/A,#N/A,FALSE,"matx B4 DS";#N/A,#N/A,FALSE,"Hacienda CF";#N/A,#N/A,FALSE,"matx B4 DS Hac";#N/A,#N/A,FALSE,"Chabot CF";#N/A,#N/A,FALSE,"matx B4 DS Chabot";#N/A,#N/A,FALSE,"Diablo CF";#N/A,#N/A,FALSE,"matx B4 DS Diablo"}</definedName>
    <definedName name="wrn.MATRICES._.and._.CFs." localSheetId="4" hidden="1">{#N/A,#N/A,FALSE,"Assumptions";#N/A,#N/A,FALSE,"Consol CF";#N/A,#N/A,FALSE,"matx B4 DS";#N/A,#N/A,FALSE,"Hacienda CF";#N/A,#N/A,FALSE,"matx B4 DS Hac";#N/A,#N/A,FALSE,"Chabot CF";#N/A,#N/A,FALSE,"matx B4 DS Chabot";#N/A,#N/A,FALSE,"Diablo CF";#N/A,#N/A,FALSE,"matx B4 DS Diablo"}</definedName>
    <definedName name="wrn.MATRICES._.and._.CFs." localSheetId="5" hidden="1">{#N/A,#N/A,FALSE,"Assumptions";#N/A,#N/A,FALSE,"Consol CF";#N/A,#N/A,FALSE,"matx B4 DS";#N/A,#N/A,FALSE,"Hacienda CF";#N/A,#N/A,FALSE,"matx B4 DS Hac";#N/A,#N/A,FALSE,"Chabot CF";#N/A,#N/A,FALSE,"matx B4 DS Chabot";#N/A,#N/A,FALSE,"Diablo CF";#N/A,#N/A,FALSE,"matx B4 DS Diablo"}</definedName>
    <definedName name="wrn.MATRICES._.and._.CFs." localSheetId="7" hidden="1">{#N/A,#N/A,FALSE,"Assumptions";#N/A,#N/A,FALSE,"Consol CF";#N/A,#N/A,FALSE,"matx B4 DS";#N/A,#N/A,FALSE,"Hacienda CF";#N/A,#N/A,FALSE,"matx B4 DS Hac";#N/A,#N/A,FALSE,"Chabot CF";#N/A,#N/A,FALSE,"matx B4 DS Chabot";#N/A,#N/A,FALSE,"Diablo CF";#N/A,#N/A,FALSE,"matx B4 DS Diablo"}</definedName>
    <definedName name="wrn.MATRICES._.and._.CFs." localSheetId="8" hidden="1">{#N/A,#N/A,FALSE,"Assumptions";#N/A,#N/A,FALSE,"Consol CF";#N/A,#N/A,FALSE,"matx B4 DS";#N/A,#N/A,FALSE,"Hacienda CF";#N/A,#N/A,FALSE,"matx B4 DS Hac";#N/A,#N/A,FALSE,"Chabot CF";#N/A,#N/A,FALSE,"matx B4 DS Chabot";#N/A,#N/A,FALSE,"Diablo CF";#N/A,#N/A,FALSE,"matx B4 DS Diablo"}</definedName>
    <definedName name="wrn.MATRICES._.and._.CFs." localSheetId="9" hidden="1">{#N/A,#N/A,FALSE,"Assumptions";#N/A,#N/A,FALSE,"Consol CF";#N/A,#N/A,FALSE,"matx B4 DS";#N/A,#N/A,FALSE,"Hacienda CF";#N/A,#N/A,FALSE,"matx B4 DS Hac";#N/A,#N/A,FALSE,"Chabot CF";#N/A,#N/A,FALSE,"matx B4 DS Chabot";#N/A,#N/A,FALSE,"Diablo CF";#N/A,#N/A,FALSE,"matx B4 DS Diablo"}</definedName>
    <definedName name="wrn.MATRICES._.and._.CFs." localSheetId="10" hidden="1">{#N/A,#N/A,FALSE,"Assumptions";#N/A,#N/A,FALSE,"Consol CF";#N/A,#N/A,FALSE,"matx B4 DS";#N/A,#N/A,FALSE,"Hacienda CF";#N/A,#N/A,FALSE,"matx B4 DS Hac";#N/A,#N/A,FALSE,"Chabot CF";#N/A,#N/A,FALSE,"matx B4 DS Chabot";#N/A,#N/A,FALSE,"Diablo CF";#N/A,#N/A,FALSE,"matx B4 DS Diablo"}</definedName>
    <definedName name="wrn.MATRICES._.and._.CFs." hidden="1">{#N/A,#N/A,FALSE,"Assumptions";#N/A,#N/A,FALSE,"Consol CF";#N/A,#N/A,FALSE,"matx B4 DS";#N/A,#N/A,FALSE,"Hacienda CF";#N/A,#N/A,FALSE,"matx B4 DS Hac";#N/A,#N/A,FALSE,"Chabot CF";#N/A,#N/A,FALSE,"matx B4 DS Chabot";#N/A,#N/A,FALSE,"Diablo CF";#N/A,#N/A,FALSE,"matx B4 DS Diablo"}</definedName>
    <definedName name="wrn.MATRICIES._.ONLY." localSheetId="2" hidden="1">{#N/A,#N/A,FALSE,"matx B4 DS";#N/A,#N/A,FALSE,"matx B4 DS Hac";#N/A,#N/A,FALSE,"matx B4 DS Chabot";#N/A,#N/A,FALSE,"matx B4 DS Diablo"}</definedName>
    <definedName name="wrn.MATRICIES._.ONLY." localSheetId="3" hidden="1">{#N/A,#N/A,FALSE,"matx B4 DS";#N/A,#N/A,FALSE,"matx B4 DS Hac";#N/A,#N/A,FALSE,"matx B4 DS Chabot";#N/A,#N/A,FALSE,"matx B4 DS Diablo"}</definedName>
    <definedName name="wrn.MATRICIES._.ONLY." localSheetId="4" hidden="1">{#N/A,#N/A,FALSE,"matx B4 DS";#N/A,#N/A,FALSE,"matx B4 DS Hac";#N/A,#N/A,FALSE,"matx B4 DS Chabot";#N/A,#N/A,FALSE,"matx B4 DS Diablo"}</definedName>
    <definedName name="wrn.MATRICIES._.ONLY." localSheetId="5" hidden="1">{#N/A,#N/A,FALSE,"matx B4 DS";#N/A,#N/A,FALSE,"matx B4 DS Hac";#N/A,#N/A,FALSE,"matx B4 DS Chabot";#N/A,#N/A,FALSE,"matx B4 DS Diablo"}</definedName>
    <definedName name="wrn.MATRICIES._.ONLY." localSheetId="7" hidden="1">{#N/A,#N/A,FALSE,"matx B4 DS";#N/A,#N/A,FALSE,"matx B4 DS Hac";#N/A,#N/A,FALSE,"matx B4 DS Chabot";#N/A,#N/A,FALSE,"matx B4 DS Diablo"}</definedName>
    <definedName name="wrn.MATRICIES._.ONLY." localSheetId="8" hidden="1">{#N/A,#N/A,FALSE,"matx B4 DS";#N/A,#N/A,FALSE,"matx B4 DS Hac";#N/A,#N/A,FALSE,"matx B4 DS Chabot";#N/A,#N/A,FALSE,"matx B4 DS Diablo"}</definedName>
    <definedName name="wrn.MATRICIES._.ONLY." localSheetId="9" hidden="1">{#N/A,#N/A,FALSE,"matx B4 DS";#N/A,#N/A,FALSE,"matx B4 DS Hac";#N/A,#N/A,FALSE,"matx B4 DS Chabot";#N/A,#N/A,FALSE,"matx B4 DS Diablo"}</definedName>
    <definedName name="wrn.MATRICIES._.ONLY." localSheetId="10" hidden="1">{#N/A,#N/A,FALSE,"matx B4 DS";#N/A,#N/A,FALSE,"matx B4 DS Hac";#N/A,#N/A,FALSE,"matx B4 DS Chabot";#N/A,#N/A,FALSE,"matx B4 DS Diablo"}</definedName>
    <definedName name="wrn.MATRICIES._.ONLY." hidden="1">{#N/A,#N/A,FALSE,"matx B4 DS";#N/A,#N/A,FALSE,"matx B4 DS Hac";#N/A,#N/A,FALSE,"matx B4 DS Chabot";#N/A,#N/A,FALSE,"matx B4 DS Diablo"}</definedName>
    <definedName name="wrn.May._.21." localSheetId="2"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4"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5"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7"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8"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9"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10"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CCRK." localSheetId="2" hidden="1">{#N/A;#N/A;FALSE;"MCCRK"}</definedName>
    <definedName name="wrn.MCCRK." localSheetId="3" hidden="1">{#N/A;#N/A;FALSE;"MCCRK"}</definedName>
    <definedName name="wrn.MCCRK." localSheetId="4" hidden="1">{#N/A;#N/A;FALSE;"MCCRK"}</definedName>
    <definedName name="wrn.MCCRK." localSheetId="5" hidden="1">{#N/A;#N/A;FALSE;"MCCRK"}</definedName>
    <definedName name="wrn.MCCRK." localSheetId="7" hidden="1">{#N/A;#N/A;FALSE;"MCCRK"}</definedName>
    <definedName name="wrn.MCCRK." localSheetId="8" hidden="1">{#N/A;#N/A;FALSE;"MCCRK"}</definedName>
    <definedName name="wrn.MCCRK." localSheetId="9" hidden="1">{#N/A;#N/A;FALSE;"MCCRK"}</definedName>
    <definedName name="wrn.MCCRK." localSheetId="10" hidden="1">{#N/A;#N/A;FALSE;"MCCRK"}</definedName>
    <definedName name="wrn.MCCRK." hidden="1">{#N/A;#N/A;FALSE;"MCCRK"}</definedName>
    <definedName name="wrn.Model." localSheetId="2" hidden="1">{#N/A,#N/A,FALSE,"Cover";#N/A,#N/A,FALSE,"LUMI";#N/A,#N/A,FALSE,"COMD";#N/A,#N/A,FALSE,"Valuation";#N/A,#N/A,FALSE,"Assumptions";#N/A,#N/A,FALSE,"Pooling";#N/A,#N/A,FALSE,"BalanceSheet"}</definedName>
    <definedName name="wrn.Model." localSheetId="3" hidden="1">{#N/A,#N/A,FALSE,"Cover";#N/A,#N/A,FALSE,"LUMI";#N/A,#N/A,FALSE,"COMD";#N/A,#N/A,FALSE,"Valuation";#N/A,#N/A,FALSE,"Assumptions";#N/A,#N/A,FALSE,"Pooling";#N/A,#N/A,FALSE,"BalanceSheet"}</definedName>
    <definedName name="wrn.Model." localSheetId="4" hidden="1">{#N/A,#N/A,FALSE,"Cover";#N/A,#N/A,FALSE,"LUMI";#N/A,#N/A,FALSE,"COMD";#N/A,#N/A,FALSE,"Valuation";#N/A,#N/A,FALSE,"Assumptions";#N/A,#N/A,FALSE,"Pooling";#N/A,#N/A,FALSE,"BalanceSheet"}</definedName>
    <definedName name="wrn.Model." localSheetId="5" hidden="1">{#N/A,#N/A,FALSE,"Cover";#N/A,#N/A,FALSE,"LUMI";#N/A,#N/A,FALSE,"COMD";#N/A,#N/A,FALSE,"Valuation";#N/A,#N/A,FALSE,"Assumptions";#N/A,#N/A,FALSE,"Pooling";#N/A,#N/A,FALSE,"BalanceSheet"}</definedName>
    <definedName name="wrn.Model." localSheetId="1" hidden="1">{#N/A,#N/A,FALSE,"Cover";#N/A,#N/A,FALSE,"LUMI";#N/A,#N/A,FALSE,"COMD";#N/A,#N/A,FALSE,"Valuation";#N/A,#N/A,FALSE,"Assumptions";#N/A,#N/A,FALSE,"Pooling";#N/A,#N/A,FALSE,"BalanceSheet"}</definedName>
    <definedName name="wrn.Model." localSheetId="0" hidden="1">{#N/A,#N/A,FALSE,"Cover";#N/A,#N/A,FALSE,"LUMI";#N/A,#N/A,FALSE,"COMD";#N/A,#N/A,FALSE,"Valuation";#N/A,#N/A,FALSE,"Assumptions";#N/A,#N/A,FALSE,"Pooling";#N/A,#N/A,FALSE,"BalanceSheet"}</definedName>
    <definedName name="wrn.Model." localSheetId="6" hidden="1">{#N/A,#N/A,FALSE,"Cover";#N/A,#N/A,FALSE,"LUMI";#N/A,#N/A,FALSE,"COMD";#N/A,#N/A,FALSE,"Valuation";#N/A,#N/A,FALSE,"Assumptions";#N/A,#N/A,FALSE,"Pooling";#N/A,#N/A,FALSE,"BalanceSheet"}</definedName>
    <definedName name="wrn.Model." localSheetId="7" hidden="1">{#N/A,#N/A,FALSE,"Cover";#N/A,#N/A,FALSE,"LUMI";#N/A,#N/A,FALSE,"COMD";#N/A,#N/A,FALSE,"Valuation";#N/A,#N/A,FALSE,"Assumptions";#N/A,#N/A,FALSE,"Pooling";#N/A,#N/A,FALSE,"BalanceSheet"}</definedName>
    <definedName name="wrn.Model." localSheetId="8" hidden="1">{#N/A,#N/A,FALSE,"Cover";#N/A,#N/A,FALSE,"LUMI";#N/A,#N/A,FALSE,"COMD";#N/A,#N/A,FALSE,"Valuation";#N/A,#N/A,FALSE,"Assumptions";#N/A,#N/A,FALSE,"Pooling";#N/A,#N/A,FALSE,"BalanceSheet"}</definedName>
    <definedName name="wrn.Model." localSheetId="9" hidden="1">{#N/A,#N/A,FALSE,"Cover";#N/A,#N/A,FALSE,"LUMI";#N/A,#N/A,FALSE,"COMD";#N/A,#N/A,FALSE,"Valuation";#N/A,#N/A,FALSE,"Assumptions";#N/A,#N/A,FALSE,"Pooling";#N/A,#N/A,FALSE,"BalanceSheet"}</definedName>
    <definedName name="wrn.Model." localSheetId="10" hidden="1">{#N/A,#N/A,FALSE,"Cover";#N/A,#N/A,FALSE,"LUMI";#N/A,#N/A,FALSE,"COMD";#N/A,#N/A,FALSE,"Valuation";#N/A,#N/A,FALSE,"Assumptions";#N/A,#N/A,FALSE,"Pooling";#N/A,#N/A,FALSE,"BalanceSheet"}</definedName>
    <definedName name="wrn.Model." hidden="1">{#N/A,#N/A,FALSE,"Cover";#N/A,#N/A,FALSE,"LUMI";#N/A,#N/A,FALSE,"COMD";#N/A,#N/A,FALSE,"Valuation";#N/A,#N/A,FALSE,"Assumptions";#N/A,#N/A,FALSE,"Pooling";#N/A,#N/A,FALSE,"BalanceSheet"}</definedName>
    <definedName name="wrn.Model._1" localSheetId="2" hidden="1">{#N/A,#N/A,FALSE,"Cover";#N/A,#N/A,FALSE,"LUMI";#N/A,#N/A,FALSE,"COMD";#N/A,#N/A,FALSE,"Valuation";#N/A,#N/A,FALSE,"Assumptions";#N/A,#N/A,FALSE,"Pooling";#N/A,#N/A,FALSE,"BalanceSheet"}</definedName>
    <definedName name="wrn.Model._1" localSheetId="3" hidden="1">{#N/A,#N/A,FALSE,"Cover";#N/A,#N/A,FALSE,"LUMI";#N/A,#N/A,FALSE,"COMD";#N/A,#N/A,FALSE,"Valuation";#N/A,#N/A,FALSE,"Assumptions";#N/A,#N/A,FALSE,"Pooling";#N/A,#N/A,FALSE,"BalanceSheet"}</definedName>
    <definedName name="wrn.Model._1" localSheetId="4" hidden="1">{#N/A,#N/A,FALSE,"Cover";#N/A,#N/A,FALSE,"LUMI";#N/A,#N/A,FALSE,"COMD";#N/A,#N/A,FALSE,"Valuation";#N/A,#N/A,FALSE,"Assumptions";#N/A,#N/A,FALSE,"Pooling";#N/A,#N/A,FALSE,"BalanceSheet"}</definedName>
    <definedName name="wrn.Model._1" localSheetId="5" hidden="1">{#N/A,#N/A,FALSE,"Cover";#N/A,#N/A,FALSE,"LUMI";#N/A,#N/A,FALSE,"COMD";#N/A,#N/A,FALSE,"Valuation";#N/A,#N/A,FALSE,"Assumptions";#N/A,#N/A,FALSE,"Pooling";#N/A,#N/A,FALSE,"BalanceSheet"}</definedName>
    <definedName name="wrn.Model._1" localSheetId="1" hidden="1">{#N/A,#N/A,FALSE,"Cover";#N/A,#N/A,FALSE,"LUMI";#N/A,#N/A,FALSE,"COMD";#N/A,#N/A,FALSE,"Valuation";#N/A,#N/A,FALSE,"Assumptions";#N/A,#N/A,FALSE,"Pooling";#N/A,#N/A,FALSE,"BalanceSheet"}</definedName>
    <definedName name="wrn.Model._1" localSheetId="0" hidden="1">{#N/A,#N/A,FALSE,"Cover";#N/A,#N/A,FALSE,"LUMI";#N/A,#N/A,FALSE,"COMD";#N/A,#N/A,FALSE,"Valuation";#N/A,#N/A,FALSE,"Assumptions";#N/A,#N/A,FALSE,"Pooling";#N/A,#N/A,FALSE,"BalanceSheet"}</definedName>
    <definedName name="wrn.Model._1" localSheetId="6" hidden="1">{#N/A,#N/A,FALSE,"Cover";#N/A,#N/A,FALSE,"LUMI";#N/A,#N/A,FALSE,"COMD";#N/A,#N/A,FALSE,"Valuation";#N/A,#N/A,FALSE,"Assumptions";#N/A,#N/A,FALSE,"Pooling";#N/A,#N/A,FALSE,"BalanceSheet"}</definedName>
    <definedName name="wrn.Model._1" localSheetId="7" hidden="1">{#N/A,#N/A,FALSE,"Cover";#N/A,#N/A,FALSE,"LUMI";#N/A,#N/A,FALSE,"COMD";#N/A,#N/A,FALSE,"Valuation";#N/A,#N/A,FALSE,"Assumptions";#N/A,#N/A,FALSE,"Pooling";#N/A,#N/A,FALSE,"BalanceSheet"}</definedName>
    <definedName name="wrn.Model._1" localSheetId="8" hidden="1">{#N/A,#N/A,FALSE,"Cover";#N/A,#N/A,FALSE,"LUMI";#N/A,#N/A,FALSE,"COMD";#N/A,#N/A,FALSE,"Valuation";#N/A,#N/A,FALSE,"Assumptions";#N/A,#N/A,FALSE,"Pooling";#N/A,#N/A,FALSE,"BalanceSheet"}</definedName>
    <definedName name="wrn.Model._1" localSheetId="9" hidden="1">{#N/A,#N/A,FALSE,"Cover";#N/A,#N/A,FALSE,"LUMI";#N/A,#N/A,FALSE,"COMD";#N/A,#N/A,FALSE,"Valuation";#N/A,#N/A,FALSE,"Assumptions";#N/A,#N/A,FALSE,"Pooling";#N/A,#N/A,FALSE,"BalanceSheet"}</definedName>
    <definedName name="wrn.Model._1" localSheetId="10" hidden="1">{#N/A,#N/A,FALSE,"Cover";#N/A,#N/A,FALSE,"LUMI";#N/A,#N/A,FALSE,"COMD";#N/A,#N/A,FALSE,"Valuation";#N/A,#N/A,FALSE,"Assumptions";#N/A,#N/A,FALSE,"Pooling";#N/A,#N/A,FALSE,"BalanceSheet"}</definedName>
    <definedName name="wrn.Model._1" hidden="1">{#N/A,#N/A,FALSE,"Cover";#N/A,#N/A,FALSE,"LUMI";#N/A,#N/A,FALSE,"COMD";#N/A,#N/A,FALSE,"Valuation";#N/A,#N/A,FALSE,"Assumptions";#N/A,#N/A,FALSE,"Pooling";#N/A,#N/A,FALSE,"BalanceSheet"}</definedName>
    <definedName name="wrn.MODELS." localSheetId="2" hidden="1">{"QTRINC",#N/A,FALSE,"QTRINC";"MARGIN",#N/A,FALSE,"MARGIN";"SALES1",#N/A,FALSE,"SALES";"SALES2",#N/A,FALSE,"SALES";"CASHFLOW",#N/A,FALSE,"CASHFLOW"}</definedName>
    <definedName name="wrn.MODELS." localSheetId="3" hidden="1">{"QTRINC",#N/A,FALSE,"QTRINC";"MARGIN",#N/A,FALSE,"MARGIN";"SALES1",#N/A,FALSE,"SALES";"SALES2",#N/A,FALSE,"SALES";"CASHFLOW",#N/A,FALSE,"CASHFLOW"}</definedName>
    <definedName name="wrn.MODELS." localSheetId="4" hidden="1">{"QTRINC",#N/A,FALSE,"QTRINC";"MARGIN",#N/A,FALSE,"MARGIN";"SALES1",#N/A,FALSE,"SALES";"SALES2",#N/A,FALSE,"SALES";"CASHFLOW",#N/A,FALSE,"CASHFLOW"}</definedName>
    <definedName name="wrn.MODELS." localSheetId="5" hidden="1">{"QTRINC",#N/A,FALSE,"QTRINC";"MARGIN",#N/A,FALSE,"MARGIN";"SALES1",#N/A,FALSE,"SALES";"SALES2",#N/A,FALSE,"SALES";"CASHFLOW",#N/A,FALSE,"CASHFLOW"}</definedName>
    <definedName name="wrn.MODELS." localSheetId="1" hidden="1">{"QTRINC",#N/A,FALSE,"QTRINC";"MARGIN",#N/A,FALSE,"MARGIN";"SALES1",#N/A,FALSE,"SALES";"SALES2",#N/A,FALSE,"SALES";"CASHFLOW",#N/A,FALSE,"CASHFLOW"}</definedName>
    <definedName name="wrn.MODELS." localSheetId="0" hidden="1">{"QTRINC",#N/A,FALSE,"QTRINC";"MARGIN",#N/A,FALSE,"MARGIN";"SALES1",#N/A,FALSE,"SALES";"SALES2",#N/A,FALSE,"SALES";"CASHFLOW",#N/A,FALSE,"CASHFLOW"}</definedName>
    <definedName name="wrn.MODELS." localSheetId="6" hidden="1">{"QTRINC",#N/A,FALSE,"QTRINC";"MARGIN",#N/A,FALSE,"MARGIN";"SALES1",#N/A,FALSE,"SALES";"SALES2",#N/A,FALSE,"SALES";"CASHFLOW",#N/A,FALSE,"CASHFLOW"}</definedName>
    <definedName name="wrn.MODELS." localSheetId="7" hidden="1">{"QTRINC",#N/A,FALSE,"QTRINC";"MARGIN",#N/A,FALSE,"MARGIN";"SALES1",#N/A,FALSE,"SALES";"SALES2",#N/A,FALSE,"SALES";"CASHFLOW",#N/A,FALSE,"CASHFLOW"}</definedName>
    <definedName name="wrn.MODELS." localSheetId="8" hidden="1">{"QTRINC",#N/A,FALSE,"QTRINC";"MARGIN",#N/A,FALSE,"MARGIN";"SALES1",#N/A,FALSE,"SALES";"SALES2",#N/A,FALSE,"SALES";"CASHFLOW",#N/A,FALSE,"CASHFLOW"}</definedName>
    <definedName name="wrn.MODELS." localSheetId="9" hidden="1">{"QTRINC",#N/A,FALSE,"QTRINC";"MARGIN",#N/A,FALSE,"MARGIN";"SALES1",#N/A,FALSE,"SALES";"SALES2",#N/A,FALSE,"SALES";"CASHFLOW",#N/A,FALSE,"CASHFLOW"}</definedName>
    <definedName name="wrn.MODELS." localSheetId="10" hidden="1">{"QTRINC",#N/A,FALSE,"QTRINC";"MARGIN",#N/A,FALSE,"MARGIN";"SALES1",#N/A,FALSE,"SALES";"SALES2",#N/A,FALSE,"SALES";"CASHFLOW",#N/A,FALSE,"CASHFLOW"}</definedName>
    <definedName name="wrn.MODELS." hidden="1">{"QTRINC",#N/A,FALSE,"QTRINC";"MARGIN",#N/A,FALSE,"MARGIN";"SALES1",#N/A,FALSE,"SALES";"SALES2",#N/A,FALSE,"SALES";"CASHFLOW",#N/A,FALSE,"CASHFLOW"}</definedName>
    <definedName name="wrn.MODELS._1" localSheetId="2" hidden="1">{"QTRINC",#N/A,FALSE,"QTRINC";"MARGIN",#N/A,FALSE,"MARGIN";"SALES1",#N/A,FALSE,"SALES";"SALES2",#N/A,FALSE,"SALES";"CASHFLOW",#N/A,FALSE,"CASHFLOW"}</definedName>
    <definedName name="wrn.MODELS._1" localSheetId="3" hidden="1">{"QTRINC",#N/A,FALSE,"QTRINC";"MARGIN",#N/A,FALSE,"MARGIN";"SALES1",#N/A,FALSE,"SALES";"SALES2",#N/A,FALSE,"SALES";"CASHFLOW",#N/A,FALSE,"CASHFLOW"}</definedName>
    <definedName name="wrn.MODELS._1" localSheetId="4" hidden="1">{"QTRINC",#N/A,FALSE,"QTRINC";"MARGIN",#N/A,FALSE,"MARGIN";"SALES1",#N/A,FALSE,"SALES";"SALES2",#N/A,FALSE,"SALES";"CASHFLOW",#N/A,FALSE,"CASHFLOW"}</definedName>
    <definedName name="wrn.MODELS._1" localSheetId="5" hidden="1">{"QTRINC",#N/A,FALSE,"QTRINC";"MARGIN",#N/A,FALSE,"MARGIN";"SALES1",#N/A,FALSE,"SALES";"SALES2",#N/A,FALSE,"SALES";"CASHFLOW",#N/A,FALSE,"CASHFLOW"}</definedName>
    <definedName name="wrn.MODELS._1" localSheetId="1" hidden="1">{"QTRINC",#N/A,FALSE,"QTRINC";"MARGIN",#N/A,FALSE,"MARGIN";"SALES1",#N/A,FALSE,"SALES";"SALES2",#N/A,FALSE,"SALES";"CASHFLOW",#N/A,FALSE,"CASHFLOW"}</definedName>
    <definedName name="wrn.MODELS._1" localSheetId="0" hidden="1">{"QTRINC",#N/A,FALSE,"QTRINC";"MARGIN",#N/A,FALSE,"MARGIN";"SALES1",#N/A,FALSE,"SALES";"SALES2",#N/A,FALSE,"SALES";"CASHFLOW",#N/A,FALSE,"CASHFLOW"}</definedName>
    <definedName name="wrn.MODELS._1" localSheetId="6" hidden="1">{"QTRINC",#N/A,FALSE,"QTRINC";"MARGIN",#N/A,FALSE,"MARGIN";"SALES1",#N/A,FALSE,"SALES";"SALES2",#N/A,FALSE,"SALES";"CASHFLOW",#N/A,FALSE,"CASHFLOW"}</definedName>
    <definedName name="wrn.MODELS._1" localSheetId="7" hidden="1">{"QTRINC",#N/A,FALSE,"QTRINC";"MARGIN",#N/A,FALSE,"MARGIN";"SALES1",#N/A,FALSE,"SALES";"SALES2",#N/A,FALSE,"SALES";"CASHFLOW",#N/A,FALSE,"CASHFLOW"}</definedName>
    <definedName name="wrn.MODELS._1" localSheetId="8" hidden="1">{"QTRINC",#N/A,FALSE,"QTRINC";"MARGIN",#N/A,FALSE,"MARGIN";"SALES1",#N/A,FALSE,"SALES";"SALES2",#N/A,FALSE,"SALES";"CASHFLOW",#N/A,FALSE,"CASHFLOW"}</definedName>
    <definedName name="wrn.MODELS._1" localSheetId="9" hidden="1">{"QTRINC",#N/A,FALSE,"QTRINC";"MARGIN",#N/A,FALSE,"MARGIN";"SALES1",#N/A,FALSE,"SALES";"SALES2",#N/A,FALSE,"SALES";"CASHFLOW",#N/A,FALSE,"CASHFLOW"}</definedName>
    <definedName name="wrn.MODELS._1" localSheetId="10" hidden="1">{"QTRINC",#N/A,FALSE,"QTRINC";"MARGIN",#N/A,FALSE,"MARGIN";"SALES1",#N/A,FALSE,"SALES";"SALES2",#N/A,FALSE,"SALES";"CASHFLOW",#N/A,FALSE,"CASHFLOW"}</definedName>
    <definedName name="wrn.MODELS._1" hidden="1">{"QTRINC",#N/A,FALSE,"QTRINC";"MARGIN",#N/A,FALSE,"MARGIN";"SALES1",#N/A,FALSE,"SALES";"SALES2",#N/A,FALSE,"SALES";"CASHFLOW",#N/A,FALSE,"CASHFLOW"}</definedName>
    <definedName name="wrn.Monthly._.Report." localSheetId="2" hidden="1">{#N/A,#N/A,FALSE,"Summary Page",#N/A,#N/A;FALSE,"Collections Listing",#N/A,#N/A,FALSE,"Lessee 60 days past due";#N/A,#N/A,FALSE,"Revenues--Lend Base JP Morgan",#N/A,#N/A;FALSE,"JP Morgan Debt Amort Schedule",#N/A,#N/A,FALSE,"Covenant Analysis"}</definedName>
    <definedName name="wrn.Monthly._.Report." localSheetId="3" hidden="1">{#N/A,#N/A,FALSE,"Summary Page",#N/A,#N/A;FALSE,"Collections Listing",#N/A,#N/A,FALSE,"Lessee 60 days past due";#N/A,#N/A,FALSE,"Revenues--Lend Base JP Morgan",#N/A,#N/A;FALSE,"JP Morgan Debt Amort Schedule",#N/A,#N/A,FALSE,"Covenant Analysis"}</definedName>
    <definedName name="wrn.Monthly._.Report." localSheetId="4" hidden="1">{#N/A,#N/A,FALSE,"Summary Page",#N/A,#N/A;FALSE,"Collections Listing",#N/A,#N/A,FALSE,"Lessee 60 days past due";#N/A,#N/A,FALSE,"Revenues--Lend Base JP Morgan",#N/A,#N/A;FALSE,"JP Morgan Debt Amort Schedule",#N/A,#N/A,FALSE,"Covenant Analysis"}</definedName>
    <definedName name="wrn.Monthly._.Report." localSheetId="5" hidden="1">{#N/A,#N/A,FALSE,"Summary Page",#N/A,#N/A;FALSE,"Collections Listing",#N/A,#N/A,FALSE,"Lessee 60 days past due";#N/A,#N/A,FALSE,"Revenues--Lend Base JP Morgan",#N/A,#N/A;FALSE,"JP Morgan Debt Amort Schedule",#N/A,#N/A,FALSE,"Covenant Analysis"}</definedName>
    <definedName name="wrn.Monthly._.Report." localSheetId="7" hidden="1">{#N/A,#N/A,FALSE,"Summary Page",#N/A,#N/A;FALSE,"Collections Listing",#N/A,#N/A,FALSE,"Lessee 60 days past due";#N/A,#N/A,FALSE,"Revenues--Lend Base JP Morgan",#N/A,#N/A;FALSE,"JP Morgan Debt Amort Schedule",#N/A,#N/A,FALSE,"Covenant Analysis"}</definedName>
    <definedName name="wrn.Monthly._.Report." localSheetId="8" hidden="1">{#N/A,#N/A,FALSE,"Summary Page",#N/A,#N/A;FALSE,"Collections Listing",#N/A,#N/A,FALSE,"Lessee 60 days past due";#N/A,#N/A,FALSE,"Revenues--Lend Base JP Morgan",#N/A,#N/A;FALSE,"JP Morgan Debt Amort Schedule",#N/A,#N/A,FALSE,"Covenant Analysis"}</definedName>
    <definedName name="wrn.Monthly._.Report." localSheetId="9" hidden="1">{#N/A,#N/A,FALSE,"Summary Page",#N/A,#N/A;FALSE,"Collections Listing",#N/A,#N/A,FALSE,"Lessee 60 days past due";#N/A,#N/A,FALSE,"Revenues--Lend Base JP Morgan",#N/A,#N/A;FALSE,"JP Morgan Debt Amort Schedule",#N/A,#N/A,FALSE,"Covenant Analysis"}</definedName>
    <definedName name="wrn.Monthly._.Report." localSheetId="10" hidden="1">{#N/A,#N/A,FALSE,"Summary Page",#N/A,#N/A;FALSE,"Collections Listing",#N/A,#N/A,FALSE,"Lessee 60 days past due";#N/A,#N/A,FALSE,"Revenues--Lend Base JP Morgan",#N/A,#N/A;FALSE,"JP Morgan Debt Amort Schedule",#N/A,#N/A,FALSE,"Covenant Analysis"}</definedName>
    <definedName name="wrn.Monthly._.Report." hidden="1">{#N/A,#N/A,FALSE,"Summary Page",#N/A,#N/A;FALSE,"Collections Listing",#N/A,#N/A,FALSE,"Lessee 60 days past due";#N/A,#N/A,FALSE,"Revenues--Lend Base JP Morgan",#N/A,#N/A;FALSE,"JP Morgan Debt Amort Schedule",#N/A,#N/A,FALSE,"Covenant Analysis"}</definedName>
    <definedName name="wrn.Multiples._.Calculation." localSheetId="2" hidden="1">{#N/A,#N/A,FALSE,"GCM Data Sum";#N/A,#N/A,FALSE,"TIC-Calculation";#N/A,#N/A,FALSE,"TIC  Multiples";#N/A,#N/A,FALSE,"P-E &amp; Price to Book Multiples";#N/A,#N/A,FALSE,"Margins-EBITDA-to-Growth"}</definedName>
    <definedName name="wrn.Multiples._.Calculation." localSheetId="3" hidden="1">{#N/A,#N/A,FALSE,"GCM Data Sum";#N/A,#N/A,FALSE,"TIC-Calculation";#N/A,#N/A,FALSE,"TIC  Multiples";#N/A,#N/A,FALSE,"P-E &amp; Price to Book Multiples";#N/A,#N/A,FALSE,"Margins-EBITDA-to-Growth"}</definedName>
    <definedName name="wrn.Multiples._.Calculation." localSheetId="4" hidden="1">{#N/A,#N/A,FALSE,"GCM Data Sum";#N/A,#N/A,FALSE,"TIC-Calculation";#N/A,#N/A,FALSE,"TIC  Multiples";#N/A,#N/A,FALSE,"P-E &amp; Price to Book Multiples";#N/A,#N/A,FALSE,"Margins-EBITDA-to-Growth"}</definedName>
    <definedName name="wrn.Multiples._.Calculation." localSheetId="5" hidden="1">{#N/A,#N/A,FALSE,"GCM Data Sum";#N/A,#N/A,FALSE,"TIC-Calculation";#N/A,#N/A,FALSE,"TIC  Multiples";#N/A,#N/A,FALSE,"P-E &amp; Price to Book Multiples";#N/A,#N/A,FALSE,"Margins-EBITDA-to-Growth"}</definedName>
    <definedName name="wrn.Multiples._.Calculation." localSheetId="1" hidden="1">{#N/A,#N/A,FALSE,"GCM Data Sum";#N/A,#N/A,FALSE,"TIC-Calculation";#N/A,#N/A,FALSE,"TIC  Multiples";#N/A,#N/A,FALSE,"P-E &amp; Price to Book Multiples";#N/A,#N/A,FALSE,"Margins-EBITDA-to-Growth"}</definedName>
    <definedName name="wrn.Multiples._.Calculation." localSheetId="0" hidden="1">{#N/A,#N/A,FALSE,"GCM Data Sum";#N/A,#N/A,FALSE,"TIC-Calculation";#N/A,#N/A,FALSE,"TIC  Multiples";#N/A,#N/A,FALSE,"P-E &amp; Price to Book Multiples";#N/A,#N/A,FALSE,"Margins-EBITDA-to-Growth"}</definedName>
    <definedName name="wrn.Multiples._.Calculation." localSheetId="6" hidden="1">{#N/A,#N/A,FALSE,"GCM Data Sum";#N/A,#N/A,FALSE,"TIC-Calculation";#N/A,#N/A,FALSE,"TIC  Multiples";#N/A,#N/A,FALSE,"P-E &amp; Price to Book Multiples";#N/A,#N/A,FALSE,"Margins-EBITDA-to-Growth"}</definedName>
    <definedName name="wrn.Multiples._.Calculation." localSheetId="7" hidden="1">{#N/A,#N/A,FALSE,"GCM Data Sum";#N/A,#N/A,FALSE,"TIC-Calculation";#N/A,#N/A,FALSE,"TIC  Multiples";#N/A,#N/A,FALSE,"P-E &amp; Price to Book Multiples";#N/A,#N/A,FALSE,"Margins-EBITDA-to-Growth"}</definedName>
    <definedName name="wrn.Multiples._.Calculation." localSheetId="8" hidden="1">{#N/A,#N/A,FALSE,"GCM Data Sum";#N/A,#N/A,FALSE,"TIC-Calculation";#N/A,#N/A,FALSE,"TIC  Multiples";#N/A,#N/A,FALSE,"P-E &amp; Price to Book Multiples";#N/A,#N/A,FALSE,"Margins-EBITDA-to-Growth"}</definedName>
    <definedName name="wrn.Multiples._.Calculation." localSheetId="9" hidden="1">{#N/A,#N/A,FALSE,"GCM Data Sum";#N/A,#N/A,FALSE,"TIC-Calculation";#N/A,#N/A,FALSE,"TIC  Multiples";#N/A,#N/A,FALSE,"P-E &amp; Price to Book Multiples";#N/A,#N/A,FALSE,"Margins-EBITDA-to-Growth"}</definedName>
    <definedName name="wrn.Multiples._.Calculation." localSheetId="10" hidden="1">{#N/A,#N/A,FALSE,"GCM Data Sum";#N/A,#N/A,FALSE,"TIC-Calculation";#N/A,#N/A,FALSE,"TIC  Multiples";#N/A,#N/A,FALSE,"P-E &amp; Price to Book Multiples";#N/A,#N/A,FALSE,"Margins-EBITDA-to-Growth"}</definedName>
    <definedName name="wrn.Multiples._.Calculation." hidden="1">{#N/A,#N/A,FALSE,"GCM Data Sum";#N/A,#N/A,FALSE,"TIC-Calculation";#N/A,#N/A,FALSE,"TIC  Multiples";#N/A,#N/A,FALSE,"P-E &amp; Price to Book Multiples";#N/A,#N/A,FALSE,"Margins-EBITDA-to-Growth"}</definedName>
    <definedName name="wrn.Multiples._.Calculation._1" localSheetId="2" hidden="1">{#N/A,#N/A,FALSE,"GCM Data Sum";#N/A,#N/A,FALSE,"TIC-Calculation";#N/A,#N/A,FALSE,"TIC  Multiples";#N/A,#N/A,FALSE,"P-E &amp; Price to Book Multiples";#N/A,#N/A,FALSE,"Margins-EBITDA-to-Growth"}</definedName>
    <definedName name="wrn.Multiples._.Calculation._1" localSheetId="3" hidden="1">{#N/A,#N/A,FALSE,"GCM Data Sum";#N/A,#N/A,FALSE,"TIC-Calculation";#N/A,#N/A,FALSE,"TIC  Multiples";#N/A,#N/A,FALSE,"P-E &amp; Price to Book Multiples";#N/A,#N/A,FALSE,"Margins-EBITDA-to-Growth"}</definedName>
    <definedName name="wrn.Multiples._.Calculation._1" localSheetId="4" hidden="1">{#N/A,#N/A,FALSE,"GCM Data Sum";#N/A,#N/A,FALSE,"TIC-Calculation";#N/A,#N/A,FALSE,"TIC  Multiples";#N/A,#N/A,FALSE,"P-E &amp; Price to Book Multiples";#N/A,#N/A,FALSE,"Margins-EBITDA-to-Growth"}</definedName>
    <definedName name="wrn.Multiples._.Calculation._1" localSheetId="5" hidden="1">{#N/A,#N/A,FALSE,"GCM Data Sum";#N/A,#N/A,FALSE,"TIC-Calculation";#N/A,#N/A,FALSE,"TIC  Multiples";#N/A,#N/A,FALSE,"P-E &amp; Price to Book Multiples";#N/A,#N/A,FALSE,"Margins-EBITDA-to-Growth"}</definedName>
    <definedName name="wrn.Multiples._.Calculation._1" localSheetId="1" hidden="1">{#N/A,#N/A,FALSE,"GCM Data Sum";#N/A,#N/A,FALSE,"TIC-Calculation";#N/A,#N/A,FALSE,"TIC  Multiples";#N/A,#N/A,FALSE,"P-E &amp; Price to Book Multiples";#N/A,#N/A,FALSE,"Margins-EBITDA-to-Growth"}</definedName>
    <definedName name="wrn.Multiples._.Calculation._1" localSheetId="0" hidden="1">{#N/A,#N/A,FALSE,"GCM Data Sum";#N/A,#N/A,FALSE,"TIC-Calculation";#N/A,#N/A,FALSE,"TIC  Multiples";#N/A,#N/A,FALSE,"P-E &amp; Price to Book Multiples";#N/A,#N/A,FALSE,"Margins-EBITDA-to-Growth"}</definedName>
    <definedName name="wrn.Multiples._.Calculation._1" localSheetId="6" hidden="1">{#N/A,#N/A,FALSE,"GCM Data Sum";#N/A,#N/A,FALSE,"TIC-Calculation";#N/A,#N/A,FALSE,"TIC  Multiples";#N/A,#N/A,FALSE,"P-E &amp; Price to Book Multiples";#N/A,#N/A,FALSE,"Margins-EBITDA-to-Growth"}</definedName>
    <definedName name="wrn.Multiples._.Calculation._1" localSheetId="7" hidden="1">{#N/A,#N/A,FALSE,"GCM Data Sum";#N/A,#N/A,FALSE,"TIC-Calculation";#N/A,#N/A,FALSE,"TIC  Multiples";#N/A,#N/A,FALSE,"P-E &amp; Price to Book Multiples";#N/A,#N/A,FALSE,"Margins-EBITDA-to-Growth"}</definedName>
    <definedName name="wrn.Multiples._.Calculation._1" localSheetId="8" hidden="1">{#N/A,#N/A,FALSE,"GCM Data Sum";#N/A,#N/A,FALSE,"TIC-Calculation";#N/A,#N/A,FALSE,"TIC  Multiples";#N/A,#N/A,FALSE,"P-E &amp; Price to Book Multiples";#N/A,#N/A,FALSE,"Margins-EBITDA-to-Growth"}</definedName>
    <definedName name="wrn.Multiples._.Calculation._1" localSheetId="9" hidden="1">{#N/A,#N/A,FALSE,"GCM Data Sum";#N/A,#N/A,FALSE,"TIC-Calculation";#N/A,#N/A,FALSE,"TIC  Multiples";#N/A,#N/A,FALSE,"P-E &amp; Price to Book Multiples";#N/A,#N/A,FALSE,"Margins-EBITDA-to-Growth"}</definedName>
    <definedName name="wrn.Multiples._.Calculation._1" localSheetId="10" hidden="1">{#N/A,#N/A,FALSE,"GCM Data Sum";#N/A,#N/A,FALSE,"TIC-Calculation";#N/A,#N/A,FALSE,"TIC  Multiples";#N/A,#N/A,FALSE,"P-E &amp; Price to Book Multiples";#N/A,#N/A,FALSE,"Margins-EBITDA-to-Growth"}</definedName>
    <definedName name="wrn.Multiples._.Calculation._1" hidden="1">{#N/A,#N/A,FALSE,"GCM Data Sum";#N/A,#N/A,FALSE,"TIC-Calculation";#N/A,#N/A,FALSE,"TIC  Multiples";#N/A,#N/A,FALSE,"P-E &amp; Price to Book Multiples";#N/A,#N/A,FALSE,"Margins-EBITDA-to-Growth"}</definedName>
    <definedName name="wrn.NA." localSheetId="2" hidden="1">{#N/A;#N/A;FALSE;"NA"}</definedName>
    <definedName name="wrn.NA." localSheetId="3" hidden="1">{#N/A;#N/A;FALSE;"NA"}</definedName>
    <definedName name="wrn.NA." localSheetId="4" hidden="1">{#N/A;#N/A;FALSE;"NA"}</definedName>
    <definedName name="wrn.NA." localSheetId="5" hidden="1">{#N/A;#N/A;FALSE;"NA"}</definedName>
    <definedName name="wrn.NA." localSheetId="7" hidden="1">{#N/A;#N/A;FALSE;"NA"}</definedName>
    <definedName name="wrn.NA." localSheetId="8" hidden="1">{#N/A;#N/A;FALSE;"NA"}</definedName>
    <definedName name="wrn.NA." localSheetId="9" hidden="1">{#N/A;#N/A;FALSE;"NA"}</definedName>
    <definedName name="wrn.NA." localSheetId="10" hidden="1">{#N/A;#N/A;FALSE;"NA"}</definedName>
    <definedName name="wrn.NA." hidden="1">{#N/A;#N/A;FALSE;"NA"}</definedName>
    <definedName name="wrn.NT_T._.Manpower._.by._.Department." localSheetId="2"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localSheetId="3"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localSheetId="4"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localSheetId="5"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localSheetId="7"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localSheetId="8"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localSheetId="9"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localSheetId="10"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ops._.costs." localSheetId="2" hidden="1">{"page1",#N/A,FALSE,"APCI Operations Detail  ";"page2",#N/A,FALSE,"APCI Operations Detail  ";"page3",#N/A,FALSE,"APCI Operations Detail  ";"page4",#N/A,FALSE,"APCI Operations Detail  "}</definedName>
    <definedName name="wrn.ops._.costs." localSheetId="3" hidden="1">{"page1",#N/A,FALSE,"APCI Operations Detail  ";"page2",#N/A,FALSE,"APCI Operations Detail  ";"page3",#N/A,FALSE,"APCI Operations Detail  ";"page4",#N/A,FALSE,"APCI Operations Detail  "}</definedName>
    <definedName name="wrn.ops._.costs." localSheetId="4" hidden="1">{"page1",#N/A,FALSE,"APCI Operations Detail  ";"page2",#N/A,FALSE,"APCI Operations Detail  ";"page3",#N/A,FALSE,"APCI Operations Detail  ";"page4",#N/A,FALSE,"APCI Operations Detail  "}</definedName>
    <definedName name="wrn.ops._.costs." localSheetId="5" hidden="1">{"page1",#N/A,FALSE,"APCI Operations Detail  ";"page2",#N/A,FALSE,"APCI Operations Detail  ";"page3",#N/A,FALSE,"APCI Operations Detail  ";"page4",#N/A,FALSE,"APCI Operations Detail  "}</definedName>
    <definedName name="wrn.ops._.costs." localSheetId="1" hidden="1">{"page1",#N/A,FALSE,"APCI Operations Detail  ";"page2",#N/A,FALSE,"APCI Operations Detail  ";"page3",#N/A,FALSE,"APCI Operations Detail  ";"page4",#N/A,FALSE,"APCI Operations Detail  "}</definedName>
    <definedName name="wrn.ops._.costs." localSheetId="0" hidden="1">{"page1",#N/A,FALSE,"APCI Operations Detail  ";"page2",#N/A,FALSE,"APCI Operations Detail  ";"page3",#N/A,FALSE,"APCI Operations Detail  ";"page4",#N/A,FALSE,"APCI Operations Detail  "}</definedName>
    <definedName name="wrn.ops._.costs." localSheetId="6" hidden="1">{"page1",#N/A,FALSE,"APCI Operations Detail  ";"page2",#N/A,FALSE,"APCI Operations Detail  ";"page3",#N/A,FALSE,"APCI Operations Detail  ";"page4",#N/A,FALSE,"APCI Operations Detail  "}</definedName>
    <definedName name="wrn.ops._.costs." localSheetId="7" hidden="1">{"page1",#N/A,FALSE,"APCI Operations Detail  ";"page2",#N/A,FALSE,"APCI Operations Detail  ";"page3",#N/A,FALSE,"APCI Operations Detail  ";"page4",#N/A,FALSE,"APCI Operations Detail  "}</definedName>
    <definedName name="wrn.ops._.costs." localSheetId="8" hidden="1">{"page1",#N/A,FALSE,"APCI Operations Detail  ";"page2",#N/A,FALSE,"APCI Operations Detail  ";"page3",#N/A,FALSE,"APCI Operations Detail  ";"page4",#N/A,FALSE,"APCI Operations Detail  "}</definedName>
    <definedName name="wrn.ops._.costs." localSheetId="9" hidden="1">{"page1",#N/A,FALSE,"APCI Operations Detail  ";"page2",#N/A,FALSE,"APCI Operations Detail  ";"page3",#N/A,FALSE,"APCI Operations Detail  ";"page4",#N/A,FALSE,"APCI Operations Detail  "}</definedName>
    <definedName name="wrn.ops._.costs." localSheetId="10" hidden="1">{"page1",#N/A,FALSE,"APCI Operations Detail  ";"page2",#N/A,FALSE,"APCI Operations Detail  ";"page3",#N/A,FALSE,"APCI Operations Detail  ";"page4",#N/A,FALSE,"APCI Operations Detail  "}</definedName>
    <definedName name="wrn.ops._.costs." hidden="1">{"page1",#N/A,FALSE,"APCI Operations Detail  ";"page2",#N/A,FALSE,"APCI Operations Detail  ";"page3",#N/A,FALSE,"APCI Operations Detail  ";"page4",#N/A,FALSE,"APCI Operations Detail  "}</definedName>
    <definedName name="wrn.ops._.costs._1" localSheetId="2" hidden="1">{"page1",#N/A,FALSE,"APCI Operations Detail  ";"page2",#N/A,FALSE,"APCI Operations Detail  ";"page3",#N/A,FALSE,"APCI Operations Detail  ";"page4",#N/A,FALSE,"APCI Operations Detail  "}</definedName>
    <definedName name="wrn.ops._.costs._1" localSheetId="3" hidden="1">{"page1",#N/A,FALSE,"APCI Operations Detail  ";"page2",#N/A,FALSE,"APCI Operations Detail  ";"page3",#N/A,FALSE,"APCI Operations Detail  ";"page4",#N/A,FALSE,"APCI Operations Detail  "}</definedName>
    <definedName name="wrn.ops._.costs._1" localSheetId="4" hidden="1">{"page1",#N/A,FALSE,"APCI Operations Detail  ";"page2",#N/A,FALSE,"APCI Operations Detail  ";"page3",#N/A,FALSE,"APCI Operations Detail  ";"page4",#N/A,FALSE,"APCI Operations Detail  "}</definedName>
    <definedName name="wrn.ops._.costs._1" localSheetId="5" hidden="1">{"page1",#N/A,FALSE,"APCI Operations Detail  ";"page2",#N/A,FALSE,"APCI Operations Detail  ";"page3",#N/A,FALSE,"APCI Operations Detail  ";"page4",#N/A,FALSE,"APCI Operations Detail  "}</definedName>
    <definedName name="wrn.ops._.costs._1" localSheetId="1" hidden="1">{"page1",#N/A,FALSE,"APCI Operations Detail  ";"page2",#N/A,FALSE,"APCI Operations Detail  ";"page3",#N/A,FALSE,"APCI Operations Detail  ";"page4",#N/A,FALSE,"APCI Operations Detail  "}</definedName>
    <definedName name="wrn.ops._.costs._1" localSheetId="0" hidden="1">{"page1",#N/A,FALSE,"APCI Operations Detail  ";"page2",#N/A,FALSE,"APCI Operations Detail  ";"page3",#N/A,FALSE,"APCI Operations Detail  ";"page4",#N/A,FALSE,"APCI Operations Detail  "}</definedName>
    <definedName name="wrn.ops._.costs._1" localSheetId="6" hidden="1">{"page1",#N/A,FALSE,"APCI Operations Detail  ";"page2",#N/A,FALSE,"APCI Operations Detail  ";"page3",#N/A,FALSE,"APCI Operations Detail  ";"page4",#N/A,FALSE,"APCI Operations Detail  "}</definedName>
    <definedName name="wrn.ops._.costs._1" localSheetId="7" hidden="1">{"page1",#N/A,FALSE,"APCI Operations Detail  ";"page2",#N/A,FALSE,"APCI Operations Detail  ";"page3",#N/A,FALSE,"APCI Operations Detail  ";"page4",#N/A,FALSE,"APCI Operations Detail  "}</definedName>
    <definedName name="wrn.ops._.costs._1" localSheetId="8" hidden="1">{"page1",#N/A,FALSE,"APCI Operations Detail  ";"page2",#N/A,FALSE,"APCI Operations Detail  ";"page3",#N/A,FALSE,"APCI Operations Detail  ";"page4",#N/A,FALSE,"APCI Operations Detail  "}</definedName>
    <definedName name="wrn.ops._.costs._1" localSheetId="9" hidden="1">{"page1",#N/A,FALSE,"APCI Operations Detail  ";"page2",#N/A,FALSE,"APCI Operations Detail  ";"page3",#N/A,FALSE,"APCI Operations Detail  ";"page4",#N/A,FALSE,"APCI Operations Detail  "}</definedName>
    <definedName name="wrn.ops._.costs._1" localSheetId="10" hidden="1">{"page1",#N/A,FALSE,"APCI Operations Detail  ";"page2",#N/A,FALSE,"APCI Operations Detail  ";"page3",#N/A,FALSE,"APCI Operations Detail  ";"page4",#N/A,FALSE,"APCI Operations Detail  "}</definedName>
    <definedName name="wrn.ops._.costs._1" hidden="1">{"page1",#N/A,FALSE,"APCI Operations Detail  ";"page2",#N/A,FALSE,"APCI Operations Detail  ";"page3",#N/A,FALSE,"APCI Operations Detail  ";"page4",#N/A,FALSE,"APCI Operations Detail  "}</definedName>
    <definedName name="wrn.Output." localSheetId="2" hidden="1">{"calspreads",#N/A,FALSE,"Sheet1";"curves",#N/A,FALSE,"Sheet1";"libor",#N/A,FALSE,"Sheet1"}</definedName>
    <definedName name="wrn.Output." localSheetId="3" hidden="1">{"calspreads",#N/A,FALSE,"Sheet1";"curves",#N/A,FALSE,"Sheet1";"libor",#N/A,FALSE,"Sheet1"}</definedName>
    <definedName name="wrn.Output." localSheetId="4" hidden="1">{"calspreads",#N/A,FALSE,"Sheet1";"curves",#N/A,FALSE,"Sheet1";"libor",#N/A,FALSE,"Sheet1"}</definedName>
    <definedName name="wrn.Output." localSheetId="5" hidden="1">{"calspreads",#N/A,FALSE,"Sheet1";"curves",#N/A,FALSE,"Sheet1";"libor",#N/A,FALSE,"Sheet1"}</definedName>
    <definedName name="wrn.Output." localSheetId="1" hidden="1">{"calspreads",#N/A,FALSE,"Sheet1";"curves",#N/A,FALSE,"Sheet1";"libor",#N/A,FALSE,"Sheet1"}</definedName>
    <definedName name="wrn.Output." localSheetId="0" hidden="1">{"calspreads",#N/A,FALSE,"Sheet1";"curves",#N/A,FALSE,"Sheet1";"libor",#N/A,FALSE,"Sheet1"}</definedName>
    <definedName name="wrn.Output." localSheetId="6" hidden="1">{"calspreads",#N/A,FALSE,"Sheet1";"curves",#N/A,FALSE,"Sheet1";"libor",#N/A,FALSE,"Sheet1"}</definedName>
    <definedName name="wrn.Output." localSheetId="7" hidden="1">{"calspreads",#N/A,FALSE,"Sheet1";"curves",#N/A,FALSE,"Sheet1";"libor",#N/A,FALSE,"Sheet1"}</definedName>
    <definedName name="wrn.Output." localSheetId="8" hidden="1">{"calspreads",#N/A,FALSE,"Sheet1";"curves",#N/A,FALSE,"Sheet1";"libor",#N/A,FALSE,"Sheet1"}</definedName>
    <definedName name="wrn.Output." localSheetId="9" hidden="1">{"calspreads",#N/A,FALSE,"Sheet1";"curves",#N/A,FALSE,"Sheet1";"libor",#N/A,FALSE,"Sheet1"}</definedName>
    <definedName name="wrn.Output." localSheetId="10" hidden="1">{"calspreads",#N/A,FALSE,"Sheet1";"curves",#N/A,FALSE,"Sheet1";"libor",#N/A,FALSE,"Sheet1"}</definedName>
    <definedName name="wrn.Output." hidden="1">{"calspreads",#N/A,FALSE,"Sheet1";"curves",#N/A,FALSE,"Sheet1";"libor",#N/A,FALSE,"Sheet1"}</definedName>
    <definedName name="wrn.PARTNERS._.CAPITAL._.STMT." localSheetId="2" hidden="1">{"PARTNERS CAPITAL STMT",#N/A,FALSE,"Partners Capital"}</definedName>
    <definedName name="wrn.PARTNERS._.CAPITAL._.STMT." localSheetId="3" hidden="1">{"PARTNERS CAPITAL STMT",#N/A,FALSE,"Partners Capital"}</definedName>
    <definedName name="wrn.PARTNERS._.CAPITAL._.STMT." localSheetId="4" hidden="1">{"PARTNERS CAPITAL STMT",#N/A,FALSE,"Partners Capital"}</definedName>
    <definedName name="wrn.PARTNERS._.CAPITAL._.STMT." localSheetId="5" hidden="1">{"PARTNERS CAPITAL STMT",#N/A,FALSE,"Partners Capital"}</definedName>
    <definedName name="wrn.PARTNERS._.CAPITAL._.STMT." localSheetId="1" hidden="1">{"PARTNERS CAPITAL STMT",#N/A,FALSE,"Partners Capital"}</definedName>
    <definedName name="wrn.PARTNERS._.CAPITAL._.STMT." localSheetId="0" hidden="1">{"PARTNERS CAPITAL STMT",#N/A,FALSE,"Partners Capital"}</definedName>
    <definedName name="wrn.PARTNERS._.CAPITAL._.STMT." localSheetId="6" hidden="1">{"PARTNERS CAPITAL STMT",#N/A,FALSE,"Partners Capital"}</definedName>
    <definedName name="wrn.PARTNERS._.CAPITAL._.STMT." localSheetId="7" hidden="1">{"PARTNERS CAPITAL STMT",#N/A,FALSE,"Partners Capital"}</definedName>
    <definedName name="wrn.PARTNERS._.CAPITAL._.STMT." localSheetId="8" hidden="1">{"PARTNERS CAPITAL STMT",#N/A,FALSE,"Partners Capital"}</definedName>
    <definedName name="wrn.PARTNERS._.CAPITAL._.STMT." localSheetId="9" hidden="1">{"PARTNERS CAPITAL STMT",#N/A,FALSE,"Partners Capital"}</definedName>
    <definedName name="wrn.PARTNERS._.CAPITAL._.STMT." localSheetId="10" hidden="1">{"PARTNERS CAPITAL STMT",#N/A,FALSE,"Partners Capital"}</definedName>
    <definedName name="wrn.PARTNERS._.CAPITAL._.STMT." hidden="1">{"PARTNERS CAPITAL STMT",#N/A,FALSE,"Partners Capital"}</definedName>
    <definedName name="wrn.PARTNERS._.CAPITAL._.STMT._1" localSheetId="2" hidden="1">{"PARTNERS CAPITAL STMT",#N/A,FALSE,"Partners Capital"}</definedName>
    <definedName name="wrn.PARTNERS._.CAPITAL._.STMT._1" localSheetId="3" hidden="1">{"PARTNERS CAPITAL STMT",#N/A,FALSE,"Partners Capital"}</definedName>
    <definedName name="wrn.PARTNERS._.CAPITAL._.STMT._1" localSheetId="4" hidden="1">{"PARTNERS CAPITAL STMT",#N/A,FALSE,"Partners Capital"}</definedName>
    <definedName name="wrn.PARTNERS._.CAPITAL._.STMT._1" localSheetId="5" hidden="1">{"PARTNERS CAPITAL STMT",#N/A,FALSE,"Partners Capital"}</definedName>
    <definedName name="wrn.PARTNERS._.CAPITAL._.STMT._1" localSheetId="1" hidden="1">{"PARTNERS CAPITAL STMT",#N/A,FALSE,"Partners Capital"}</definedName>
    <definedName name="wrn.PARTNERS._.CAPITAL._.STMT._1" localSheetId="0" hidden="1">{"PARTNERS CAPITAL STMT",#N/A,FALSE,"Partners Capital"}</definedName>
    <definedName name="wrn.PARTNERS._.CAPITAL._.STMT._1" localSheetId="6" hidden="1">{"PARTNERS CAPITAL STMT",#N/A,FALSE,"Partners Capital"}</definedName>
    <definedName name="wrn.PARTNERS._.CAPITAL._.STMT._1" localSheetId="7" hidden="1">{"PARTNERS CAPITAL STMT",#N/A,FALSE,"Partners Capital"}</definedName>
    <definedName name="wrn.PARTNERS._.CAPITAL._.STMT._1" localSheetId="8" hidden="1">{"PARTNERS CAPITAL STMT",#N/A,FALSE,"Partners Capital"}</definedName>
    <definedName name="wrn.PARTNERS._.CAPITAL._.STMT._1" localSheetId="9" hidden="1">{"PARTNERS CAPITAL STMT",#N/A,FALSE,"Partners Capital"}</definedName>
    <definedName name="wrn.PARTNERS._.CAPITAL._.STMT._1" localSheetId="10" hidden="1">{"PARTNERS CAPITAL STMT",#N/A,FALSE,"Partners Capital"}</definedName>
    <definedName name="wrn.PARTNERS._.CAPITAL._.STMT._1" hidden="1">{"PARTNERS CAPITAL STMT",#N/A,FALSE,"Partners Capital"}</definedName>
    <definedName name="wrn.print." localSheetId="2" hidden="1">{#N/A,#N/A,FALSE,"Inv. in cons subs";#N/A,#N/A,FALSE,"Intercomp.";#N/A,#N/A,FALSE,"Common Stock";#N/A,#N/A,FALSE,"Beg. or year re";#N/A,#N/A,FALSE,"Inv. NC sub-undist"}</definedName>
    <definedName name="wrn.print." localSheetId="3" hidden="1">{#N/A,#N/A,FALSE,"Inv. in cons subs";#N/A,#N/A,FALSE,"Intercomp.";#N/A,#N/A,FALSE,"Common Stock";#N/A,#N/A,FALSE,"Beg. or year re";#N/A,#N/A,FALSE,"Inv. NC sub-undist"}</definedName>
    <definedName name="wrn.print." localSheetId="4" hidden="1">{#N/A,#N/A,FALSE,"Inv. in cons subs";#N/A,#N/A,FALSE,"Intercomp.";#N/A,#N/A,FALSE,"Common Stock";#N/A,#N/A,FALSE,"Beg. or year re";#N/A,#N/A,FALSE,"Inv. NC sub-undist"}</definedName>
    <definedName name="wrn.print." localSheetId="5" hidden="1">{#N/A,#N/A,FALSE,"Inv. in cons subs";#N/A,#N/A,FALSE,"Intercomp.";#N/A,#N/A,FALSE,"Common Stock";#N/A,#N/A,FALSE,"Beg. or year re";#N/A,#N/A,FALSE,"Inv. NC sub-undist"}</definedName>
    <definedName name="wrn.print." localSheetId="1" hidden="1">{#N/A,#N/A,FALSE,"Inv. in cons subs";#N/A,#N/A,FALSE,"Intercomp.";#N/A,#N/A,FALSE,"Common Stock";#N/A,#N/A,FALSE,"Beg. or year re";#N/A,#N/A,FALSE,"Inv. NC sub-undist"}</definedName>
    <definedName name="wrn.print." localSheetId="0" hidden="1">{#N/A,#N/A,FALSE,"Inv. in cons subs";#N/A,#N/A,FALSE,"Intercomp.";#N/A,#N/A,FALSE,"Common Stock";#N/A,#N/A,FALSE,"Beg. or year re";#N/A,#N/A,FALSE,"Inv. NC sub-undist"}</definedName>
    <definedName name="wrn.print." localSheetId="6" hidden="1">{#N/A,#N/A,FALSE,"Inv. in cons subs";#N/A,#N/A,FALSE,"Intercomp.";#N/A,#N/A,FALSE,"Common Stock";#N/A,#N/A,FALSE,"Beg. or year re";#N/A,#N/A,FALSE,"Inv. NC sub-undist"}</definedName>
    <definedName name="wrn.print." localSheetId="7" hidden="1">{#N/A,#N/A,FALSE,"Inv. in cons subs";#N/A,#N/A,FALSE,"Intercomp.";#N/A,#N/A,FALSE,"Common Stock";#N/A,#N/A,FALSE,"Beg. or year re";#N/A,#N/A,FALSE,"Inv. NC sub-undist"}</definedName>
    <definedName name="wrn.print." localSheetId="8" hidden="1">{#N/A,#N/A,FALSE,"Inv. in cons subs";#N/A,#N/A,FALSE,"Intercomp.";#N/A,#N/A,FALSE,"Common Stock";#N/A,#N/A,FALSE,"Beg. or year re";#N/A,#N/A,FALSE,"Inv. NC sub-undist"}</definedName>
    <definedName name="wrn.print." localSheetId="9" hidden="1">{#N/A,#N/A,FALSE,"Inv. in cons subs";#N/A,#N/A,FALSE,"Intercomp.";#N/A,#N/A,FALSE,"Common Stock";#N/A,#N/A,FALSE,"Beg. or year re";#N/A,#N/A,FALSE,"Inv. NC sub-undist"}</definedName>
    <definedName name="wrn.print." localSheetId="10" hidden="1">{#N/A,#N/A,FALSE,"Inv. in cons subs";#N/A,#N/A,FALSE,"Intercomp.";#N/A,#N/A,FALSE,"Common Stock";#N/A,#N/A,FALSE,"Beg. or year re";#N/A,#N/A,FALSE,"Inv. NC sub-undist"}</definedName>
    <definedName name="wrn.print." hidden="1">{#N/A,#N/A,FALSE,"Inv. in cons subs";#N/A,#N/A,FALSE,"Intercomp.";#N/A,#N/A,FALSE,"Common Stock";#N/A,#N/A,FALSE,"Beg. or year re";#N/A,#N/A,FALSE,"Inv. NC sub-undist"}</definedName>
    <definedName name="wrn.PRINT._.ALL." localSheetId="2" hidden="1">{"balsheet",#N/A,FALSE,"INCOME";"TB3",#N/A,FALSE,"INCOME";"TAJE",#N/A,FALSE,"TAJE";"_200",#N/A,FALSE,"ALLOCATIONS";"_80_1",#N/A,FALSE,"ALLOCATIONS";"_80_2",#N/A,FALSE,"ALLOCATIONS";"_80_3",#N/A,FALSE,"ALLOCATIONS";"_80_4",#N/A,FALSE,"ALLOCATIONS";"_80_5",#N/A,FALSE,"ALLOCATIONS"}</definedName>
    <definedName name="wrn.PRINT._.ALL." localSheetId="3" hidden="1">{"balsheet",#N/A,FALSE,"INCOME";"TB3",#N/A,FALSE,"INCOME";"TAJE",#N/A,FALSE,"TAJE";"_200",#N/A,FALSE,"ALLOCATIONS";"_80_1",#N/A,FALSE,"ALLOCATIONS";"_80_2",#N/A,FALSE,"ALLOCATIONS";"_80_3",#N/A,FALSE,"ALLOCATIONS";"_80_4",#N/A,FALSE,"ALLOCATIONS";"_80_5",#N/A,FALSE,"ALLOCATIONS"}</definedName>
    <definedName name="wrn.PRINT._.ALL." localSheetId="4" hidden="1">{"balsheet",#N/A,FALSE,"INCOME";"TB3",#N/A,FALSE,"INCOME";"TAJE",#N/A,FALSE,"TAJE";"_200",#N/A,FALSE,"ALLOCATIONS";"_80_1",#N/A,FALSE,"ALLOCATIONS";"_80_2",#N/A,FALSE,"ALLOCATIONS";"_80_3",#N/A,FALSE,"ALLOCATIONS";"_80_4",#N/A,FALSE,"ALLOCATIONS";"_80_5",#N/A,FALSE,"ALLOCATIONS"}</definedName>
    <definedName name="wrn.PRINT._.ALL." localSheetId="5" hidden="1">{"balsheet",#N/A,FALSE,"INCOME";"TB3",#N/A,FALSE,"INCOME";"TAJE",#N/A,FALSE,"TAJE";"_200",#N/A,FALSE,"ALLOCATIONS";"_80_1",#N/A,FALSE,"ALLOCATIONS";"_80_2",#N/A,FALSE,"ALLOCATIONS";"_80_3",#N/A,FALSE,"ALLOCATIONS";"_80_4",#N/A,FALSE,"ALLOCATIONS";"_80_5",#N/A,FALSE,"ALLOCATIONS"}</definedName>
    <definedName name="wrn.PRINT._.ALL." localSheetId="7" hidden="1">{"balsheet",#N/A,FALSE,"INCOME";"TB3",#N/A,FALSE,"INCOME";"TAJE",#N/A,FALSE,"TAJE";"_200",#N/A,FALSE,"ALLOCATIONS";"_80_1",#N/A,FALSE,"ALLOCATIONS";"_80_2",#N/A,FALSE,"ALLOCATIONS";"_80_3",#N/A,FALSE,"ALLOCATIONS";"_80_4",#N/A,FALSE,"ALLOCATIONS";"_80_5",#N/A,FALSE,"ALLOCATIONS"}</definedName>
    <definedName name="wrn.PRINT._.ALL." localSheetId="8" hidden="1">{"balsheet",#N/A,FALSE,"INCOME";"TB3",#N/A,FALSE,"INCOME";"TAJE",#N/A,FALSE,"TAJE";"_200",#N/A,FALSE,"ALLOCATIONS";"_80_1",#N/A,FALSE,"ALLOCATIONS";"_80_2",#N/A,FALSE,"ALLOCATIONS";"_80_3",#N/A,FALSE,"ALLOCATIONS";"_80_4",#N/A,FALSE,"ALLOCATIONS";"_80_5",#N/A,FALSE,"ALLOCATIONS"}</definedName>
    <definedName name="wrn.PRINT._.ALL." localSheetId="9" hidden="1">{"balsheet",#N/A,FALSE,"INCOME";"TB3",#N/A,FALSE,"INCOME";"TAJE",#N/A,FALSE,"TAJE";"_200",#N/A,FALSE,"ALLOCATIONS";"_80_1",#N/A,FALSE,"ALLOCATIONS";"_80_2",#N/A,FALSE,"ALLOCATIONS";"_80_3",#N/A,FALSE,"ALLOCATIONS";"_80_4",#N/A,FALSE,"ALLOCATIONS";"_80_5",#N/A,FALSE,"ALLOCATIONS"}</definedName>
    <definedName name="wrn.PRINT._.ALL." localSheetId="10" hidden="1">{"balsheet",#N/A,FALSE,"INCOME";"TB3",#N/A,FALSE,"INCOME";"TAJE",#N/A,FALSE,"TAJE";"_200",#N/A,FALSE,"ALLOCATIONS";"_80_1",#N/A,FALSE,"ALLOCATIONS";"_80_2",#N/A,FALSE,"ALLOCATIONS";"_80_3",#N/A,FALSE,"ALLOCATIONS";"_80_4",#N/A,FALSE,"ALLOCATIONS";"_80_5",#N/A,FALSE,"ALLOCATIONS"}</definedName>
    <definedName name="wrn.PRINT._.ALL." hidden="1">{"balsheet",#N/A,FALSE,"INCOME";"TB3",#N/A,FALSE,"INCOME";"TAJE",#N/A,FALSE,"TAJE";"_200",#N/A,FALSE,"ALLOCATIONS";"_80_1",#N/A,FALSE,"ALLOCATIONS";"_80_2",#N/A,FALSE,"ALLOCATIONS";"_80_3",#N/A,FALSE,"ALLOCATIONS";"_80_4",#N/A,FALSE,"ALLOCATIONS";"_80_5",#N/A,FALSE,"ALLOCATIONS"}</definedName>
    <definedName name="wrn.Print._.All._.Exhibits." localSheetId="2" hidden="1">{"Inc Stmt Dollar",#N/A,FALSE,"IS";"Inc Stmt CS",#N/A,FALSE,"IS";"BS Dollar",#N/A,FALSE,"BS";"BS CS",#N/A,FALSE,"BS";"CF Dollar",#N/A,FALSE,"CF";"Ratio No.1",#N/A,FALSE,"Ratio";"Ratio No.2",#N/A,FALSE,"Ratio"}</definedName>
    <definedName name="wrn.Print._.All._.Exhibits." localSheetId="3" hidden="1">{"Inc Stmt Dollar",#N/A,FALSE,"IS";"Inc Stmt CS",#N/A,FALSE,"IS";"BS Dollar",#N/A,FALSE,"BS";"BS CS",#N/A,FALSE,"BS";"CF Dollar",#N/A,FALSE,"CF";"Ratio No.1",#N/A,FALSE,"Ratio";"Ratio No.2",#N/A,FALSE,"Ratio"}</definedName>
    <definedName name="wrn.Print._.All._.Exhibits." localSheetId="4" hidden="1">{"Inc Stmt Dollar",#N/A,FALSE,"IS";"Inc Stmt CS",#N/A,FALSE,"IS";"BS Dollar",#N/A,FALSE,"BS";"BS CS",#N/A,FALSE,"BS";"CF Dollar",#N/A,FALSE,"CF";"Ratio No.1",#N/A,FALSE,"Ratio";"Ratio No.2",#N/A,FALSE,"Ratio"}</definedName>
    <definedName name="wrn.Print._.All._.Exhibits." localSheetId="5" hidden="1">{"Inc Stmt Dollar",#N/A,FALSE,"IS";"Inc Stmt CS",#N/A,FALSE,"IS";"BS Dollar",#N/A,FALSE,"BS";"BS CS",#N/A,FALSE,"BS";"CF Dollar",#N/A,FALSE,"CF";"Ratio No.1",#N/A,FALSE,"Ratio";"Ratio No.2",#N/A,FALSE,"Ratio"}</definedName>
    <definedName name="wrn.Print._.All._.Exhibits." localSheetId="1" hidden="1">{"Inc Stmt Dollar",#N/A,FALSE,"IS";"Inc Stmt CS",#N/A,FALSE,"IS";"BS Dollar",#N/A,FALSE,"BS";"BS CS",#N/A,FALSE,"BS";"CF Dollar",#N/A,FALSE,"CF";"Ratio No.1",#N/A,FALSE,"Ratio";"Ratio No.2",#N/A,FALSE,"Ratio"}</definedName>
    <definedName name="wrn.Print._.All._.Exhibits." localSheetId="0" hidden="1">{"Inc Stmt Dollar",#N/A,FALSE,"IS";"Inc Stmt CS",#N/A,FALSE,"IS";"BS Dollar",#N/A,FALSE,"BS";"BS CS",#N/A,FALSE,"BS";"CF Dollar",#N/A,FALSE,"CF";"Ratio No.1",#N/A,FALSE,"Ratio";"Ratio No.2",#N/A,FALSE,"Ratio"}</definedName>
    <definedName name="wrn.Print._.All._.Exhibits." localSheetId="6" hidden="1">{"Inc Stmt Dollar",#N/A,FALSE,"IS";"Inc Stmt CS",#N/A,FALSE,"IS";"BS Dollar",#N/A,FALSE,"BS";"BS CS",#N/A,FALSE,"BS";"CF Dollar",#N/A,FALSE,"CF";"Ratio No.1",#N/A,FALSE,"Ratio";"Ratio No.2",#N/A,FALSE,"Ratio"}</definedName>
    <definedName name="wrn.Print._.All._.Exhibits." localSheetId="7" hidden="1">{"Inc Stmt Dollar",#N/A,FALSE,"IS";"Inc Stmt CS",#N/A,FALSE,"IS";"BS Dollar",#N/A,FALSE,"BS";"BS CS",#N/A,FALSE,"BS";"CF Dollar",#N/A,FALSE,"CF";"Ratio No.1",#N/A,FALSE,"Ratio";"Ratio No.2",#N/A,FALSE,"Ratio"}</definedName>
    <definedName name="wrn.Print._.All._.Exhibits." localSheetId="8" hidden="1">{"Inc Stmt Dollar",#N/A,FALSE,"IS";"Inc Stmt CS",#N/A,FALSE,"IS";"BS Dollar",#N/A,FALSE,"BS";"BS CS",#N/A,FALSE,"BS";"CF Dollar",#N/A,FALSE,"CF";"Ratio No.1",#N/A,FALSE,"Ratio";"Ratio No.2",#N/A,FALSE,"Ratio"}</definedName>
    <definedName name="wrn.Print._.All._.Exhibits." localSheetId="9" hidden="1">{"Inc Stmt Dollar",#N/A,FALSE,"IS";"Inc Stmt CS",#N/A,FALSE,"IS";"BS Dollar",#N/A,FALSE,"BS";"BS CS",#N/A,FALSE,"BS";"CF Dollar",#N/A,FALSE,"CF";"Ratio No.1",#N/A,FALSE,"Ratio";"Ratio No.2",#N/A,FALSE,"Ratio"}</definedName>
    <definedName name="wrn.Print._.All._.Exhibits." localSheetId="10" hidden="1">{"Inc Stmt Dollar",#N/A,FALSE,"IS";"Inc Stmt CS",#N/A,FALSE,"IS";"BS Dollar",#N/A,FALSE,"BS";"BS CS",#N/A,FALSE,"BS";"CF Dollar",#N/A,FALSE,"CF";"Ratio No.1",#N/A,FALSE,"Ratio";"Ratio No.2",#N/A,FALSE,"Ratio"}</definedName>
    <definedName name="wrn.Print._.All._.Exhibits." hidden="1">{"Inc Stmt Dollar",#N/A,FALSE,"IS";"Inc Stmt CS",#N/A,FALSE,"IS";"BS Dollar",#N/A,FALSE,"BS";"BS CS",#N/A,FALSE,"BS";"CF Dollar",#N/A,FALSE,"CF";"Ratio No.1",#N/A,FALSE,"Ratio";"Ratio No.2",#N/A,FALSE,"Ratio"}</definedName>
    <definedName name="wrn.Print._.All._.Exhibits._1" localSheetId="2" hidden="1">{"Inc Stmt Dollar",#N/A,FALSE,"IS";"Inc Stmt CS",#N/A,FALSE,"IS";"BS Dollar",#N/A,FALSE,"BS";"BS CS",#N/A,FALSE,"BS";"CF Dollar",#N/A,FALSE,"CF";"Ratio No.1",#N/A,FALSE,"Ratio";"Ratio No.2",#N/A,FALSE,"Ratio"}</definedName>
    <definedName name="wrn.Print._.All._.Exhibits._1" localSheetId="3" hidden="1">{"Inc Stmt Dollar",#N/A,FALSE,"IS";"Inc Stmt CS",#N/A,FALSE,"IS";"BS Dollar",#N/A,FALSE,"BS";"BS CS",#N/A,FALSE,"BS";"CF Dollar",#N/A,FALSE,"CF";"Ratio No.1",#N/A,FALSE,"Ratio";"Ratio No.2",#N/A,FALSE,"Ratio"}</definedName>
    <definedName name="wrn.Print._.All._.Exhibits._1" localSheetId="4" hidden="1">{"Inc Stmt Dollar",#N/A,FALSE,"IS";"Inc Stmt CS",#N/A,FALSE,"IS";"BS Dollar",#N/A,FALSE,"BS";"BS CS",#N/A,FALSE,"BS";"CF Dollar",#N/A,FALSE,"CF";"Ratio No.1",#N/A,FALSE,"Ratio";"Ratio No.2",#N/A,FALSE,"Ratio"}</definedName>
    <definedName name="wrn.Print._.All._.Exhibits._1" localSheetId="5" hidden="1">{"Inc Stmt Dollar",#N/A,FALSE,"IS";"Inc Stmt CS",#N/A,FALSE,"IS";"BS Dollar",#N/A,FALSE,"BS";"BS CS",#N/A,FALSE,"BS";"CF Dollar",#N/A,FALSE,"CF";"Ratio No.1",#N/A,FALSE,"Ratio";"Ratio No.2",#N/A,FALSE,"Ratio"}</definedName>
    <definedName name="wrn.Print._.All._.Exhibits._1" localSheetId="1" hidden="1">{"Inc Stmt Dollar",#N/A,FALSE,"IS";"Inc Stmt CS",#N/A,FALSE,"IS";"BS Dollar",#N/A,FALSE,"BS";"BS CS",#N/A,FALSE,"BS";"CF Dollar",#N/A,FALSE,"CF";"Ratio No.1",#N/A,FALSE,"Ratio";"Ratio No.2",#N/A,FALSE,"Ratio"}</definedName>
    <definedName name="wrn.Print._.All._.Exhibits._1" localSheetId="0" hidden="1">{"Inc Stmt Dollar",#N/A,FALSE,"IS";"Inc Stmt CS",#N/A,FALSE,"IS";"BS Dollar",#N/A,FALSE,"BS";"BS CS",#N/A,FALSE,"BS";"CF Dollar",#N/A,FALSE,"CF";"Ratio No.1",#N/A,FALSE,"Ratio";"Ratio No.2",#N/A,FALSE,"Ratio"}</definedName>
    <definedName name="wrn.Print._.All._.Exhibits._1" localSheetId="6" hidden="1">{"Inc Stmt Dollar",#N/A,FALSE,"IS";"Inc Stmt CS",#N/A,FALSE,"IS";"BS Dollar",#N/A,FALSE,"BS";"BS CS",#N/A,FALSE,"BS";"CF Dollar",#N/A,FALSE,"CF";"Ratio No.1",#N/A,FALSE,"Ratio";"Ratio No.2",#N/A,FALSE,"Ratio"}</definedName>
    <definedName name="wrn.Print._.All._.Exhibits._1" localSheetId="7" hidden="1">{"Inc Stmt Dollar",#N/A,FALSE,"IS";"Inc Stmt CS",#N/A,FALSE,"IS";"BS Dollar",#N/A,FALSE,"BS";"BS CS",#N/A,FALSE,"BS";"CF Dollar",#N/A,FALSE,"CF";"Ratio No.1",#N/A,FALSE,"Ratio";"Ratio No.2",#N/A,FALSE,"Ratio"}</definedName>
    <definedName name="wrn.Print._.All._.Exhibits._1" localSheetId="8" hidden="1">{"Inc Stmt Dollar",#N/A,FALSE,"IS";"Inc Stmt CS",#N/A,FALSE,"IS";"BS Dollar",#N/A,FALSE,"BS";"BS CS",#N/A,FALSE,"BS";"CF Dollar",#N/A,FALSE,"CF";"Ratio No.1",#N/A,FALSE,"Ratio";"Ratio No.2",#N/A,FALSE,"Ratio"}</definedName>
    <definedName name="wrn.Print._.All._.Exhibits._1" localSheetId="9" hidden="1">{"Inc Stmt Dollar",#N/A,FALSE,"IS";"Inc Stmt CS",#N/A,FALSE,"IS";"BS Dollar",#N/A,FALSE,"BS";"BS CS",#N/A,FALSE,"BS";"CF Dollar",#N/A,FALSE,"CF";"Ratio No.1",#N/A,FALSE,"Ratio";"Ratio No.2",#N/A,FALSE,"Ratio"}</definedName>
    <definedName name="wrn.Print._.All._.Exhibits._1" localSheetId="10" hidden="1">{"Inc Stmt Dollar",#N/A,FALSE,"IS";"Inc Stmt CS",#N/A,FALSE,"IS";"BS Dollar",#N/A,FALSE,"BS";"BS CS",#N/A,FALSE,"BS";"CF Dollar",#N/A,FALSE,"CF";"Ratio No.1",#N/A,FALSE,"Ratio";"Ratio No.2",#N/A,FALSE,"Ratio"}</definedName>
    <definedName name="wrn.Print._.All._.Exhibits._1" hidden="1">{"Inc Stmt Dollar",#N/A,FALSE,"IS";"Inc Stmt CS",#N/A,FALSE,"IS";"BS Dollar",#N/A,FALSE,"BS";"BS CS",#N/A,FALSE,"BS";"CF Dollar",#N/A,FALSE,"CF";"Ratio No.1",#N/A,FALSE,"Ratio";"Ratio No.2",#N/A,FALSE,"Ratio"}</definedName>
    <definedName name="wrn.Print._.All._.Imp.._.Sales." localSheetId="2" hidden="1">{#N/A,#N/A,FALSE,"Sale 1";#N/A,#N/A,FALSE,"Sale 2";#N/A,#N/A,FALSE,"Sale 3";#N/A,#N/A,FALSE,"Sale 4";#N/A,#N/A,FALSE,"Sale 5";#N/A,#N/A,FALSE,"Sale 6";#N/A,#N/A,FALSE,"Sale 7";#N/A,#N/A,FALSE,"Sale 8";#N/A,#N/A,FALSE,"Sale 9";#N/A,#N/A,FALSE,"Sale 10";#N/A,#N/A,FALSE,"Sale 11";#N/A,#N/A,FALSE,"Sale 12"}</definedName>
    <definedName name="wrn.Print._.All._.Imp.._.Sales." localSheetId="3" hidden="1">{#N/A,#N/A,FALSE,"Sale 1";#N/A,#N/A,FALSE,"Sale 2";#N/A,#N/A,FALSE,"Sale 3";#N/A,#N/A,FALSE,"Sale 4";#N/A,#N/A,FALSE,"Sale 5";#N/A,#N/A,FALSE,"Sale 6";#N/A,#N/A,FALSE,"Sale 7";#N/A,#N/A,FALSE,"Sale 8";#N/A,#N/A,FALSE,"Sale 9";#N/A,#N/A,FALSE,"Sale 10";#N/A,#N/A,FALSE,"Sale 11";#N/A,#N/A,FALSE,"Sale 12"}</definedName>
    <definedName name="wrn.Print._.All._.Imp.._.Sales." localSheetId="4" hidden="1">{#N/A,#N/A,FALSE,"Sale 1";#N/A,#N/A,FALSE,"Sale 2";#N/A,#N/A,FALSE,"Sale 3";#N/A,#N/A,FALSE,"Sale 4";#N/A,#N/A,FALSE,"Sale 5";#N/A,#N/A,FALSE,"Sale 6";#N/A,#N/A,FALSE,"Sale 7";#N/A,#N/A,FALSE,"Sale 8";#N/A,#N/A,FALSE,"Sale 9";#N/A,#N/A,FALSE,"Sale 10";#N/A,#N/A,FALSE,"Sale 11";#N/A,#N/A,FALSE,"Sale 12"}</definedName>
    <definedName name="wrn.Print._.All._.Imp.._.Sales." localSheetId="5" hidden="1">{#N/A,#N/A,FALSE,"Sale 1";#N/A,#N/A,FALSE,"Sale 2";#N/A,#N/A,FALSE,"Sale 3";#N/A,#N/A,FALSE,"Sale 4";#N/A,#N/A,FALSE,"Sale 5";#N/A,#N/A,FALSE,"Sale 6";#N/A,#N/A,FALSE,"Sale 7";#N/A,#N/A,FALSE,"Sale 8";#N/A,#N/A,FALSE,"Sale 9";#N/A,#N/A,FALSE,"Sale 10";#N/A,#N/A,FALSE,"Sale 11";#N/A,#N/A,FALSE,"Sale 12"}</definedName>
    <definedName name="wrn.Print._.All._.Imp.._.Sales." localSheetId="7" hidden="1">{#N/A,#N/A,FALSE,"Sale 1";#N/A,#N/A,FALSE,"Sale 2";#N/A,#N/A,FALSE,"Sale 3";#N/A,#N/A,FALSE,"Sale 4";#N/A,#N/A,FALSE,"Sale 5";#N/A,#N/A,FALSE,"Sale 6";#N/A,#N/A,FALSE,"Sale 7";#N/A,#N/A,FALSE,"Sale 8";#N/A,#N/A,FALSE,"Sale 9";#N/A,#N/A,FALSE,"Sale 10";#N/A,#N/A,FALSE,"Sale 11";#N/A,#N/A,FALSE,"Sale 12"}</definedName>
    <definedName name="wrn.Print._.All._.Imp.._.Sales." localSheetId="8" hidden="1">{#N/A,#N/A,FALSE,"Sale 1";#N/A,#N/A,FALSE,"Sale 2";#N/A,#N/A,FALSE,"Sale 3";#N/A,#N/A,FALSE,"Sale 4";#N/A,#N/A,FALSE,"Sale 5";#N/A,#N/A,FALSE,"Sale 6";#N/A,#N/A,FALSE,"Sale 7";#N/A,#N/A,FALSE,"Sale 8";#N/A,#N/A,FALSE,"Sale 9";#N/A,#N/A,FALSE,"Sale 10";#N/A,#N/A,FALSE,"Sale 11";#N/A,#N/A,FALSE,"Sale 12"}</definedName>
    <definedName name="wrn.Print._.All._.Imp.._.Sales." localSheetId="9" hidden="1">{#N/A,#N/A,FALSE,"Sale 1";#N/A,#N/A,FALSE,"Sale 2";#N/A,#N/A,FALSE,"Sale 3";#N/A,#N/A,FALSE,"Sale 4";#N/A,#N/A,FALSE,"Sale 5";#N/A,#N/A,FALSE,"Sale 6";#N/A,#N/A,FALSE,"Sale 7";#N/A,#N/A,FALSE,"Sale 8";#N/A,#N/A,FALSE,"Sale 9";#N/A,#N/A,FALSE,"Sale 10";#N/A,#N/A,FALSE,"Sale 11";#N/A,#N/A,FALSE,"Sale 12"}</definedName>
    <definedName name="wrn.Print._.All._.Imp.._.Sales." localSheetId="10" hidden="1">{#N/A,#N/A,FALSE,"Sale 1";#N/A,#N/A,FALSE,"Sale 2";#N/A,#N/A,FALSE,"Sale 3";#N/A,#N/A,FALSE,"Sale 4";#N/A,#N/A,FALSE,"Sale 5";#N/A,#N/A,FALSE,"Sale 6";#N/A,#N/A,FALSE,"Sale 7";#N/A,#N/A,FALSE,"Sale 8";#N/A,#N/A,FALSE,"Sale 9";#N/A,#N/A,FALSE,"Sale 10";#N/A,#N/A,FALSE,"Sale 11";#N/A,#N/A,FALSE,"Sale 12"}</definedName>
    <definedName name="wrn.Print._.All._.Imp.._.Sales." hidden="1">{#N/A,#N/A,FALSE,"Sale 1";#N/A,#N/A,FALSE,"Sale 2";#N/A,#N/A,FALSE,"Sale 3";#N/A,#N/A,FALSE,"Sale 4";#N/A,#N/A,FALSE,"Sale 5";#N/A,#N/A,FALSE,"Sale 6";#N/A,#N/A,FALSE,"Sale 7";#N/A,#N/A,FALSE,"Sale 8";#N/A,#N/A,FALSE,"Sale 9";#N/A,#N/A,FALSE,"Sale 10";#N/A,#N/A,FALSE,"Sale 11";#N/A,#N/A,FALSE,"Sale 12"}</definedName>
    <definedName name="wrn.Print._.All._.Pages." localSheetId="2" hidden="1">{"LBO Summary",#N/A,FALSE,"Summary";"Income Statement",#N/A,FALSE,"Model";"Cash Flow",#N/A,FALSE,"Model";"Balance Sheet",#N/A,FALSE,"Model";"Working Capital",#N/A,FALSE,"Model";"Pro Forma Balance Sheets",#N/A,FALSE,"PFBS";"Debt Balances",#N/A,FALSE,"Model";"Fee Schedules",#N/A,FALSE,"Model"}</definedName>
    <definedName name="wrn.Print._.All._.Pages." localSheetId="3" hidden="1">{"LBO Summary",#N/A,FALSE,"Summary";"Income Statement",#N/A,FALSE,"Model";"Cash Flow",#N/A,FALSE,"Model";"Balance Sheet",#N/A,FALSE,"Model";"Working Capital",#N/A,FALSE,"Model";"Pro Forma Balance Sheets",#N/A,FALSE,"PFBS";"Debt Balances",#N/A,FALSE,"Model";"Fee Schedules",#N/A,FALSE,"Model"}</definedName>
    <definedName name="wrn.Print._.All._.Pages." localSheetId="4" hidden="1">{"LBO Summary",#N/A,FALSE,"Summary";"Income Statement",#N/A,FALSE,"Model";"Cash Flow",#N/A,FALSE,"Model";"Balance Sheet",#N/A,FALSE,"Model";"Working Capital",#N/A,FALSE,"Model";"Pro Forma Balance Sheets",#N/A,FALSE,"PFBS";"Debt Balances",#N/A,FALSE,"Model";"Fee Schedules",#N/A,FALSE,"Model"}</definedName>
    <definedName name="wrn.Print._.All._.Pages." localSheetId="5" hidden="1">{"LBO Summary",#N/A,FALSE,"Summary";"Income Statement",#N/A,FALSE,"Model";"Cash Flow",#N/A,FALSE,"Model";"Balance Sheet",#N/A,FALSE,"Model";"Working Capital",#N/A,FALSE,"Model";"Pro Forma Balance Sheets",#N/A,FALSE,"PFBS";"Debt Balances",#N/A,FALSE,"Model";"Fee Schedules",#N/A,FALSE,"Model"}</definedName>
    <definedName name="wrn.Print._.All._.Pages." localSheetId="1" hidden="1">{"LBO Summary",#N/A,FALSE,"Summary";"Income Statement",#N/A,FALSE,"Model";"Cash Flow",#N/A,FALSE,"Model";"Balance Sheet",#N/A,FALSE,"Model";"Working Capital",#N/A,FALSE,"Model";"Pro Forma Balance Sheets",#N/A,FALSE,"PFBS";"Debt Balances",#N/A,FALSE,"Model";"Fee Schedules",#N/A,FALSE,"Model"}</definedName>
    <definedName name="wrn.Print._.All._.Pages." localSheetId="0" hidden="1">{"LBO Summary",#N/A,FALSE,"Summary";"Income Statement",#N/A,FALSE,"Model";"Cash Flow",#N/A,FALSE,"Model";"Balance Sheet",#N/A,FALSE,"Model";"Working Capital",#N/A,FALSE,"Model";"Pro Forma Balance Sheets",#N/A,FALSE,"PFBS";"Debt Balances",#N/A,FALSE,"Model";"Fee Schedules",#N/A,FALSE,"Model"}</definedName>
    <definedName name="wrn.Print._.All._.Pages." localSheetId="6" hidden="1">{"LBO Summary",#N/A,FALSE,"Summary";"Income Statement",#N/A,FALSE,"Model";"Cash Flow",#N/A,FALSE,"Model";"Balance Sheet",#N/A,FALSE,"Model";"Working Capital",#N/A,FALSE,"Model";"Pro Forma Balance Sheets",#N/A,FALSE,"PFBS";"Debt Balances",#N/A,FALSE,"Model";"Fee Schedules",#N/A,FALSE,"Model"}</definedName>
    <definedName name="wrn.Print._.All._.Pages." localSheetId="7" hidden="1">{"LBO Summary",#N/A,FALSE,"Summary";"Income Statement",#N/A,FALSE,"Model";"Cash Flow",#N/A,FALSE,"Model";"Balance Sheet",#N/A,FALSE,"Model";"Working Capital",#N/A,FALSE,"Model";"Pro Forma Balance Sheets",#N/A,FALSE,"PFBS";"Debt Balances",#N/A,FALSE,"Model";"Fee Schedules",#N/A,FALSE,"Model"}</definedName>
    <definedName name="wrn.Print._.All._.Pages." localSheetId="8" hidden="1">{"LBO Summary",#N/A,FALSE,"Summary";"Income Statement",#N/A,FALSE,"Model";"Cash Flow",#N/A,FALSE,"Model";"Balance Sheet",#N/A,FALSE,"Model";"Working Capital",#N/A,FALSE,"Model";"Pro Forma Balance Sheets",#N/A,FALSE,"PFBS";"Debt Balances",#N/A,FALSE,"Model";"Fee Schedules",#N/A,FALSE,"Model"}</definedName>
    <definedName name="wrn.Print._.All._.Pages." localSheetId="9" hidden="1">{"LBO Summary",#N/A,FALSE,"Summary";"Income Statement",#N/A,FALSE,"Model";"Cash Flow",#N/A,FALSE,"Model";"Balance Sheet",#N/A,FALSE,"Model";"Working Capital",#N/A,FALSE,"Model";"Pro Forma Balance Sheets",#N/A,FALSE,"PFBS";"Debt Balances",#N/A,FALSE,"Model";"Fee Schedules",#N/A,FALSE,"Model"}</definedName>
    <definedName name="wrn.Print._.All._.Pages." localSheetId="10"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2"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3"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4"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5"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1"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0"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6"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7"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8"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9"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10" hidden="1">{"LBO Summary",#N/A,FALSE,"Summary";"Income Statement",#N/A,FALSE,"Model";"Cash Flow",#N/A,FALSE,"Model";"Balance Sheet",#N/A,FALSE,"Model";"Working Capital",#N/A,FALSE,"Model";"Pro Forma Balance Sheets",#N/A,FALSE,"PFBS";"Debt Balances",#N/A,FALSE,"Model";"Fee Schedules",#N/A,FALSE,"Model"}</definedName>
    <definedName name="wrn.Print._.All._.Pages._1" hidden="1">{"LBO Summary",#N/A,FALSE,"Summary";"Income Statement",#N/A,FALSE,"Model";"Cash Flow",#N/A,FALSE,"Model";"Balance Sheet",#N/A,FALSE,"Model";"Working Capital",#N/A,FALSE,"Model";"Pro Forma Balance Sheets",#N/A,FALSE,"PFBS";"Debt Balances",#N/A,FALSE,"Model";"Fee Schedules",#N/A,FALSE,"Model"}</definedName>
    <definedName name="wrn.Print._.All._.Rent._.Comps." localSheetId="2" hidden="1">{#N/A,#N/A,FALSE,"Rent 1";#N/A,#N/A,FALSE,"Rent 2";#N/A,#N/A,FALSE,"Rent 3";#N/A,#N/A,FALSE,"Rent 4";#N/A,#N/A,FALSE,"Rent 5";#N/A,#N/A,FALSE,"Rent 6";#N/A,#N/A,FALSE,"Rent 7";#N/A,#N/A,FALSE,"Rent 8";#N/A,#N/A,FALSE,"Rent 9";#N/A,#N/A,FALSE,"Rent 10"}</definedName>
    <definedName name="wrn.Print._.All._.Rent._.Comps." localSheetId="3" hidden="1">{#N/A,#N/A,FALSE,"Rent 1";#N/A,#N/A,FALSE,"Rent 2";#N/A,#N/A,FALSE,"Rent 3";#N/A,#N/A,FALSE,"Rent 4";#N/A,#N/A,FALSE,"Rent 5";#N/A,#N/A,FALSE,"Rent 6";#N/A,#N/A,FALSE,"Rent 7";#N/A,#N/A,FALSE,"Rent 8";#N/A,#N/A,FALSE,"Rent 9";#N/A,#N/A,FALSE,"Rent 10"}</definedName>
    <definedName name="wrn.Print._.All._.Rent._.Comps." localSheetId="4" hidden="1">{#N/A,#N/A,FALSE,"Rent 1";#N/A,#N/A,FALSE,"Rent 2";#N/A,#N/A,FALSE,"Rent 3";#N/A,#N/A,FALSE,"Rent 4";#N/A,#N/A,FALSE,"Rent 5";#N/A,#N/A,FALSE,"Rent 6";#N/A,#N/A,FALSE,"Rent 7";#N/A,#N/A,FALSE,"Rent 8";#N/A,#N/A,FALSE,"Rent 9";#N/A,#N/A,FALSE,"Rent 10"}</definedName>
    <definedName name="wrn.Print._.All._.Rent._.Comps." localSheetId="5" hidden="1">{#N/A,#N/A,FALSE,"Rent 1";#N/A,#N/A,FALSE,"Rent 2";#N/A,#N/A,FALSE,"Rent 3";#N/A,#N/A,FALSE,"Rent 4";#N/A,#N/A,FALSE,"Rent 5";#N/A,#N/A,FALSE,"Rent 6";#N/A,#N/A,FALSE,"Rent 7";#N/A,#N/A,FALSE,"Rent 8";#N/A,#N/A,FALSE,"Rent 9";#N/A,#N/A,FALSE,"Rent 10"}</definedName>
    <definedName name="wrn.Print._.All._.Rent._.Comps." localSheetId="7" hidden="1">{#N/A,#N/A,FALSE,"Rent 1";#N/A,#N/A,FALSE,"Rent 2";#N/A,#N/A,FALSE,"Rent 3";#N/A,#N/A,FALSE,"Rent 4";#N/A,#N/A,FALSE,"Rent 5";#N/A,#N/A,FALSE,"Rent 6";#N/A,#N/A,FALSE,"Rent 7";#N/A,#N/A,FALSE,"Rent 8";#N/A,#N/A,FALSE,"Rent 9";#N/A,#N/A,FALSE,"Rent 10"}</definedName>
    <definedName name="wrn.Print._.All._.Rent._.Comps." localSheetId="8" hidden="1">{#N/A,#N/A,FALSE,"Rent 1";#N/A,#N/A,FALSE,"Rent 2";#N/A,#N/A,FALSE,"Rent 3";#N/A,#N/A,FALSE,"Rent 4";#N/A,#N/A,FALSE,"Rent 5";#N/A,#N/A,FALSE,"Rent 6";#N/A,#N/A,FALSE,"Rent 7";#N/A,#N/A,FALSE,"Rent 8";#N/A,#N/A,FALSE,"Rent 9";#N/A,#N/A,FALSE,"Rent 10"}</definedName>
    <definedName name="wrn.Print._.All._.Rent._.Comps." localSheetId="9" hidden="1">{#N/A,#N/A,FALSE,"Rent 1";#N/A,#N/A,FALSE,"Rent 2";#N/A,#N/A,FALSE,"Rent 3";#N/A,#N/A,FALSE,"Rent 4";#N/A,#N/A,FALSE,"Rent 5";#N/A,#N/A,FALSE,"Rent 6";#N/A,#N/A,FALSE,"Rent 7";#N/A,#N/A,FALSE,"Rent 8";#N/A,#N/A,FALSE,"Rent 9";#N/A,#N/A,FALSE,"Rent 10"}</definedName>
    <definedName name="wrn.Print._.All._.Rent._.Comps." localSheetId="10" hidden="1">{#N/A,#N/A,FALSE,"Rent 1";#N/A,#N/A,FALSE,"Rent 2";#N/A,#N/A,FALSE,"Rent 3";#N/A,#N/A,FALSE,"Rent 4";#N/A,#N/A,FALSE,"Rent 5";#N/A,#N/A,FALSE,"Rent 6";#N/A,#N/A,FALSE,"Rent 7";#N/A,#N/A,FALSE,"Rent 8";#N/A,#N/A,FALSE,"Rent 9";#N/A,#N/A,FALSE,"Rent 10"}</definedName>
    <definedName name="wrn.Print._.All._.Rent._.Comps." hidden="1">{#N/A,#N/A,FALSE,"Rent 1";#N/A,#N/A,FALSE,"Rent 2";#N/A,#N/A,FALSE,"Rent 3";#N/A,#N/A,FALSE,"Rent 4";#N/A,#N/A,FALSE,"Rent 5";#N/A,#N/A,FALSE,"Rent 6";#N/A,#N/A,FALSE,"Rent 7";#N/A,#N/A,FALSE,"Rent 8";#N/A,#N/A,FALSE,"Rent 9";#N/A,#N/A,FALSE,"Rent 10"}</definedName>
    <definedName name="wrn.Print._.All._.Report._.Pages." localSheetId="2"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localSheetId="3"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localSheetId="4"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localSheetId="5"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localSheetId="7"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localSheetId="8"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localSheetId="9"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localSheetId="10"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Sheets." localSheetId="2"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localSheetId="3"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localSheetId="4"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localSheetId="5"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localSheetId="7"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localSheetId="8"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localSheetId="9"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localSheetId="10"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sheets." localSheetId="2" hidden="1">{"summary",#N/A,FALSE,"Valuation Analysis";"assumptions1",#N/A,FALSE,"Valuation Analysis";"assumptions2",#N/A,FALSE,"Valuation Analysis"}</definedName>
    <definedName name="wrn.print._.all._.sheets." localSheetId="3" hidden="1">{"summary",#N/A,FALSE,"Valuation Analysis";"assumptions1",#N/A,FALSE,"Valuation Analysis";"assumptions2",#N/A,FALSE,"Valuation Analysis"}</definedName>
    <definedName name="wrn.print._.all._.sheets." localSheetId="4" hidden="1">{"summary",#N/A,FALSE,"Valuation Analysis";"assumptions1",#N/A,FALSE,"Valuation Analysis";"assumptions2",#N/A,FALSE,"Valuation Analysis"}</definedName>
    <definedName name="wrn.print._.all._.sheets." localSheetId="5" hidden="1">{"summary",#N/A,FALSE,"Valuation Analysis";"assumptions1",#N/A,FALSE,"Valuation Analysis";"assumptions2",#N/A,FALSE,"Valuation Analysis"}</definedName>
    <definedName name="wrn.print._.all._.sheets." localSheetId="1" hidden="1">{"summary",#N/A,FALSE,"Valuation Analysis";"assumptions1",#N/A,FALSE,"Valuation Analysis";"assumptions2",#N/A,FALSE,"Valuation Analysis"}</definedName>
    <definedName name="wrn.print._.all._.sheets." localSheetId="0" hidden="1">{"summary",#N/A,FALSE,"Valuation Analysis";"assumptions1",#N/A,FALSE,"Valuation Analysis";"assumptions2",#N/A,FALSE,"Valuation Analysis"}</definedName>
    <definedName name="wrn.print._.all._.sheets." localSheetId="6" hidden="1">{"summary",#N/A,FALSE,"Valuation Analysis";"assumptions1",#N/A,FALSE,"Valuation Analysis";"assumptions2",#N/A,FALSE,"Valuation Analysis"}</definedName>
    <definedName name="wrn.print._.all._.sheets." localSheetId="7" hidden="1">{"summary",#N/A,FALSE,"Valuation Analysis";"assumptions1",#N/A,FALSE,"Valuation Analysis";"assumptions2",#N/A,FALSE,"Valuation Analysis"}</definedName>
    <definedName name="wrn.print._.all._.sheets." localSheetId="8" hidden="1">{"summary",#N/A,FALSE,"Valuation Analysis";"assumptions1",#N/A,FALSE,"Valuation Analysis";"assumptions2",#N/A,FALSE,"Valuation Analysis"}</definedName>
    <definedName name="wrn.print._.all._.sheets." localSheetId="9" hidden="1">{"summary",#N/A,FALSE,"Valuation Analysis";"assumptions1",#N/A,FALSE,"Valuation Analysis";"assumptions2",#N/A,FALSE,"Valuation Analysis"}</definedName>
    <definedName name="wrn.print._.all._.sheets." localSheetId="10" hidden="1">{"summary",#N/A,FALSE,"Valuation Analysis";"assumptions1",#N/A,FALSE,"Valuation Analysis";"assumptions2",#N/A,FALSE,"Valuation Analysis"}</definedName>
    <definedName name="wrn.print._.all._.sheets." hidden="1">{"summary",#N/A,FALSE,"Valuation Analysis";"assumptions1",#N/A,FALSE,"Valuation Analysis";"assumptions2",#N/A,FALSE,"Valuation Analysis"}</definedName>
    <definedName name="wrn.print._.all._.sheets._1" localSheetId="2" hidden="1">{"summary",#N/A,FALSE,"Valuation Analysis";"assumptions1",#N/A,FALSE,"Valuation Analysis";"assumptions2",#N/A,FALSE,"Valuation Analysis"}</definedName>
    <definedName name="wrn.print._.all._.sheets._1" localSheetId="3" hidden="1">{"summary",#N/A,FALSE,"Valuation Analysis";"assumptions1",#N/A,FALSE,"Valuation Analysis";"assumptions2",#N/A,FALSE,"Valuation Analysis"}</definedName>
    <definedName name="wrn.print._.all._.sheets._1" localSheetId="4" hidden="1">{"summary",#N/A,FALSE,"Valuation Analysis";"assumptions1",#N/A,FALSE,"Valuation Analysis";"assumptions2",#N/A,FALSE,"Valuation Analysis"}</definedName>
    <definedName name="wrn.print._.all._.sheets._1" localSheetId="5" hidden="1">{"summary",#N/A,FALSE,"Valuation Analysis";"assumptions1",#N/A,FALSE,"Valuation Analysis";"assumptions2",#N/A,FALSE,"Valuation Analysis"}</definedName>
    <definedName name="wrn.print._.all._.sheets._1" localSheetId="1" hidden="1">{"summary",#N/A,FALSE,"Valuation Analysis";"assumptions1",#N/A,FALSE,"Valuation Analysis";"assumptions2",#N/A,FALSE,"Valuation Analysis"}</definedName>
    <definedName name="wrn.print._.all._.sheets._1" localSheetId="0" hidden="1">{"summary",#N/A,FALSE,"Valuation Analysis";"assumptions1",#N/A,FALSE,"Valuation Analysis";"assumptions2",#N/A,FALSE,"Valuation Analysis"}</definedName>
    <definedName name="wrn.print._.all._.sheets._1" localSheetId="6" hidden="1">{"summary",#N/A,FALSE,"Valuation Analysis";"assumptions1",#N/A,FALSE,"Valuation Analysis";"assumptions2",#N/A,FALSE,"Valuation Analysis"}</definedName>
    <definedName name="wrn.print._.all._.sheets._1" localSheetId="7" hidden="1">{"summary",#N/A,FALSE,"Valuation Analysis";"assumptions1",#N/A,FALSE,"Valuation Analysis";"assumptions2",#N/A,FALSE,"Valuation Analysis"}</definedName>
    <definedName name="wrn.print._.all._.sheets._1" localSheetId="8" hidden="1">{"summary",#N/A,FALSE,"Valuation Analysis";"assumptions1",#N/A,FALSE,"Valuation Analysis";"assumptions2",#N/A,FALSE,"Valuation Analysis"}</definedName>
    <definedName name="wrn.print._.all._.sheets._1" localSheetId="9" hidden="1">{"summary",#N/A,FALSE,"Valuation Analysis";"assumptions1",#N/A,FALSE,"Valuation Analysis";"assumptions2",#N/A,FALSE,"Valuation Analysis"}</definedName>
    <definedName name="wrn.print._.all._.sheets._1" localSheetId="10" hidden="1">{"summary",#N/A,FALSE,"Valuation Analysis";"assumptions1",#N/A,FALSE,"Valuation Analysis";"assumptions2",#N/A,FALSE,"Valuation Analysis"}</definedName>
    <definedName name="wrn.print._.all._.sheets._1" hidden="1">{"summary",#N/A,FALSE,"Valuation Analysis";"assumptions1",#N/A,FALSE,"Valuation Analysis";"assumptions2",#N/A,FALSE,"Valuation Analysis"}</definedName>
    <definedName name="wrn.PRINT._.ALL._1" localSheetId="2" hidden="1">{"balsheet",#N/A,FALSE,"INCOME";"TB3",#N/A,FALSE,"INCOME";"TAJE",#N/A,FALSE,"TAJE";"_200",#N/A,FALSE,"ALLOCATIONS";"_80_1",#N/A,FALSE,"ALLOCATIONS";"_80_2",#N/A,FALSE,"ALLOCATIONS";"_80_3",#N/A,FALSE,"ALLOCATIONS";"_80_4",#N/A,FALSE,"ALLOCATIONS";"_80_5",#N/A,FALSE,"ALLOCATIONS"}</definedName>
    <definedName name="wrn.PRINT._.ALL._1" localSheetId="3" hidden="1">{"balsheet",#N/A,FALSE,"INCOME";"TB3",#N/A,FALSE,"INCOME";"TAJE",#N/A,FALSE,"TAJE";"_200",#N/A,FALSE,"ALLOCATIONS";"_80_1",#N/A,FALSE,"ALLOCATIONS";"_80_2",#N/A,FALSE,"ALLOCATIONS";"_80_3",#N/A,FALSE,"ALLOCATIONS";"_80_4",#N/A,FALSE,"ALLOCATIONS";"_80_5",#N/A,FALSE,"ALLOCATIONS"}</definedName>
    <definedName name="wrn.PRINT._.ALL._1" localSheetId="4" hidden="1">{"balsheet",#N/A,FALSE,"INCOME";"TB3",#N/A,FALSE,"INCOME";"TAJE",#N/A,FALSE,"TAJE";"_200",#N/A,FALSE,"ALLOCATIONS";"_80_1",#N/A,FALSE,"ALLOCATIONS";"_80_2",#N/A,FALSE,"ALLOCATIONS";"_80_3",#N/A,FALSE,"ALLOCATIONS";"_80_4",#N/A,FALSE,"ALLOCATIONS";"_80_5",#N/A,FALSE,"ALLOCATIONS"}</definedName>
    <definedName name="wrn.PRINT._.ALL._1" localSheetId="5" hidden="1">{"balsheet",#N/A,FALSE,"INCOME";"TB3",#N/A,FALSE,"INCOME";"TAJE",#N/A,FALSE,"TAJE";"_200",#N/A,FALSE,"ALLOCATIONS";"_80_1",#N/A,FALSE,"ALLOCATIONS";"_80_2",#N/A,FALSE,"ALLOCATIONS";"_80_3",#N/A,FALSE,"ALLOCATIONS";"_80_4",#N/A,FALSE,"ALLOCATIONS";"_80_5",#N/A,FALSE,"ALLOCATIONS"}</definedName>
    <definedName name="wrn.PRINT._.ALL._1" localSheetId="7" hidden="1">{"balsheet",#N/A,FALSE,"INCOME";"TB3",#N/A,FALSE,"INCOME";"TAJE",#N/A,FALSE,"TAJE";"_200",#N/A,FALSE,"ALLOCATIONS";"_80_1",#N/A,FALSE,"ALLOCATIONS";"_80_2",#N/A,FALSE,"ALLOCATIONS";"_80_3",#N/A,FALSE,"ALLOCATIONS";"_80_4",#N/A,FALSE,"ALLOCATIONS";"_80_5",#N/A,FALSE,"ALLOCATIONS"}</definedName>
    <definedName name="wrn.PRINT._.ALL._1" localSheetId="8" hidden="1">{"balsheet",#N/A,FALSE,"INCOME";"TB3",#N/A,FALSE,"INCOME";"TAJE",#N/A,FALSE,"TAJE";"_200",#N/A,FALSE,"ALLOCATIONS";"_80_1",#N/A,FALSE,"ALLOCATIONS";"_80_2",#N/A,FALSE,"ALLOCATIONS";"_80_3",#N/A,FALSE,"ALLOCATIONS";"_80_4",#N/A,FALSE,"ALLOCATIONS";"_80_5",#N/A,FALSE,"ALLOCATIONS"}</definedName>
    <definedName name="wrn.PRINT._.ALL._1" localSheetId="9" hidden="1">{"balsheet",#N/A,FALSE,"INCOME";"TB3",#N/A,FALSE,"INCOME";"TAJE",#N/A,FALSE,"TAJE";"_200",#N/A,FALSE,"ALLOCATIONS";"_80_1",#N/A,FALSE,"ALLOCATIONS";"_80_2",#N/A,FALSE,"ALLOCATIONS";"_80_3",#N/A,FALSE,"ALLOCATIONS";"_80_4",#N/A,FALSE,"ALLOCATIONS";"_80_5",#N/A,FALSE,"ALLOCATIONS"}</definedName>
    <definedName name="wrn.PRINT._.ALL._1" localSheetId="10" hidden="1">{"balsheet",#N/A,FALSE,"INCOME";"TB3",#N/A,FALSE,"INCOME";"TAJE",#N/A,FALSE,"TAJE";"_200",#N/A,FALSE,"ALLOCATIONS";"_80_1",#N/A,FALSE,"ALLOCATIONS";"_80_2",#N/A,FALSE,"ALLOCATIONS";"_80_3",#N/A,FALSE,"ALLOCATIONS";"_80_4",#N/A,FALSE,"ALLOCATIONS";"_80_5",#N/A,FALSE,"ALLOCATIONS"}</definedName>
    <definedName name="wrn.PRINT._.ALL._1" hidden="1">{"balsheet",#N/A,FALSE,"INCOME";"TB3",#N/A,FALSE,"INCOME";"TAJE",#N/A,FALSE,"TAJE";"_200",#N/A,FALSE,"ALLOCATIONS";"_80_1",#N/A,FALSE,"ALLOCATIONS";"_80_2",#N/A,FALSE,"ALLOCATIONS";"_80_3",#N/A,FALSE,"ALLOCATIONS";"_80_4",#N/A,FALSE,"ALLOCATIONS";"_80_5",#N/A,FALSE,"ALLOCATIONS"}</definedName>
    <definedName name="wrn.PRINT._.ALL._2" localSheetId="2" hidden="1">{"balsheet",#N/A,FALSE,"INCOME";"TB3",#N/A,FALSE,"INCOME";"TAJE",#N/A,FALSE,"TAJE";"_200",#N/A,FALSE,"ALLOCATIONS";"_80_1",#N/A,FALSE,"ALLOCATIONS";"_80_2",#N/A,FALSE,"ALLOCATIONS";"_80_3",#N/A,FALSE,"ALLOCATIONS";"_80_4",#N/A,FALSE,"ALLOCATIONS";"_80_5",#N/A,FALSE,"ALLOCATIONS"}</definedName>
    <definedName name="wrn.PRINT._.ALL._2" localSheetId="3" hidden="1">{"balsheet",#N/A,FALSE,"INCOME";"TB3",#N/A,FALSE,"INCOME";"TAJE",#N/A,FALSE,"TAJE";"_200",#N/A,FALSE,"ALLOCATIONS";"_80_1",#N/A,FALSE,"ALLOCATIONS";"_80_2",#N/A,FALSE,"ALLOCATIONS";"_80_3",#N/A,FALSE,"ALLOCATIONS";"_80_4",#N/A,FALSE,"ALLOCATIONS";"_80_5",#N/A,FALSE,"ALLOCATIONS"}</definedName>
    <definedName name="wrn.PRINT._.ALL._2" localSheetId="4" hidden="1">{"balsheet",#N/A,FALSE,"INCOME";"TB3",#N/A,FALSE,"INCOME";"TAJE",#N/A,FALSE,"TAJE";"_200",#N/A,FALSE,"ALLOCATIONS";"_80_1",#N/A,FALSE,"ALLOCATIONS";"_80_2",#N/A,FALSE,"ALLOCATIONS";"_80_3",#N/A,FALSE,"ALLOCATIONS";"_80_4",#N/A,FALSE,"ALLOCATIONS";"_80_5",#N/A,FALSE,"ALLOCATIONS"}</definedName>
    <definedName name="wrn.PRINT._.ALL._2" localSheetId="5" hidden="1">{"balsheet",#N/A,FALSE,"INCOME";"TB3",#N/A,FALSE,"INCOME";"TAJE",#N/A,FALSE,"TAJE";"_200",#N/A,FALSE,"ALLOCATIONS";"_80_1",#N/A,FALSE,"ALLOCATIONS";"_80_2",#N/A,FALSE,"ALLOCATIONS";"_80_3",#N/A,FALSE,"ALLOCATIONS";"_80_4",#N/A,FALSE,"ALLOCATIONS";"_80_5",#N/A,FALSE,"ALLOCATIONS"}</definedName>
    <definedName name="wrn.PRINT._.ALL._2" localSheetId="7" hidden="1">{"balsheet",#N/A,FALSE,"INCOME";"TB3",#N/A,FALSE,"INCOME";"TAJE",#N/A,FALSE,"TAJE";"_200",#N/A,FALSE,"ALLOCATIONS";"_80_1",#N/A,FALSE,"ALLOCATIONS";"_80_2",#N/A,FALSE,"ALLOCATIONS";"_80_3",#N/A,FALSE,"ALLOCATIONS";"_80_4",#N/A,FALSE,"ALLOCATIONS";"_80_5",#N/A,FALSE,"ALLOCATIONS"}</definedName>
    <definedName name="wrn.PRINT._.ALL._2" localSheetId="8" hidden="1">{"balsheet",#N/A,FALSE,"INCOME";"TB3",#N/A,FALSE,"INCOME";"TAJE",#N/A,FALSE,"TAJE";"_200",#N/A,FALSE,"ALLOCATIONS";"_80_1",#N/A,FALSE,"ALLOCATIONS";"_80_2",#N/A,FALSE,"ALLOCATIONS";"_80_3",#N/A,FALSE,"ALLOCATIONS";"_80_4",#N/A,FALSE,"ALLOCATIONS";"_80_5",#N/A,FALSE,"ALLOCATIONS"}</definedName>
    <definedName name="wrn.PRINT._.ALL._2" localSheetId="9" hidden="1">{"balsheet",#N/A,FALSE,"INCOME";"TB3",#N/A,FALSE,"INCOME";"TAJE",#N/A,FALSE,"TAJE";"_200",#N/A,FALSE,"ALLOCATIONS";"_80_1",#N/A,FALSE,"ALLOCATIONS";"_80_2",#N/A,FALSE,"ALLOCATIONS";"_80_3",#N/A,FALSE,"ALLOCATIONS";"_80_4",#N/A,FALSE,"ALLOCATIONS";"_80_5",#N/A,FALSE,"ALLOCATIONS"}</definedName>
    <definedName name="wrn.PRINT._.ALL._2" localSheetId="10" hidden="1">{"balsheet",#N/A,FALSE,"INCOME";"TB3",#N/A,FALSE,"INCOME";"TAJE",#N/A,FALSE,"TAJE";"_200",#N/A,FALSE,"ALLOCATIONS";"_80_1",#N/A,FALSE,"ALLOCATIONS";"_80_2",#N/A,FALSE,"ALLOCATIONS";"_80_3",#N/A,FALSE,"ALLOCATIONS";"_80_4",#N/A,FALSE,"ALLOCATIONS";"_80_5",#N/A,FALSE,"ALLOCATIONS"}</definedName>
    <definedName name="wrn.PRINT._.ALL._2" hidden="1">{"balsheet",#N/A,FALSE,"INCOME";"TB3",#N/A,FALSE,"INCOME";"TAJE",#N/A,FALSE,"TAJE";"_200",#N/A,FALSE,"ALLOCATIONS";"_80_1",#N/A,FALSE,"ALLOCATIONS";"_80_2",#N/A,FALSE,"ALLOCATIONS";"_80_3",#N/A,FALSE,"ALLOCATIONS";"_80_4",#N/A,FALSE,"ALLOCATIONS";"_80_5",#N/A,FALSE,"ALLOCATIONS"}</definedName>
    <definedName name="wrn.PRINT._.ALL._3" localSheetId="2" hidden="1">{"balsheet",#N/A,FALSE,"INCOME";"TB3",#N/A,FALSE,"INCOME";"TAJE",#N/A,FALSE,"TAJE";"_200",#N/A,FALSE,"ALLOCATIONS";"_80_1",#N/A,FALSE,"ALLOCATIONS";"_80_2",#N/A,FALSE,"ALLOCATIONS";"_80_3",#N/A,FALSE,"ALLOCATIONS";"_80_4",#N/A,FALSE,"ALLOCATIONS";"_80_5",#N/A,FALSE,"ALLOCATIONS"}</definedName>
    <definedName name="wrn.PRINT._.ALL._3" localSheetId="3" hidden="1">{"balsheet",#N/A,FALSE,"INCOME";"TB3",#N/A,FALSE,"INCOME";"TAJE",#N/A,FALSE,"TAJE";"_200",#N/A,FALSE,"ALLOCATIONS";"_80_1",#N/A,FALSE,"ALLOCATIONS";"_80_2",#N/A,FALSE,"ALLOCATIONS";"_80_3",#N/A,FALSE,"ALLOCATIONS";"_80_4",#N/A,FALSE,"ALLOCATIONS";"_80_5",#N/A,FALSE,"ALLOCATIONS"}</definedName>
    <definedName name="wrn.PRINT._.ALL._3" localSheetId="4" hidden="1">{"balsheet",#N/A,FALSE,"INCOME";"TB3",#N/A,FALSE,"INCOME";"TAJE",#N/A,FALSE,"TAJE";"_200",#N/A,FALSE,"ALLOCATIONS";"_80_1",#N/A,FALSE,"ALLOCATIONS";"_80_2",#N/A,FALSE,"ALLOCATIONS";"_80_3",#N/A,FALSE,"ALLOCATIONS";"_80_4",#N/A,FALSE,"ALLOCATIONS";"_80_5",#N/A,FALSE,"ALLOCATIONS"}</definedName>
    <definedName name="wrn.PRINT._.ALL._3" localSheetId="5" hidden="1">{"balsheet",#N/A,FALSE,"INCOME";"TB3",#N/A,FALSE,"INCOME";"TAJE",#N/A,FALSE,"TAJE";"_200",#N/A,FALSE,"ALLOCATIONS";"_80_1",#N/A,FALSE,"ALLOCATIONS";"_80_2",#N/A,FALSE,"ALLOCATIONS";"_80_3",#N/A,FALSE,"ALLOCATIONS";"_80_4",#N/A,FALSE,"ALLOCATIONS";"_80_5",#N/A,FALSE,"ALLOCATIONS"}</definedName>
    <definedName name="wrn.PRINT._.ALL._3" localSheetId="7" hidden="1">{"balsheet",#N/A,FALSE,"INCOME";"TB3",#N/A,FALSE,"INCOME";"TAJE",#N/A,FALSE,"TAJE";"_200",#N/A,FALSE,"ALLOCATIONS";"_80_1",#N/A,FALSE,"ALLOCATIONS";"_80_2",#N/A,FALSE,"ALLOCATIONS";"_80_3",#N/A,FALSE,"ALLOCATIONS";"_80_4",#N/A,FALSE,"ALLOCATIONS";"_80_5",#N/A,FALSE,"ALLOCATIONS"}</definedName>
    <definedName name="wrn.PRINT._.ALL._3" localSheetId="8" hidden="1">{"balsheet",#N/A,FALSE,"INCOME";"TB3",#N/A,FALSE,"INCOME";"TAJE",#N/A,FALSE,"TAJE";"_200",#N/A,FALSE,"ALLOCATIONS";"_80_1",#N/A,FALSE,"ALLOCATIONS";"_80_2",#N/A,FALSE,"ALLOCATIONS";"_80_3",#N/A,FALSE,"ALLOCATIONS";"_80_4",#N/A,FALSE,"ALLOCATIONS";"_80_5",#N/A,FALSE,"ALLOCATIONS"}</definedName>
    <definedName name="wrn.PRINT._.ALL._3" localSheetId="9" hidden="1">{"balsheet",#N/A,FALSE,"INCOME";"TB3",#N/A,FALSE,"INCOME";"TAJE",#N/A,FALSE,"TAJE";"_200",#N/A,FALSE,"ALLOCATIONS";"_80_1",#N/A,FALSE,"ALLOCATIONS";"_80_2",#N/A,FALSE,"ALLOCATIONS";"_80_3",#N/A,FALSE,"ALLOCATIONS";"_80_4",#N/A,FALSE,"ALLOCATIONS";"_80_5",#N/A,FALSE,"ALLOCATIONS"}</definedName>
    <definedName name="wrn.PRINT._.ALL._3" localSheetId="10" hidden="1">{"balsheet",#N/A,FALSE,"INCOME";"TB3",#N/A,FALSE,"INCOME";"TAJE",#N/A,FALSE,"TAJE";"_200",#N/A,FALSE,"ALLOCATIONS";"_80_1",#N/A,FALSE,"ALLOCATIONS";"_80_2",#N/A,FALSE,"ALLOCATIONS";"_80_3",#N/A,FALSE,"ALLOCATIONS";"_80_4",#N/A,FALSE,"ALLOCATIONS";"_80_5",#N/A,FALSE,"ALLOCATIONS"}</definedName>
    <definedName name="wrn.PRINT._.ALL._3" hidden="1">{"balsheet",#N/A,FALSE,"INCOME";"TB3",#N/A,FALSE,"INCOME";"TAJE",#N/A,FALSE,"TAJE";"_200",#N/A,FALSE,"ALLOCATIONS";"_80_1",#N/A,FALSE,"ALLOCATIONS";"_80_2",#N/A,FALSE,"ALLOCATIONS";"_80_3",#N/A,FALSE,"ALLOCATIONS";"_80_4",#N/A,FALSE,"ALLOCATIONS";"_80_5",#N/A,FALSE,"ALLOCATIONS"}</definedName>
    <definedName name="wrn.Print._.Blank._.Exhibit." localSheetId="2" hidden="1">{"Extra 1",#N/A,FALSE,"Blank"}</definedName>
    <definedName name="wrn.Print._.Blank._.Exhibit." localSheetId="3" hidden="1">{"Extra 1",#N/A,FALSE,"Blank"}</definedName>
    <definedName name="wrn.Print._.Blank._.Exhibit." localSheetId="4" hidden="1">{"Extra 1",#N/A,FALSE,"Blank"}</definedName>
    <definedName name="wrn.Print._.Blank._.Exhibit." localSheetId="5" hidden="1">{"Extra 1",#N/A,FALSE,"Blank"}</definedName>
    <definedName name="wrn.Print._.Blank._.Exhibit." localSheetId="1" hidden="1">{"Extra 1",#N/A,FALSE,"Blank"}</definedName>
    <definedName name="wrn.Print._.Blank._.Exhibit." localSheetId="0" hidden="1">{"Extra 1",#N/A,FALSE,"Blank"}</definedName>
    <definedName name="wrn.Print._.Blank._.Exhibit." localSheetId="6" hidden="1">{"Extra 1",#N/A,FALSE,"Blank"}</definedName>
    <definedName name="wrn.Print._.Blank._.Exhibit." localSheetId="7" hidden="1">{"Extra 1",#N/A,FALSE,"Blank"}</definedName>
    <definedName name="wrn.Print._.Blank._.Exhibit." localSheetId="8" hidden="1">{"Extra 1",#N/A,FALSE,"Blank"}</definedName>
    <definedName name="wrn.Print._.Blank._.Exhibit." localSheetId="9" hidden="1">{"Extra 1",#N/A,FALSE,"Blank"}</definedName>
    <definedName name="wrn.Print._.Blank._.Exhibit." localSheetId="10" hidden="1">{"Extra 1",#N/A,FALSE,"Blank"}</definedName>
    <definedName name="wrn.Print._.Blank._.Exhibit." hidden="1">{"Extra 1",#N/A,FALSE,"Blank"}</definedName>
    <definedName name="wrn.Print._.Blank._.Exhibit._1" localSheetId="2" hidden="1">{"Extra 1",#N/A,FALSE,"Blank"}</definedName>
    <definedName name="wrn.Print._.Blank._.Exhibit._1" localSheetId="3" hidden="1">{"Extra 1",#N/A,FALSE,"Blank"}</definedName>
    <definedName name="wrn.Print._.Blank._.Exhibit._1" localSheetId="4" hidden="1">{"Extra 1",#N/A,FALSE,"Blank"}</definedName>
    <definedName name="wrn.Print._.Blank._.Exhibit._1" localSheetId="5" hidden="1">{"Extra 1",#N/A,FALSE,"Blank"}</definedName>
    <definedName name="wrn.Print._.Blank._.Exhibit._1" localSheetId="1" hidden="1">{"Extra 1",#N/A,FALSE,"Blank"}</definedName>
    <definedName name="wrn.Print._.Blank._.Exhibit._1" localSheetId="0" hidden="1">{"Extra 1",#N/A,FALSE,"Blank"}</definedName>
    <definedName name="wrn.Print._.Blank._.Exhibit._1" localSheetId="6" hidden="1">{"Extra 1",#N/A,FALSE,"Blank"}</definedName>
    <definedName name="wrn.Print._.Blank._.Exhibit._1" localSheetId="7" hidden="1">{"Extra 1",#N/A,FALSE,"Blank"}</definedName>
    <definedName name="wrn.Print._.Blank._.Exhibit._1" localSheetId="8" hidden="1">{"Extra 1",#N/A,FALSE,"Blank"}</definedName>
    <definedName name="wrn.Print._.Blank._.Exhibit._1" localSheetId="9" hidden="1">{"Extra 1",#N/A,FALSE,"Blank"}</definedName>
    <definedName name="wrn.Print._.Blank._.Exhibit._1" localSheetId="10" hidden="1">{"Extra 1",#N/A,FALSE,"Blank"}</definedName>
    <definedName name="wrn.Print._.Blank._.Exhibit._1" hidden="1">{"Extra 1",#N/A,FALSE,"Blank"}</definedName>
    <definedName name="wrn.Print._.BS._.Exhibits." localSheetId="2" hidden="1">{"BS Dollar",#N/A,FALSE,"BS";"BS CS",#N/A,FALSE,"BS"}</definedName>
    <definedName name="wrn.Print._.BS._.Exhibits." localSheetId="3" hidden="1">{"BS Dollar",#N/A,FALSE,"BS";"BS CS",#N/A,FALSE,"BS"}</definedName>
    <definedName name="wrn.Print._.BS._.Exhibits." localSheetId="4" hidden="1">{"BS Dollar",#N/A,FALSE,"BS";"BS CS",#N/A,FALSE,"BS"}</definedName>
    <definedName name="wrn.Print._.BS._.Exhibits." localSheetId="5" hidden="1">{"BS Dollar",#N/A,FALSE,"BS";"BS CS",#N/A,FALSE,"BS"}</definedName>
    <definedName name="wrn.Print._.BS._.Exhibits." localSheetId="1" hidden="1">{"BS Dollar",#N/A,FALSE,"BS";"BS CS",#N/A,FALSE,"BS"}</definedName>
    <definedName name="wrn.Print._.BS._.Exhibits." localSheetId="0" hidden="1">{"BS Dollar",#N/A,FALSE,"BS";"BS CS",#N/A,FALSE,"BS"}</definedName>
    <definedName name="wrn.Print._.BS._.Exhibits." localSheetId="6" hidden="1">{"BS Dollar",#N/A,FALSE,"BS";"BS CS",#N/A,FALSE,"BS"}</definedName>
    <definedName name="wrn.Print._.BS._.Exhibits." localSheetId="7" hidden="1">{"BS Dollar",#N/A,FALSE,"BS";"BS CS",#N/A,FALSE,"BS"}</definedName>
    <definedName name="wrn.Print._.BS._.Exhibits." localSheetId="8" hidden="1">{"BS Dollar",#N/A,FALSE,"BS";"BS CS",#N/A,FALSE,"BS"}</definedName>
    <definedName name="wrn.Print._.BS._.Exhibits." localSheetId="9" hidden="1">{"BS Dollar",#N/A,FALSE,"BS";"BS CS",#N/A,FALSE,"BS"}</definedName>
    <definedName name="wrn.Print._.BS._.Exhibits." localSheetId="10" hidden="1">{"BS Dollar",#N/A,FALSE,"BS";"BS CS",#N/A,FALSE,"BS"}</definedName>
    <definedName name="wrn.Print._.BS._.Exhibits." hidden="1">{"BS Dollar",#N/A,FALSE,"BS";"BS CS",#N/A,FALSE,"BS"}</definedName>
    <definedName name="wrn.Print._.BS._.Exhibits._1" localSheetId="2" hidden="1">{"BS Dollar",#N/A,FALSE,"BS";"BS CS",#N/A,FALSE,"BS"}</definedName>
    <definedName name="wrn.Print._.BS._.Exhibits._1" localSheetId="3" hidden="1">{"BS Dollar",#N/A,FALSE,"BS";"BS CS",#N/A,FALSE,"BS"}</definedName>
    <definedName name="wrn.Print._.BS._.Exhibits._1" localSheetId="4" hidden="1">{"BS Dollar",#N/A,FALSE,"BS";"BS CS",#N/A,FALSE,"BS"}</definedName>
    <definedName name="wrn.Print._.BS._.Exhibits._1" localSheetId="5" hidden="1">{"BS Dollar",#N/A,FALSE,"BS";"BS CS",#N/A,FALSE,"BS"}</definedName>
    <definedName name="wrn.Print._.BS._.Exhibits._1" localSheetId="1" hidden="1">{"BS Dollar",#N/A,FALSE,"BS";"BS CS",#N/A,FALSE,"BS"}</definedName>
    <definedName name="wrn.Print._.BS._.Exhibits._1" localSheetId="0" hidden="1">{"BS Dollar",#N/A,FALSE,"BS";"BS CS",#N/A,FALSE,"BS"}</definedName>
    <definedName name="wrn.Print._.BS._.Exhibits._1" localSheetId="6" hidden="1">{"BS Dollar",#N/A,FALSE,"BS";"BS CS",#N/A,FALSE,"BS"}</definedName>
    <definedName name="wrn.Print._.BS._.Exhibits._1" localSheetId="7" hidden="1">{"BS Dollar",#N/A,FALSE,"BS";"BS CS",#N/A,FALSE,"BS"}</definedName>
    <definedName name="wrn.Print._.BS._.Exhibits._1" localSheetId="8" hidden="1">{"BS Dollar",#N/A,FALSE,"BS";"BS CS",#N/A,FALSE,"BS"}</definedName>
    <definedName name="wrn.Print._.BS._.Exhibits._1" localSheetId="9" hidden="1">{"BS Dollar",#N/A,FALSE,"BS";"BS CS",#N/A,FALSE,"BS"}</definedName>
    <definedName name="wrn.Print._.BS._.Exhibits._1" localSheetId="10" hidden="1">{"BS Dollar",#N/A,FALSE,"BS";"BS CS",#N/A,FALSE,"BS"}</definedName>
    <definedName name="wrn.Print._.BS._.Exhibits._1" hidden="1">{"BS Dollar",#N/A,FALSE,"BS";"BS CS",#N/A,FALSE,"BS"}</definedName>
    <definedName name="wrn.Print._.CF._.Exhibit." localSheetId="2" hidden="1">{"CF Dollar",#N/A,FALSE,"CF"}</definedName>
    <definedName name="wrn.Print._.CF._.Exhibit." localSheetId="3" hidden="1">{"CF Dollar",#N/A,FALSE,"CF"}</definedName>
    <definedName name="wrn.Print._.CF._.Exhibit." localSheetId="4" hidden="1">{"CF Dollar",#N/A,FALSE,"CF"}</definedName>
    <definedName name="wrn.Print._.CF._.Exhibit." localSheetId="5" hidden="1">{"CF Dollar",#N/A,FALSE,"CF"}</definedName>
    <definedName name="wrn.Print._.CF._.Exhibit." localSheetId="1" hidden="1">{"CF Dollar",#N/A,FALSE,"CF"}</definedName>
    <definedName name="wrn.Print._.CF._.Exhibit." localSheetId="0" hidden="1">{"CF Dollar",#N/A,FALSE,"CF"}</definedName>
    <definedName name="wrn.Print._.CF._.Exhibit." localSheetId="6" hidden="1">{"CF Dollar",#N/A,FALSE,"CF"}</definedName>
    <definedName name="wrn.Print._.CF._.Exhibit." localSheetId="7" hidden="1">{"CF Dollar",#N/A,FALSE,"CF"}</definedName>
    <definedName name="wrn.Print._.CF._.Exhibit." localSheetId="8" hidden="1">{"CF Dollar",#N/A,FALSE,"CF"}</definedName>
    <definedName name="wrn.Print._.CF._.Exhibit." localSheetId="9" hidden="1">{"CF Dollar",#N/A,FALSE,"CF"}</definedName>
    <definedName name="wrn.Print._.CF._.Exhibit." localSheetId="10" hidden="1">{"CF Dollar",#N/A,FALSE,"CF"}</definedName>
    <definedName name="wrn.Print._.CF._.Exhibit." hidden="1">{"CF Dollar",#N/A,FALSE,"CF"}</definedName>
    <definedName name="wrn.Print._.CF._.Exhibit._1" localSheetId="2" hidden="1">{"CF Dollar",#N/A,FALSE,"CF"}</definedName>
    <definedName name="wrn.Print._.CF._.Exhibit._1" localSheetId="3" hidden="1">{"CF Dollar",#N/A,FALSE,"CF"}</definedName>
    <definedName name="wrn.Print._.CF._.Exhibit._1" localSheetId="4" hidden="1">{"CF Dollar",#N/A,FALSE,"CF"}</definedName>
    <definedName name="wrn.Print._.CF._.Exhibit._1" localSheetId="5" hidden="1">{"CF Dollar",#N/A,FALSE,"CF"}</definedName>
    <definedName name="wrn.Print._.CF._.Exhibit._1" localSheetId="1" hidden="1">{"CF Dollar",#N/A,FALSE,"CF"}</definedName>
    <definedName name="wrn.Print._.CF._.Exhibit._1" localSheetId="0" hidden="1">{"CF Dollar",#N/A,FALSE,"CF"}</definedName>
    <definedName name="wrn.Print._.CF._.Exhibit._1" localSheetId="6" hidden="1">{"CF Dollar",#N/A,FALSE,"CF"}</definedName>
    <definedName name="wrn.Print._.CF._.Exhibit._1" localSheetId="7" hidden="1">{"CF Dollar",#N/A,FALSE,"CF"}</definedName>
    <definedName name="wrn.Print._.CF._.Exhibit._1" localSheetId="8" hidden="1">{"CF Dollar",#N/A,FALSE,"CF"}</definedName>
    <definedName name="wrn.Print._.CF._.Exhibit._1" localSheetId="9" hidden="1">{"CF Dollar",#N/A,FALSE,"CF"}</definedName>
    <definedName name="wrn.Print._.CF._.Exhibit._1" localSheetId="10" hidden="1">{"CF Dollar",#N/A,FALSE,"CF"}</definedName>
    <definedName name="wrn.Print._.CF._.Exhibit._1" hidden="1">{"CF Dollar",#N/A,FALSE,"CF"}</definedName>
    <definedName name="wrn.Print._.Documents." localSheetId="2" hidden="1">{#N/A,#N/A,TRUE,"Cover Page";#N/A,#N/A,TRUE,"Executive Summary";#N/A,#N/A,TRUE,"Photos";#N/A,#N/A,TRUE,"Area Map";#N/A,#N/A,TRUE,"Descriptions";#N/A,#N/A,TRUE,"SitePlan";#N/A,#N/A,TRUE,"Land Grid";#N/A,#N/A,TRUE,"Land Sales Map";#N/A,#N/A,TRUE,"Cost Approach Schedule";#N/A,#N/A,TRUE,"Certification"}</definedName>
    <definedName name="wrn.Print._.Documents." localSheetId="3" hidden="1">{#N/A,#N/A,TRUE,"Cover Page";#N/A,#N/A,TRUE,"Executive Summary";#N/A,#N/A,TRUE,"Photos";#N/A,#N/A,TRUE,"Area Map";#N/A,#N/A,TRUE,"Descriptions";#N/A,#N/A,TRUE,"SitePlan";#N/A,#N/A,TRUE,"Land Grid";#N/A,#N/A,TRUE,"Land Sales Map";#N/A,#N/A,TRUE,"Cost Approach Schedule";#N/A,#N/A,TRUE,"Certification"}</definedName>
    <definedName name="wrn.Print._.Documents." localSheetId="4" hidden="1">{#N/A,#N/A,TRUE,"Cover Page";#N/A,#N/A,TRUE,"Executive Summary";#N/A,#N/A,TRUE,"Photos";#N/A,#N/A,TRUE,"Area Map";#N/A,#N/A,TRUE,"Descriptions";#N/A,#N/A,TRUE,"SitePlan";#N/A,#N/A,TRUE,"Land Grid";#N/A,#N/A,TRUE,"Land Sales Map";#N/A,#N/A,TRUE,"Cost Approach Schedule";#N/A,#N/A,TRUE,"Certification"}</definedName>
    <definedName name="wrn.Print._.Documents." localSheetId="5" hidden="1">{#N/A,#N/A,TRUE,"Cover Page";#N/A,#N/A,TRUE,"Executive Summary";#N/A,#N/A,TRUE,"Photos";#N/A,#N/A,TRUE,"Area Map";#N/A,#N/A,TRUE,"Descriptions";#N/A,#N/A,TRUE,"SitePlan";#N/A,#N/A,TRUE,"Land Grid";#N/A,#N/A,TRUE,"Land Sales Map";#N/A,#N/A,TRUE,"Cost Approach Schedule";#N/A,#N/A,TRUE,"Certification"}</definedName>
    <definedName name="wrn.Print._.Documents." localSheetId="7" hidden="1">{#N/A,#N/A,TRUE,"Cover Page";#N/A,#N/A,TRUE,"Executive Summary";#N/A,#N/A,TRUE,"Photos";#N/A,#N/A,TRUE,"Area Map";#N/A,#N/A,TRUE,"Descriptions";#N/A,#N/A,TRUE,"SitePlan";#N/A,#N/A,TRUE,"Land Grid";#N/A,#N/A,TRUE,"Land Sales Map";#N/A,#N/A,TRUE,"Cost Approach Schedule";#N/A,#N/A,TRUE,"Certification"}</definedName>
    <definedName name="wrn.Print._.Documents." localSheetId="8" hidden="1">{#N/A,#N/A,TRUE,"Cover Page";#N/A,#N/A,TRUE,"Executive Summary";#N/A,#N/A,TRUE,"Photos";#N/A,#N/A,TRUE,"Area Map";#N/A,#N/A,TRUE,"Descriptions";#N/A,#N/A,TRUE,"SitePlan";#N/A,#N/A,TRUE,"Land Grid";#N/A,#N/A,TRUE,"Land Sales Map";#N/A,#N/A,TRUE,"Cost Approach Schedule";#N/A,#N/A,TRUE,"Certification"}</definedName>
    <definedName name="wrn.Print._.Documents." localSheetId="9" hidden="1">{#N/A,#N/A,TRUE,"Cover Page";#N/A,#N/A,TRUE,"Executive Summary";#N/A,#N/A,TRUE,"Photos";#N/A,#N/A,TRUE,"Area Map";#N/A,#N/A,TRUE,"Descriptions";#N/A,#N/A,TRUE,"SitePlan";#N/A,#N/A,TRUE,"Land Grid";#N/A,#N/A,TRUE,"Land Sales Map";#N/A,#N/A,TRUE,"Cost Approach Schedule";#N/A,#N/A,TRUE,"Certification"}</definedName>
    <definedName name="wrn.Print._.Documents." localSheetId="10" hidden="1">{#N/A,#N/A,TRUE,"Cover Page";#N/A,#N/A,TRUE,"Executive Summary";#N/A,#N/A,TRUE,"Photos";#N/A,#N/A,TRUE,"Area Map";#N/A,#N/A,TRUE,"Descriptions";#N/A,#N/A,TRUE,"SitePlan";#N/A,#N/A,TRUE,"Land Grid";#N/A,#N/A,TRUE,"Land Sales Map";#N/A,#N/A,TRUE,"Cost Approach Schedule";#N/A,#N/A,TRUE,"Certification"}</definedName>
    <definedName name="wrn.Print._.Documents." hidden="1">{#N/A,#N/A,TRUE,"Cover Page";#N/A,#N/A,TRUE,"Executive Summary";#N/A,#N/A,TRUE,"Photos";#N/A,#N/A,TRUE,"Area Map";#N/A,#N/A,TRUE,"Descriptions";#N/A,#N/A,TRUE,"SitePlan";#N/A,#N/A,TRUE,"Land Grid";#N/A,#N/A,TRUE,"Land Sales Map";#N/A,#N/A,TRUE,"Cost Approach Schedule";#N/A,#N/A,TRUE,"Certification"}</definedName>
    <definedName name="wrn.Print._.Full._.Format." localSheetId="2" hidden="1">{#N/A,#N/A,FALSE,"Assumptions";"Model",#N/A,FALSE,"MDU";#N/A,#N/A,FALSE,"Notes"}</definedName>
    <definedName name="wrn.Print._.Full._.Format." localSheetId="3" hidden="1">{#N/A,#N/A,FALSE,"Assumptions";"Model",#N/A,FALSE,"MDU";#N/A,#N/A,FALSE,"Notes"}</definedName>
    <definedName name="wrn.Print._.Full._.Format." localSheetId="4" hidden="1">{#N/A,#N/A,FALSE,"Assumptions";"Model",#N/A,FALSE,"MDU";#N/A,#N/A,FALSE,"Notes"}</definedName>
    <definedName name="wrn.Print._.Full._.Format." localSheetId="5" hidden="1">{#N/A,#N/A,FALSE,"Assumptions";"Model",#N/A,FALSE,"MDU";#N/A,#N/A,FALSE,"Notes"}</definedName>
    <definedName name="wrn.Print._.Full._.Format." localSheetId="7" hidden="1">{#N/A,#N/A,FALSE,"Assumptions";"Model",#N/A,FALSE,"MDU";#N/A,#N/A,FALSE,"Notes"}</definedName>
    <definedName name="wrn.Print._.Full._.Format." localSheetId="8" hidden="1">{#N/A,#N/A,FALSE,"Assumptions";"Model",#N/A,FALSE,"MDU";#N/A,#N/A,FALSE,"Notes"}</definedName>
    <definedName name="wrn.Print._.Full._.Format." localSheetId="9" hidden="1">{#N/A,#N/A,FALSE,"Assumptions";"Model",#N/A,FALSE,"MDU";#N/A,#N/A,FALSE,"Notes"}</definedName>
    <definedName name="wrn.Print._.Full._.Format." localSheetId="10" hidden="1">{#N/A,#N/A,FALSE,"Assumptions";"Model",#N/A,FALSE,"MDU";#N/A,#N/A,FALSE,"Notes"}</definedName>
    <definedName name="wrn.Print._.Full._.Format." hidden="1">{#N/A,#N/A,FALSE,"Assumptions";"Model",#N/A,FALSE,"MDU";#N/A,#N/A,FALSE,"Notes"}</definedName>
    <definedName name="wrn.print._.graphs." localSheetId="2" hidden="1">{"cap_structure",#N/A,FALSE,"Graph-Mkt Cap";"price",#N/A,FALSE,"Graph-Price";"ebit",#N/A,FALSE,"Graph-EBITDA";"ebitda",#N/A,FALSE,"Graph-EBITDA"}</definedName>
    <definedName name="wrn.print._.graphs." localSheetId="3" hidden="1">{"cap_structure",#N/A,FALSE,"Graph-Mkt Cap";"price",#N/A,FALSE,"Graph-Price";"ebit",#N/A,FALSE,"Graph-EBITDA";"ebitda",#N/A,FALSE,"Graph-EBITDA"}</definedName>
    <definedName name="wrn.print._.graphs." localSheetId="4" hidden="1">{"cap_structure",#N/A,FALSE,"Graph-Mkt Cap";"price",#N/A,FALSE,"Graph-Price";"ebit",#N/A,FALSE,"Graph-EBITDA";"ebitda",#N/A,FALSE,"Graph-EBITDA"}</definedName>
    <definedName name="wrn.print._.graphs." localSheetId="5" hidden="1">{"cap_structure",#N/A,FALSE,"Graph-Mkt Cap";"price",#N/A,FALSE,"Graph-Price";"ebit",#N/A,FALSE,"Graph-EBITDA";"ebitda",#N/A,FALSE,"Graph-EBITDA"}</definedName>
    <definedName name="wrn.print._.graphs." localSheetId="1" hidden="1">{"cap_structure",#N/A,FALSE,"Graph-Mkt Cap";"price",#N/A,FALSE,"Graph-Price";"ebit",#N/A,FALSE,"Graph-EBITDA";"ebitda",#N/A,FALSE,"Graph-EBITDA"}</definedName>
    <definedName name="wrn.print._.graphs." localSheetId="0" hidden="1">{"cap_structure",#N/A,FALSE,"Graph-Mkt Cap";"price",#N/A,FALSE,"Graph-Price";"ebit",#N/A,FALSE,"Graph-EBITDA";"ebitda",#N/A,FALSE,"Graph-EBITDA"}</definedName>
    <definedName name="wrn.print._.graphs." localSheetId="6" hidden="1">{"cap_structure",#N/A,FALSE,"Graph-Mkt Cap";"price",#N/A,FALSE,"Graph-Price";"ebit",#N/A,FALSE,"Graph-EBITDA";"ebitda",#N/A,FALSE,"Graph-EBITDA"}</definedName>
    <definedName name="wrn.print._.graphs." localSheetId="7" hidden="1">{"cap_structure",#N/A,FALSE,"Graph-Mkt Cap";"price",#N/A,FALSE,"Graph-Price";"ebit",#N/A,FALSE,"Graph-EBITDA";"ebitda",#N/A,FALSE,"Graph-EBITDA"}</definedName>
    <definedName name="wrn.print._.graphs." localSheetId="8" hidden="1">{"cap_structure",#N/A,FALSE,"Graph-Mkt Cap";"price",#N/A,FALSE,"Graph-Price";"ebit",#N/A,FALSE,"Graph-EBITDA";"ebitda",#N/A,FALSE,"Graph-EBITDA"}</definedName>
    <definedName name="wrn.print._.graphs." localSheetId="9" hidden="1">{"cap_structure",#N/A,FALSE,"Graph-Mkt Cap";"price",#N/A,FALSE,"Graph-Price";"ebit",#N/A,FALSE,"Graph-EBITDA";"ebitda",#N/A,FALSE,"Graph-EBITDA"}</definedName>
    <definedName name="wrn.print._.graphs." localSheetId="10"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graphs._1" localSheetId="2" hidden="1">{"cap_structure",#N/A,FALSE,"Graph-Mkt Cap";"price",#N/A,FALSE,"Graph-Price";"ebit",#N/A,FALSE,"Graph-EBITDA";"ebitda",#N/A,FALSE,"Graph-EBITDA"}</definedName>
    <definedName name="wrn.print._.graphs._1" localSheetId="3" hidden="1">{"cap_structure",#N/A,FALSE,"Graph-Mkt Cap";"price",#N/A,FALSE,"Graph-Price";"ebit",#N/A,FALSE,"Graph-EBITDA";"ebitda",#N/A,FALSE,"Graph-EBITDA"}</definedName>
    <definedName name="wrn.print._.graphs._1" localSheetId="4" hidden="1">{"cap_structure",#N/A,FALSE,"Graph-Mkt Cap";"price",#N/A,FALSE,"Graph-Price";"ebit",#N/A,FALSE,"Graph-EBITDA";"ebitda",#N/A,FALSE,"Graph-EBITDA"}</definedName>
    <definedName name="wrn.print._.graphs._1" localSheetId="5" hidden="1">{"cap_structure",#N/A,FALSE,"Graph-Mkt Cap";"price",#N/A,FALSE,"Graph-Price";"ebit",#N/A,FALSE,"Graph-EBITDA";"ebitda",#N/A,FALSE,"Graph-EBITDA"}</definedName>
    <definedName name="wrn.print._.graphs._1" localSheetId="1" hidden="1">{"cap_structure",#N/A,FALSE,"Graph-Mkt Cap";"price",#N/A,FALSE,"Graph-Price";"ebit",#N/A,FALSE,"Graph-EBITDA";"ebitda",#N/A,FALSE,"Graph-EBITDA"}</definedName>
    <definedName name="wrn.print._.graphs._1" localSheetId="0" hidden="1">{"cap_structure",#N/A,FALSE,"Graph-Mkt Cap";"price",#N/A,FALSE,"Graph-Price";"ebit",#N/A,FALSE,"Graph-EBITDA";"ebitda",#N/A,FALSE,"Graph-EBITDA"}</definedName>
    <definedName name="wrn.print._.graphs._1" localSheetId="6" hidden="1">{"cap_structure",#N/A,FALSE,"Graph-Mkt Cap";"price",#N/A,FALSE,"Graph-Price";"ebit",#N/A,FALSE,"Graph-EBITDA";"ebitda",#N/A,FALSE,"Graph-EBITDA"}</definedName>
    <definedName name="wrn.print._.graphs._1" localSheetId="7" hidden="1">{"cap_structure",#N/A,FALSE,"Graph-Mkt Cap";"price",#N/A,FALSE,"Graph-Price";"ebit",#N/A,FALSE,"Graph-EBITDA";"ebitda",#N/A,FALSE,"Graph-EBITDA"}</definedName>
    <definedName name="wrn.print._.graphs._1" localSheetId="8" hidden="1">{"cap_structure",#N/A,FALSE,"Graph-Mkt Cap";"price",#N/A,FALSE,"Graph-Price";"ebit",#N/A,FALSE,"Graph-EBITDA";"ebitda",#N/A,FALSE,"Graph-EBITDA"}</definedName>
    <definedName name="wrn.print._.graphs._1" localSheetId="9" hidden="1">{"cap_structure",#N/A,FALSE,"Graph-Mkt Cap";"price",#N/A,FALSE,"Graph-Price";"ebit",#N/A,FALSE,"Graph-EBITDA";"ebitda",#N/A,FALSE,"Graph-EBITDA"}</definedName>
    <definedName name="wrn.print._.graphs._1" localSheetId="10" hidden="1">{"cap_structure",#N/A,FALSE,"Graph-Mkt Cap";"price",#N/A,FALSE,"Graph-Price";"ebit",#N/A,FALSE,"Graph-EBITDA";"ebitda",#N/A,FALSE,"Graph-EBITDA"}</definedName>
    <definedName name="wrn.print._.graphs._1" hidden="1">{"cap_structure",#N/A,FALSE,"Graph-Mkt Cap";"price",#N/A,FALSE,"Graph-Price";"ebit",#N/A,FALSE,"Graph-EBITDA";"ebitda",#N/A,FALSE,"Graph-EBITDA"}</definedName>
    <definedName name="wrn.Print._.Improved._.Sales." localSheetId="2" hidden="1">{#N/A,#N/A,FALSE,"Sale 1";#N/A,#N/A,FALSE,"Sale 2";#N/A,#N/A,FALSE,"Sale 3";#N/A,#N/A,FALSE,"Sale 4";#N/A,#N/A,FALSE,"Sale 5";#N/A,#N/A,FALSE,"Sale 6";#N/A,#N/A,FALSE,"Sale 7";#N/A,#N/A,FALSE,"Sale 8";#N/A,#N/A,FALSE,"Sale 9";#N/A,#N/A,FALSE,"Sale 10";#N/A,#N/A,FALSE,"Sale 11";#N/A,#N/A,FALSE,"Sale 12"}</definedName>
    <definedName name="wrn.Print._.Improved._.Sales." localSheetId="3" hidden="1">{#N/A,#N/A,FALSE,"Sale 1";#N/A,#N/A,FALSE,"Sale 2";#N/A,#N/A,FALSE,"Sale 3";#N/A,#N/A,FALSE,"Sale 4";#N/A,#N/A,FALSE,"Sale 5";#N/A,#N/A,FALSE,"Sale 6";#N/A,#N/A,FALSE,"Sale 7";#N/A,#N/A,FALSE,"Sale 8";#N/A,#N/A,FALSE,"Sale 9";#N/A,#N/A,FALSE,"Sale 10";#N/A,#N/A,FALSE,"Sale 11";#N/A,#N/A,FALSE,"Sale 12"}</definedName>
    <definedName name="wrn.Print._.Improved._.Sales." localSheetId="4" hidden="1">{#N/A,#N/A,FALSE,"Sale 1";#N/A,#N/A,FALSE,"Sale 2";#N/A,#N/A,FALSE,"Sale 3";#N/A,#N/A,FALSE,"Sale 4";#N/A,#N/A,FALSE,"Sale 5";#N/A,#N/A,FALSE,"Sale 6";#N/A,#N/A,FALSE,"Sale 7";#N/A,#N/A,FALSE,"Sale 8";#N/A,#N/A,FALSE,"Sale 9";#N/A,#N/A,FALSE,"Sale 10";#N/A,#N/A,FALSE,"Sale 11";#N/A,#N/A,FALSE,"Sale 12"}</definedName>
    <definedName name="wrn.Print._.Improved._.Sales." localSheetId="5" hidden="1">{#N/A,#N/A,FALSE,"Sale 1";#N/A,#N/A,FALSE,"Sale 2";#N/A,#N/A,FALSE,"Sale 3";#N/A,#N/A,FALSE,"Sale 4";#N/A,#N/A,FALSE,"Sale 5";#N/A,#N/A,FALSE,"Sale 6";#N/A,#N/A,FALSE,"Sale 7";#N/A,#N/A,FALSE,"Sale 8";#N/A,#N/A,FALSE,"Sale 9";#N/A,#N/A,FALSE,"Sale 10";#N/A,#N/A,FALSE,"Sale 11";#N/A,#N/A,FALSE,"Sale 12"}</definedName>
    <definedName name="wrn.Print._.Improved._.Sales." localSheetId="7" hidden="1">{#N/A,#N/A,FALSE,"Sale 1";#N/A,#N/A,FALSE,"Sale 2";#N/A,#N/A,FALSE,"Sale 3";#N/A,#N/A,FALSE,"Sale 4";#N/A,#N/A,FALSE,"Sale 5";#N/A,#N/A,FALSE,"Sale 6";#N/A,#N/A,FALSE,"Sale 7";#N/A,#N/A,FALSE,"Sale 8";#N/A,#N/A,FALSE,"Sale 9";#N/A,#N/A,FALSE,"Sale 10";#N/A,#N/A,FALSE,"Sale 11";#N/A,#N/A,FALSE,"Sale 12"}</definedName>
    <definedName name="wrn.Print._.Improved._.Sales." localSheetId="8" hidden="1">{#N/A,#N/A,FALSE,"Sale 1";#N/A,#N/A,FALSE,"Sale 2";#N/A,#N/A,FALSE,"Sale 3";#N/A,#N/A,FALSE,"Sale 4";#N/A,#N/A,FALSE,"Sale 5";#N/A,#N/A,FALSE,"Sale 6";#N/A,#N/A,FALSE,"Sale 7";#N/A,#N/A,FALSE,"Sale 8";#N/A,#N/A,FALSE,"Sale 9";#N/A,#N/A,FALSE,"Sale 10";#N/A,#N/A,FALSE,"Sale 11";#N/A,#N/A,FALSE,"Sale 12"}</definedName>
    <definedName name="wrn.Print._.Improved._.Sales." localSheetId="9" hidden="1">{#N/A,#N/A,FALSE,"Sale 1";#N/A,#N/A,FALSE,"Sale 2";#N/A,#N/A,FALSE,"Sale 3";#N/A,#N/A,FALSE,"Sale 4";#N/A,#N/A,FALSE,"Sale 5";#N/A,#N/A,FALSE,"Sale 6";#N/A,#N/A,FALSE,"Sale 7";#N/A,#N/A,FALSE,"Sale 8";#N/A,#N/A,FALSE,"Sale 9";#N/A,#N/A,FALSE,"Sale 10";#N/A,#N/A,FALSE,"Sale 11";#N/A,#N/A,FALSE,"Sale 12"}</definedName>
    <definedName name="wrn.Print._.Improved._.Sales." localSheetId="10" hidden="1">{#N/A,#N/A,FALSE,"Sale 1";#N/A,#N/A,FALSE,"Sale 2";#N/A,#N/A,FALSE,"Sale 3";#N/A,#N/A,FALSE,"Sale 4";#N/A,#N/A,FALSE,"Sale 5";#N/A,#N/A,FALSE,"Sale 6";#N/A,#N/A,FALSE,"Sale 7";#N/A,#N/A,FALSE,"Sale 8";#N/A,#N/A,FALSE,"Sale 9";#N/A,#N/A,FALSE,"Sale 10";#N/A,#N/A,FALSE,"Sale 11";#N/A,#N/A,FALSE,"Sale 12"}</definedName>
    <definedName name="wrn.Print._.Improved._.Sales." hidden="1">{#N/A,#N/A,FALSE,"Sale 1";#N/A,#N/A,FALSE,"Sale 2";#N/A,#N/A,FALSE,"Sale 3";#N/A,#N/A,FALSE,"Sale 4";#N/A,#N/A,FALSE,"Sale 5";#N/A,#N/A,FALSE,"Sale 6";#N/A,#N/A,FALSE,"Sale 7";#N/A,#N/A,FALSE,"Sale 8";#N/A,#N/A,FALSE,"Sale 9";#N/A,#N/A,FALSE,"Sale 10";#N/A,#N/A,FALSE,"Sale 11";#N/A,#N/A,FALSE,"Sale 12"}</definedName>
    <definedName name="wrn.Print._.IS._.Exhibits." localSheetId="2" hidden="1">{"Inc Stmt Dollar",#N/A,FALSE,"IS";"Inc Stmt CS",#N/A,FALSE,"IS"}</definedName>
    <definedName name="wrn.Print._.IS._.Exhibits." localSheetId="3" hidden="1">{"Inc Stmt Dollar",#N/A,FALSE,"IS";"Inc Stmt CS",#N/A,FALSE,"IS"}</definedName>
    <definedName name="wrn.Print._.IS._.Exhibits." localSheetId="4" hidden="1">{"Inc Stmt Dollar",#N/A,FALSE,"IS";"Inc Stmt CS",#N/A,FALSE,"IS"}</definedName>
    <definedName name="wrn.Print._.IS._.Exhibits." localSheetId="5" hidden="1">{"Inc Stmt Dollar",#N/A,FALSE,"IS";"Inc Stmt CS",#N/A,FALSE,"IS"}</definedName>
    <definedName name="wrn.Print._.IS._.Exhibits." localSheetId="1" hidden="1">{"Inc Stmt Dollar",#N/A,FALSE,"IS";"Inc Stmt CS",#N/A,FALSE,"IS"}</definedName>
    <definedName name="wrn.Print._.IS._.Exhibits." localSheetId="0" hidden="1">{"Inc Stmt Dollar",#N/A,FALSE,"IS";"Inc Stmt CS",#N/A,FALSE,"IS"}</definedName>
    <definedName name="wrn.Print._.IS._.Exhibits." localSheetId="6" hidden="1">{"Inc Stmt Dollar",#N/A,FALSE,"IS";"Inc Stmt CS",#N/A,FALSE,"IS"}</definedName>
    <definedName name="wrn.Print._.IS._.Exhibits." localSheetId="7" hidden="1">{"Inc Stmt Dollar",#N/A,FALSE,"IS";"Inc Stmt CS",#N/A,FALSE,"IS"}</definedName>
    <definedName name="wrn.Print._.IS._.Exhibits." localSheetId="8" hidden="1">{"Inc Stmt Dollar",#N/A,FALSE,"IS";"Inc Stmt CS",#N/A,FALSE,"IS"}</definedName>
    <definedName name="wrn.Print._.IS._.Exhibits." localSheetId="9" hidden="1">{"Inc Stmt Dollar",#N/A,FALSE,"IS";"Inc Stmt CS",#N/A,FALSE,"IS"}</definedName>
    <definedName name="wrn.Print._.IS._.Exhibits." localSheetId="10" hidden="1">{"Inc Stmt Dollar",#N/A,FALSE,"IS";"Inc Stmt CS",#N/A,FALSE,"IS"}</definedName>
    <definedName name="wrn.Print._.IS._.Exhibits." hidden="1">{"Inc Stmt Dollar",#N/A,FALSE,"IS";"Inc Stmt CS",#N/A,FALSE,"IS"}</definedName>
    <definedName name="wrn.Print._.IS._.Exhibits._1" localSheetId="2" hidden="1">{"Inc Stmt Dollar",#N/A,FALSE,"IS";"Inc Stmt CS",#N/A,FALSE,"IS"}</definedName>
    <definedName name="wrn.Print._.IS._.Exhibits._1" localSheetId="3" hidden="1">{"Inc Stmt Dollar",#N/A,FALSE,"IS";"Inc Stmt CS",#N/A,FALSE,"IS"}</definedName>
    <definedName name="wrn.Print._.IS._.Exhibits._1" localSheetId="4" hidden="1">{"Inc Stmt Dollar",#N/A,FALSE,"IS";"Inc Stmt CS",#N/A,FALSE,"IS"}</definedName>
    <definedName name="wrn.Print._.IS._.Exhibits._1" localSheetId="5" hidden="1">{"Inc Stmt Dollar",#N/A,FALSE,"IS";"Inc Stmt CS",#N/A,FALSE,"IS"}</definedName>
    <definedName name="wrn.Print._.IS._.Exhibits._1" localSheetId="1" hidden="1">{"Inc Stmt Dollar",#N/A,FALSE,"IS";"Inc Stmt CS",#N/A,FALSE,"IS"}</definedName>
    <definedName name="wrn.Print._.IS._.Exhibits._1" localSheetId="0" hidden="1">{"Inc Stmt Dollar",#N/A,FALSE,"IS";"Inc Stmt CS",#N/A,FALSE,"IS"}</definedName>
    <definedName name="wrn.Print._.IS._.Exhibits._1" localSheetId="6" hidden="1">{"Inc Stmt Dollar",#N/A,FALSE,"IS";"Inc Stmt CS",#N/A,FALSE,"IS"}</definedName>
    <definedName name="wrn.Print._.IS._.Exhibits._1" localSheetId="7" hidden="1">{"Inc Stmt Dollar",#N/A,FALSE,"IS";"Inc Stmt CS",#N/A,FALSE,"IS"}</definedName>
    <definedName name="wrn.Print._.IS._.Exhibits._1" localSheetId="8" hidden="1">{"Inc Stmt Dollar",#N/A,FALSE,"IS";"Inc Stmt CS",#N/A,FALSE,"IS"}</definedName>
    <definedName name="wrn.Print._.IS._.Exhibits._1" localSheetId="9" hidden="1">{"Inc Stmt Dollar",#N/A,FALSE,"IS";"Inc Stmt CS",#N/A,FALSE,"IS"}</definedName>
    <definedName name="wrn.Print._.IS._.Exhibits._1" localSheetId="10" hidden="1">{"Inc Stmt Dollar",#N/A,FALSE,"IS";"Inc Stmt CS",#N/A,FALSE,"IS"}</definedName>
    <definedName name="wrn.Print._.IS._.Exhibits._1" hidden="1">{"Inc Stmt Dollar",#N/A,FALSE,"IS";"Inc Stmt CS",#N/A,FALSE,"IS"}</definedName>
    <definedName name="wrn.Print._.PNL._.Download." localSheetId="2" hidden="1">{"PNLProjDL",#N/A,FALSE,"PROJCO";"PNLParDL",#N/A,FALSE,"Parent"}</definedName>
    <definedName name="wrn.Print._.PNL._.Download." localSheetId="3" hidden="1">{"PNLProjDL",#N/A,FALSE,"PROJCO";"PNLParDL",#N/A,FALSE,"Parent"}</definedName>
    <definedName name="wrn.Print._.PNL._.Download." localSheetId="4" hidden="1">{"PNLProjDL",#N/A,FALSE,"PROJCO";"PNLParDL",#N/A,FALSE,"Parent"}</definedName>
    <definedName name="wrn.Print._.PNL._.Download." localSheetId="5" hidden="1">{"PNLProjDL",#N/A,FALSE,"PROJCO";"PNLParDL",#N/A,FALSE,"Parent"}</definedName>
    <definedName name="wrn.Print._.PNL._.Download." localSheetId="1" hidden="1">{"PNLProjDL",#N/A,FALSE,"PROJCO";"PNLParDL",#N/A,FALSE,"Parent"}</definedName>
    <definedName name="wrn.Print._.PNL._.Download." localSheetId="0" hidden="1">{"PNLProjDL",#N/A,FALSE,"PROJCO";"PNLParDL",#N/A,FALSE,"Parent"}</definedName>
    <definedName name="wrn.Print._.PNL._.Download." localSheetId="6" hidden="1">{"PNLProjDL",#N/A,FALSE,"PROJCO";"PNLParDL",#N/A,FALSE,"Parent"}</definedName>
    <definedName name="wrn.Print._.PNL._.Download." localSheetId="7" hidden="1">{"PNLProjDL",#N/A,FALSE,"PROJCO";"PNLParDL",#N/A,FALSE,"Parent"}</definedName>
    <definedName name="wrn.Print._.PNL._.Download." localSheetId="8" hidden="1">{"PNLProjDL",#N/A,FALSE,"PROJCO";"PNLParDL",#N/A,FALSE,"Parent"}</definedName>
    <definedName name="wrn.Print._.PNL._.Download." localSheetId="9" hidden="1">{"PNLProjDL",#N/A,FALSE,"PROJCO";"PNLParDL",#N/A,FALSE,"Parent"}</definedName>
    <definedName name="wrn.Print._.PNL._.Download." localSheetId="10" hidden="1">{"PNLProjDL",#N/A,FALSE,"PROJCO";"PNLParDL",#N/A,FALSE,"Parent"}</definedName>
    <definedName name="wrn.Print._.PNL._.Download." hidden="1">{"PNLProjDL",#N/A,FALSE,"PROJCO";"PNLParDL",#N/A,FALSE,"Parent"}</definedName>
    <definedName name="wrn.Print._.PNL._.Download._1" localSheetId="2" hidden="1">{"PNLProjDL",#N/A,FALSE,"PROJCO";"PNLParDL",#N/A,FALSE,"Parent"}</definedName>
    <definedName name="wrn.Print._.PNL._.Download._1" localSheetId="3" hidden="1">{"PNLProjDL",#N/A,FALSE,"PROJCO";"PNLParDL",#N/A,FALSE,"Parent"}</definedName>
    <definedName name="wrn.Print._.PNL._.Download._1" localSheetId="4" hidden="1">{"PNLProjDL",#N/A,FALSE,"PROJCO";"PNLParDL",#N/A,FALSE,"Parent"}</definedName>
    <definedName name="wrn.Print._.PNL._.Download._1" localSheetId="5" hidden="1">{"PNLProjDL",#N/A,FALSE,"PROJCO";"PNLParDL",#N/A,FALSE,"Parent"}</definedName>
    <definedName name="wrn.Print._.PNL._.Download._1" localSheetId="1" hidden="1">{"PNLProjDL",#N/A,FALSE,"PROJCO";"PNLParDL",#N/A,FALSE,"Parent"}</definedName>
    <definedName name="wrn.Print._.PNL._.Download._1" localSheetId="0" hidden="1">{"PNLProjDL",#N/A,FALSE,"PROJCO";"PNLParDL",#N/A,FALSE,"Parent"}</definedName>
    <definedName name="wrn.Print._.PNL._.Download._1" localSheetId="6" hidden="1">{"PNLProjDL",#N/A,FALSE,"PROJCO";"PNLParDL",#N/A,FALSE,"Parent"}</definedName>
    <definedName name="wrn.Print._.PNL._.Download._1" localSheetId="7" hidden="1">{"PNLProjDL",#N/A,FALSE,"PROJCO";"PNLParDL",#N/A,FALSE,"Parent"}</definedName>
    <definedName name="wrn.Print._.PNL._.Download._1" localSheetId="8" hidden="1">{"PNLProjDL",#N/A,FALSE,"PROJCO";"PNLParDL",#N/A,FALSE,"Parent"}</definedName>
    <definedName name="wrn.Print._.PNL._.Download._1" localSheetId="9" hidden="1">{"PNLProjDL",#N/A,FALSE,"PROJCO";"PNLParDL",#N/A,FALSE,"Parent"}</definedName>
    <definedName name="wrn.Print._.PNL._.Download._1" localSheetId="10" hidden="1">{"PNLProjDL",#N/A,FALSE,"PROJCO";"PNLParDL",#N/A,FALSE,"Parent"}</definedName>
    <definedName name="wrn.Print._.PNL._.Download._1" hidden="1">{"PNLProjDL",#N/A,FALSE,"PROJCO";"PNLParDL",#N/A,FALSE,"Parent"}</definedName>
    <definedName name="wrn.Print._.Ratio._.Exhibits." localSheetId="2" hidden="1">{"Ratio No.1",#N/A,FALSE,"Ratio";"Ratio No.2",#N/A,FALSE,"Ratio"}</definedName>
    <definedName name="wrn.Print._.Ratio._.Exhibits." localSheetId="3" hidden="1">{"Ratio No.1",#N/A,FALSE,"Ratio";"Ratio No.2",#N/A,FALSE,"Ratio"}</definedName>
    <definedName name="wrn.Print._.Ratio._.Exhibits." localSheetId="4" hidden="1">{"Ratio No.1",#N/A,FALSE,"Ratio";"Ratio No.2",#N/A,FALSE,"Ratio"}</definedName>
    <definedName name="wrn.Print._.Ratio._.Exhibits." localSheetId="5" hidden="1">{"Ratio No.1",#N/A,FALSE,"Ratio";"Ratio No.2",#N/A,FALSE,"Ratio"}</definedName>
    <definedName name="wrn.Print._.Ratio._.Exhibits." localSheetId="1" hidden="1">{"Ratio No.1",#N/A,FALSE,"Ratio";"Ratio No.2",#N/A,FALSE,"Ratio"}</definedName>
    <definedName name="wrn.Print._.Ratio._.Exhibits." localSheetId="0" hidden="1">{"Ratio No.1",#N/A,FALSE,"Ratio";"Ratio No.2",#N/A,FALSE,"Ratio"}</definedName>
    <definedName name="wrn.Print._.Ratio._.Exhibits." localSheetId="6" hidden="1">{"Ratio No.1",#N/A,FALSE,"Ratio";"Ratio No.2",#N/A,FALSE,"Ratio"}</definedName>
    <definedName name="wrn.Print._.Ratio._.Exhibits." localSheetId="7" hidden="1">{"Ratio No.1",#N/A,FALSE,"Ratio";"Ratio No.2",#N/A,FALSE,"Ratio"}</definedName>
    <definedName name="wrn.Print._.Ratio._.Exhibits." localSheetId="8" hidden="1">{"Ratio No.1",#N/A,FALSE,"Ratio";"Ratio No.2",#N/A,FALSE,"Ratio"}</definedName>
    <definedName name="wrn.Print._.Ratio._.Exhibits." localSheetId="9" hidden="1">{"Ratio No.1",#N/A,FALSE,"Ratio";"Ratio No.2",#N/A,FALSE,"Ratio"}</definedName>
    <definedName name="wrn.Print._.Ratio._.Exhibits." localSheetId="10" hidden="1">{"Ratio No.1",#N/A,FALSE,"Ratio";"Ratio No.2",#N/A,FALSE,"Ratio"}</definedName>
    <definedName name="wrn.Print._.Ratio._.Exhibits." hidden="1">{"Ratio No.1",#N/A,FALSE,"Ratio";"Ratio No.2",#N/A,FALSE,"Ratio"}</definedName>
    <definedName name="wrn.Print._.Ratio._.Exhibits._1" localSheetId="2" hidden="1">{"Ratio No.1",#N/A,FALSE,"Ratio";"Ratio No.2",#N/A,FALSE,"Ratio"}</definedName>
    <definedName name="wrn.Print._.Ratio._.Exhibits._1" localSheetId="3" hidden="1">{"Ratio No.1",#N/A,FALSE,"Ratio";"Ratio No.2",#N/A,FALSE,"Ratio"}</definedName>
    <definedName name="wrn.Print._.Ratio._.Exhibits._1" localSheetId="4" hidden="1">{"Ratio No.1",#N/A,FALSE,"Ratio";"Ratio No.2",#N/A,FALSE,"Ratio"}</definedName>
    <definedName name="wrn.Print._.Ratio._.Exhibits._1" localSheetId="5" hidden="1">{"Ratio No.1",#N/A,FALSE,"Ratio";"Ratio No.2",#N/A,FALSE,"Ratio"}</definedName>
    <definedName name="wrn.Print._.Ratio._.Exhibits._1" localSheetId="1" hidden="1">{"Ratio No.1",#N/A,FALSE,"Ratio";"Ratio No.2",#N/A,FALSE,"Ratio"}</definedName>
    <definedName name="wrn.Print._.Ratio._.Exhibits._1" localSheetId="0" hidden="1">{"Ratio No.1",#N/A,FALSE,"Ratio";"Ratio No.2",#N/A,FALSE,"Ratio"}</definedName>
    <definedName name="wrn.Print._.Ratio._.Exhibits._1" localSheetId="6" hidden="1">{"Ratio No.1",#N/A,FALSE,"Ratio";"Ratio No.2",#N/A,FALSE,"Ratio"}</definedName>
    <definedName name="wrn.Print._.Ratio._.Exhibits._1" localSheetId="7" hidden="1">{"Ratio No.1",#N/A,FALSE,"Ratio";"Ratio No.2",#N/A,FALSE,"Ratio"}</definedName>
    <definedName name="wrn.Print._.Ratio._.Exhibits._1" localSheetId="8" hidden="1">{"Ratio No.1",#N/A,FALSE,"Ratio";"Ratio No.2",#N/A,FALSE,"Ratio"}</definedName>
    <definedName name="wrn.Print._.Ratio._.Exhibits._1" localSheetId="9" hidden="1">{"Ratio No.1",#N/A,FALSE,"Ratio";"Ratio No.2",#N/A,FALSE,"Ratio"}</definedName>
    <definedName name="wrn.Print._.Ratio._.Exhibits._1" localSheetId="10" hidden="1">{"Ratio No.1",#N/A,FALSE,"Ratio";"Ratio No.2",#N/A,FALSE,"Ratio"}</definedName>
    <definedName name="wrn.Print._.Ratio._.Exhibits._1" hidden="1">{"Ratio No.1",#N/A,FALSE,"Ratio";"Ratio No.2",#N/A,FALSE,"Ratio"}</definedName>
    <definedName name="wrn.print._.raw._.data._.entry." localSheetId="2" hidden="1">{"inputs raw data",#N/A,TRUE,"INPUT"}</definedName>
    <definedName name="wrn.print._.raw._.data._.entry." localSheetId="3" hidden="1">{"inputs raw data",#N/A,TRUE,"INPUT"}</definedName>
    <definedName name="wrn.print._.raw._.data._.entry." localSheetId="4" hidden="1">{"inputs raw data",#N/A,TRUE,"INPUT"}</definedName>
    <definedName name="wrn.print._.raw._.data._.entry." localSheetId="5" hidden="1">{"inputs raw data",#N/A,TRUE,"INPUT"}</definedName>
    <definedName name="wrn.print._.raw._.data._.entry." localSheetId="1" hidden="1">{"inputs raw data",#N/A,TRUE,"INPUT"}</definedName>
    <definedName name="wrn.print._.raw._.data._.entry." localSheetId="0" hidden="1">{"inputs raw data",#N/A,TRUE,"INPUT"}</definedName>
    <definedName name="wrn.print._.raw._.data._.entry." localSheetId="6" hidden="1">{"inputs raw data",#N/A,TRUE,"INPUT"}</definedName>
    <definedName name="wrn.print._.raw._.data._.entry." localSheetId="7" hidden="1">{"inputs raw data",#N/A,TRUE,"INPUT"}</definedName>
    <definedName name="wrn.print._.raw._.data._.entry." localSheetId="8" hidden="1">{"inputs raw data",#N/A,TRUE,"INPUT"}</definedName>
    <definedName name="wrn.print._.raw._.data._.entry." localSheetId="9" hidden="1">{"inputs raw data",#N/A,TRUE,"INPUT"}</definedName>
    <definedName name="wrn.print._.raw._.data._.entry." localSheetId="10" hidden="1">{"inputs raw data",#N/A,TRUE,"INPUT"}</definedName>
    <definedName name="wrn.print._.raw._.data._.entry." hidden="1">{"inputs raw data",#N/A,TRUE,"INPUT"}</definedName>
    <definedName name="wrn.print._.raw._.data._.entry._1" localSheetId="2" hidden="1">{"inputs raw data",#N/A,TRUE,"INPUT"}</definedName>
    <definedName name="wrn.print._.raw._.data._.entry._1" localSheetId="3" hidden="1">{"inputs raw data",#N/A,TRUE,"INPUT"}</definedName>
    <definedName name="wrn.print._.raw._.data._.entry._1" localSheetId="4" hidden="1">{"inputs raw data",#N/A,TRUE,"INPUT"}</definedName>
    <definedName name="wrn.print._.raw._.data._.entry._1" localSheetId="5" hidden="1">{"inputs raw data",#N/A,TRUE,"INPUT"}</definedName>
    <definedName name="wrn.print._.raw._.data._.entry._1" localSheetId="1" hidden="1">{"inputs raw data",#N/A,TRUE,"INPUT"}</definedName>
    <definedName name="wrn.print._.raw._.data._.entry._1" localSheetId="0" hidden="1">{"inputs raw data",#N/A,TRUE,"INPUT"}</definedName>
    <definedName name="wrn.print._.raw._.data._.entry._1" localSheetId="6" hidden="1">{"inputs raw data",#N/A,TRUE,"INPUT"}</definedName>
    <definedName name="wrn.print._.raw._.data._.entry._1" localSheetId="7" hidden="1">{"inputs raw data",#N/A,TRUE,"INPUT"}</definedName>
    <definedName name="wrn.print._.raw._.data._.entry._1" localSheetId="8" hidden="1">{"inputs raw data",#N/A,TRUE,"INPUT"}</definedName>
    <definedName name="wrn.print._.raw._.data._.entry._1" localSheetId="9" hidden="1">{"inputs raw data",#N/A,TRUE,"INPUT"}</definedName>
    <definedName name="wrn.print._.raw._.data._.entry._1" localSheetId="10" hidden="1">{"inputs raw data",#N/A,TRUE,"INPUT"}</definedName>
    <definedName name="wrn.print._.raw._.data._.entry._1" hidden="1">{"inputs raw data",#N/A,TRUE,"INPUT"}</definedName>
    <definedName name="wrn.Print._.Rent._.Comps." localSheetId="2" hidden="1">{#N/A,#N/A,FALSE,"Rent 1";#N/A,#N/A,FALSE,"Rent 2";#N/A,#N/A,FALSE,"Rent 3";#N/A,#N/A,FALSE,"Rent 4";#N/A,#N/A,FALSE,"Rent 5";#N/A,#N/A,FALSE,"Rent 6";#N/A,#N/A,FALSE,"Rent 7";#N/A,#N/A,FALSE,"Rent 8"}</definedName>
    <definedName name="wrn.Print._.Rent._.Comps." localSheetId="3" hidden="1">{#N/A,#N/A,FALSE,"Rent 1";#N/A,#N/A,FALSE,"Rent 2";#N/A,#N/A,FALSE,"Rent 3";#N/A,#N/A,FALSE,"Rent 4";#N/A,#N/A,FALSE,"Rent 5";#N/A,#N/A,FALSE,"Rent 6";#N/A,#N/A,FALSE,"Rent 7";#N/A,#N/A,FALSE,"Rent 8"}</definedName>
    <definedName name="wrn.Print._.Rent._.Comps." localSheetId="4" hidden="1">{#N/A,#N/A,FALSE,"Rent 1";#N/A,#N/A,FALSE,"Rent 2";#N/A,#N/A,FALSE,"Rent 3";#N/A,#N/A,FALSE,"Rent 4";#N/A,#N/A,FALSE,"Rent 5";#N/A,#N/A,FALSE,"Rent 6";#N/A,#N/A,FALSE,"Rent 7";#N/A,#N/A,FALSE,"Rent 8"}</definedName>
    <definedName name="wrn.Print._.Rent._.Comps." localSheetId="5" hidden="1">{#N/A,#N/A,FALSE,"Rent 1";#N/A,#N/A,FALSE,"Rent 2";#N/A,#N/A,FALSE,"Rent 3";#N/A,#N/A,FALSE,"Rent 4";#N/A,#N/A,FALSE,"Rent 5";#N/A,#N/A,FALSE,"Rent 6";#N/A,#N/A,FALSE,"Rent 7";#N/A,#N/A,FALSE,"Rent 8"}</definedName>
    <definedName name="wrn.Print._.Rent._.Comps." localSheetId="7" hidden="1">{#N/A,#N/A,FALSE,"Rent 1";#N/A,#N/A,FALSE,"Rent 2";#N/A,#N/A,FALSE,"Rent 3";#N/A,#N/A,FALSE,"Rent 4";#N/A,#N/A,FALSE,"Rent 5";#N/A,#N/A,FALSE,"Rent 6";#N/A,#N/A,FALSE,"Rent 7";#N/A,#N/A,FALSE,"Rent 8"}</definedName>
    <definedName name="wrn.Print._.Rent._.Comps." localSheetId="8" hidden="1">{#N/A,#N/A,FALSE,"Rent 1";#N/A,#N/A,FALSE,"Rent 2";#N/A,#N/A,FALSE,"Rent 3";#N/A,#N/A,FALSE,"Rent 4";#N/A,#N/A,FALSE,"Rent 5";#N/A,#N/A,FALSE,"Rent 6";#N/A,#N/A,FALSE,"Rent 7";#N/A,#N/A,FALSE,"Rent 8"}</definedName>
    <definedName name="wrn.Print._.Rent._.Comps." localSheetId="9" hidden="1">{#N/A,#N/A,FALSE,"Rent 1";#N/A,#N/A,FALSE,"Rent 2";#N/A,#N/A,FALSE,"Rent 3";#N/A,#N/A,FALSE,"Rent 4";#N/A,#N/A,FALSE,"Rent 5";#N/A,#N/A,FALSE,"Rent 6";#N/A,#N/A,FALSE,"Rent 7";#N/A,#N/A,FALSE,"Rent 8"}</definedName>
    <definedName name="wrn.Print._.Rent._.Comps." localSheetId="10" hidden="1">{#N/A,#N/A,FALSE,"Rent 1";#N/A,#N/A,FALSE,"Rent 2";#N/A,#N/A,FALSE,"Rent 3";#N/A,#N/A,FALSE,"Rent 4";#N/A,#N/A,FALSE,"Rent 5";#N/A,#N/A,FALSE,"Rent 6";#N/A,#N/A,FALSE,"Rent 7";#N/A,#N/A,FALSE,"Rent 8"}</definedName>
    <definedName name="wrn.Print._.Rent._.Comps." hidden="1">{#N/A,#N/A,FALSE,"Rent 1";#N/A,#N/A,FALSE,"Rent 2";#N/A,#N/A,FALSE,"Rent 3";#N/A,#N/A,FALSE,"Rent 4";#N/A,#N/A,FALSE,"Rent 5";#N/A,#N/A,FALSE,"Rent 6";#N/A,#N/A,FALSE,"Rent 7";#N/A,#N/A,FALSE,"Rent 8"}</definedName>
    <definedName name="wrn.Print._.Report." localSheetId="2"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localSheetId="3"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localSheetId="4"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localSheetId="5"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localSheetId="7"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localSheetId="8"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localSheetId="9"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localSheetId="10"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summary._.sheets." localSheetId="2" hidden="1">{"summary1",#N/A,TRUE,"Comps";"summary2",#N/A,TRUE,"Comps";"summary3",#N/A,TRUE,"Comps"}</definedName>
    <definedName name="wrn.print._.summary._.sheets." localSheetId="3" hidden="1">{"summary1",#N/A,TRUE,"Comps";"summary2",#N/A,TRUE,"Comps";"summary3",#N/A,TRUE,"Comps"}</definedName>
    <definedName name="wrn.print._.summary._.sheets." localSheetId="4" hidden="1">{"summary1",#N/A,TRUE,"Comps";"summary2",#N/A,TRUE,"Comps";"summary3",#N/A,TRUE,"Comps"}</definedName>
    <definedName name="wrn.print._.summary._.sheets." localSheetId="5" hidden="1">{"summary1",#N/A,TRUE,"Comps";"summary2",#N/A,TRUE,"Comps";"summary3",#N/A,TRUE,"Comps"}</definedName>
    <definedName name="wrn.print._.summary._.sheets." localSheetId="1" hidden="1">{"summary1",#N/A,TRUE,"Comps";"summary2",#N/A,TRUE,"Comps";"summary3",#N/A,TRUE,"Comps"}</definedName>
    <definedName name="wrn.print._.summary._.sheets." localSheetId="0" hidden="1">{"summary1",#N/A,TRUE,"Comps";"summary2",#N/A,TRUE,"Comps";"summary3",#N/A,TRUE,"Comps"}</definedName>
    <definedName name="wrn.print._.summary._.sheets." localSheetId="6" hidden="1">{"summary1",#N/A,TRUE,"Comps";"summary2",#N/A,TRUE,"Comps";"summary3",#N/A,TRUE,"Comps"}</definedName>
    <definedName name="wrn.print._.summary._.sheets." localSheetId="7" hidden="1">{"summary1",#N/A,TRUE,"Comps";"summary2",#N/A,TRUE,"Comps";"summary3",#N/A,TRUE,"Comps"}</definedName>
    <definedName name="wrn.print._.summary._.sheets." localSheetId="8" hidden="1">{"summary1",#N/A,TRUE,"Comps";"summary2",#N/A,TRUE,"Comps";"summary3",#N/A,TRUE,"Comps"}</definedName>
    <definedName name="wrn.print._.summary._.sheets." localSheetId="9" hidden="1">{"summary1",#N/A,TRUE,"Comps";"summary2",#N/A,TRUE,"Comps";"summary3",#N/A,TRUE,"Comps"}</definedName>
    <definedName name="wrn.print._.summary._.sheets." localSheetId="10" hidden="1">{"summary1",#N/A,TRUE,"Comps";"summary2",#N/A,TRUE,"Comps";"summary3",#N/A,TRUE,"Comps"}</definedName>
    <definedName name="wrn.print._.summary._.sheets." hidden="1">{"summary1",#N/A,TRUE,"Comps";"summary2",#N/A,TRUE,"Comps";"summary3",#N/A,TRUE,"Comps"}</definedName>
    <definedName name="wrn.print._.summary._.sheets._1" localSheetId="2" hidden="1">{"summary1",#N/A,TRUE,"Comps";"summary2",#N/A,TRUE,"Comps";"summary3",#N/A,TRUE,"Comps"}</definedName>
    <definedName name="wrn.print._.summary._.sheets._1" localSheetId="3" hidden="1">{"summary1",#N/A,TRUE,"Comps";"summary2",#N/A,TRUE,"Comps";"summary3",#N/A,TRUE,"Comps"}</definedName>
    <definedName name="wrn.print._.summary._.sheets._1" localSheetId="4" hidden="1">{"summary1",#N/A,TRUE,"Comps";"summary2",#N/A,TRUE,"Comps";"summary3",#N/A,TRUE,"Comps"}</definedName>
    <definedName name="wrn.print._.summary._.sheets._1" localSheetId="5" hidden="1">{"summary1",#N/A,TRUE,"Comps";"summary2",#N/A,TRUE,"Comps";"summary3",#N/A,TRUE,"Comps"}</definedName>
    <definedName name="wrn.print._.summary._.sheets._1" localSheetId="1" hidden="1">{"summary1",#N/A,TRUE,"Comps";"summary2",#N/A,TRUE,"Comps";"summary3",#N/A,TRUE,"Comps"}</definedName>
    <definedName name="wrn.print._.summary._.sheets._1" localSheetId="0" hidden="1">{"summary1",#N/A,TRUE,"Comps";"summary2",#N/A,TRUE,"Comps";"summary3",#N/A,TRUE,"Comps"}</definedName>
    <definedName name="wrn.print._.summary._.sheets._1" localSheetId="6" hidden="1">{"summary1",#N/A,TRUE,"Comps";"summary2",#N/A,TRUE,"Comps";"summary3",#N/A,TRUE,"Comps"}</definedName>
    <definedName name="wrn.print._.summary._.sheets._1" localSheetId="7" hidden="1">{"summary1",#N/A,TRUE,"Comps";"summary2",#N/A,TRUE,"Comps";"summary3",#N/A,TRUE,"Comps"}</definedName>
    <definedName name="wrn.print._.summary._.sheets._1" localSheetId="8" hidden="1">{"summary1",#N/A,TRUE,"Comps";"summary2",#N/A,TRUE,"Comps";"summary3",#N/A,TRUE,"Comps"}</definedName>
    <definedName name="wrn.print._.summary._.sheets._1" localSheetId="9" hidden="1">{"summary1",#N/A,TRUE,"Comps";"summary2",#N/A,TRUE,"Comps";"summary3",#N/A,TRUE,"Comps"}</definedName>
    <definedName name="wrn.print._.summary._.sheets._1" localSheetId="10" hidden="1">{"summary1",#N/A,TRUE,"Comps";"summary2",#N/A,TRUE,"Comps";"summary3",#N/A,TRUE,"Comps"}</definedName>
    <definedName name="wrn.print._.summary._.sheets._1" hidden="1">{"summary1",#N/A,TRUE,"Comps";"summary2",#N/A,TRUE,"Comps";"summary3",#N/A,TRUE,"Comps"}</definedName>
    <definedName name="wrn.print._.summary._.sheets.2" localSheetId="2" hidden="1">{"summary1",#N/A,TRUE;"Comps","summary2",#N/A;TRUE,"Comps","summary3";#N/A,TRUE,"Comps"}</definedName>
    <definedName name="wrn.print._.summary._.sheets.2" localSheetId="3" hidden="1">{"summary1",#N/A,TRUE;"Comps","summary2",#N/A;TRUE,"Comps","summary3";#N/A,TRUE,"Comps"}</definedName>
    <definedName name="wrn.print._.summary._.sheets.2" localSheetId="4" hidden="1">{"summary1",#N/A,TRUE;"Comps","summary2",#N/A;TRUE,"Comps","summary3";#N/A,TRUE,"Comps"}</definedName>
    <definedName name="wrn.print._.summary._.sheets.2" localSheetId="5" hidden="1">{"summary1",#N/A,TRUE;"Comps","summary2",#N/A;TRUE,"Comps","summary3";#N/A,TRUE,"Comps"}</definedName>
    <definedName name="wrn.print._.summary._.sheets.2" localSheetId="7" hidden="1">{"summary1",#N/A,TRUE;"Comps","summary2",#N/A;TRUE,"Comps","summary3";#N/A,TRUE,"Comps"}</definedName>
    <definedName name="wrn.print._.summary._.sheets.2" localSheetId="8" hidden="1">{"summary1",#N/A,TRUE;"Comps","summary2",#N/A;TRUE,"Comps","summary3";#N/A,TRUE,"Comps"}</definedName>
    <definedName name="wrn.print._.summary._.sheets.2" localSheetId="9" hidden="1">{"summary1",#N/A,TRUE;"Comps","summary2",#N/A;TRUE,"Comps","summary3";#N/A,TRUE,"Comps"}</definedName>
    <definedName name="wrn.print._.summary._.sheets.2" localSheetId="10" hidden="1">{"summary1",#N/A,TRUE;"Comps","summary2",#N/A;TRUE,"Comps","summary3";#N/A,TRUE,"Comps"}</definedName>
    <definedName name="wrn.print._.summary._.sheets.2" hidden="1">{"summary1",#N/A,TRUE;"Comps","summary2",#N/A;TRUE,"Comps","summary3";#N/A,TRUE,"Comps"}</definedName>
    <definedName name="wrn.print._1" localSheetId="2" hidden="1">{#N/A,#N/A,FALSE,"Inv. in cons subs";#N/A,#N/A,FALSE,"Intercomp.";#N/A,#N/A,FALSE,"Common Stock";#N/A,#N/A,FALSE,"Beg. or year re";#N/A,#N/A,FALSE,"Inv. NC sub-undist"}</definedName>
    <definedName name="wrn.print._1" localSheetId="3" hidden="1">{#N/A,#N/A,FALSE,"Inv. in cons subs";#N/A,#N/A,FALSE,"Intercomp.";#N/A,#N/A,FALSE,"Common Stock";#N/A,#N/A,FALSE,"Beg. or year re";#N/A,#N/A,FALSE,"Inv. NC sub-undist"}</definedName>
    <definedName name="wrn.print._1" localSheetId="4" hidden="1">{#N/A,#N/A,FALSE,"Inv. in cons subs";#N/A,#N/A,FALSE,"Intercomp.";#N/A,#N/A,FALSE,"Common Stock";#N/A,#N/A,FALSE,"Beg. or year re";#N/A,#N/A,FALSE,"Inv. NC sub-undist"}</definedName>
    <definedName name="wrn.print._1" localSheetId="5" hidden="1">{#N/A,#N/A,FALSE,"Inv. in cons subs";#N/A,#N/A,FALSE,"Intercomp.";#N/A,#N/A,FALSE,"Common Stock";#N/A,#N/A,FALSE,"Beg. or year re";#N/A,#N/A,FALSE,"Inv. NC sub-undist"}</definedName>
    <definedName name="wrn.print._1" localSheetId="1" hidden="1">{#N/A,#N/A,FALSE,"Inv. in cons subs";#N/A,#N/A,FALSE,"Intercomp.";#N/A,#N/A,FALSE,"Common Stock";#N/A,#N/A,FALSE,"Beg. or year re";#N/A,#N/A,FALSE,"Inv. NC sub-undist"}</definedName>
    <definedName name="wrn.print._1" localSheetId="0" hidden="1">{#N/A,#N/A,FALSE,"Inv. in cons subs";#N/A,#N/A,FALSE,"Intercomp.";#N/A,#N/A,FALSE,"Common Stock";#N/A,#N/A,FALSE,"Beg. or year re";#N/A,#N/A,FALSE,"Inv. NC sub-undist"}</definedName>
    <definedName name="wrn.print._1" localSheetId="6" hidden="1">{#N/A,#N/A,FALSE,"Inv. in cons subs";#N/A,#N/A,FALSE,"Intercomp.";#N/A,#N/A,FALSE,"Common Stock";#N/A,#N/A,FALSE,"Beg. or year re";#N/A,#N/A,FALSE,"Inv. NC sub-undist"}</definedName>
    <definedName name="wrn.print._1" localSheetId="7" hidden="1">{#N/A,#N/A,FALSE,"Inv. in cons subs";#N/A,#N/A,FALSE,"Intercomp.";#N/A,#N/A,FALSE,"Common Stock";#N/A,#N/A,FALSE,"Beg. or year re";#N/A,#N/A,FALSE,"Inv. NC sub-undist"}</definedName>
    <definedName name="wrn.print._1" localSheetId="8" hidden="1">{#N/A,#N/A,FALSE,"Inv. in cons subs";#N/A,#N/A,FALSE,"Intercomp.";#N/A,#N/A,FALSE,"Common Stock";#N/A,#N/A,FALSE,"Beg. or year re";#N/A,#N/A,FALSE,"Inv. NC sub-undist"}</definedName>
    <definedName name="wrn.print._1" localSheetId="9" hidden="1">{#N/A,#N/A,FALSE,"Inv. in cons subs";#N/A,#N/A,FALSE,"Intercomp.";#N/A,#N/A,FALSE,"Common Stock";#N/A,#N/A,FALSE,"Beg. or year re";#N/A,#N/A,FALSE,"Inv. NC sub-undist"}</definedName>
    <definedName name="wrn.print._1" localSheetId="10" hidden="1">{#N/A,#N/A,FALSE,"Inv. in cons subs";#N/A,#N/A,FALSE,"Intercomp.";#N/A,#N/A,FALSE,"Common Stock";#N/A,#N/A,FALSE,"Beg. or year re";#N/A,#N/A,FALSE,"Inv. NC sub-undist"}</definedName>
    <definedName name="wrn.print._1" hidden="1">{#N/A,#N/A,FALSE,"Inv. in cons subs";#N/A,#N/A,FALSE,"Intercomp.";#N/A,#N/A,FALSE,"Common Stock";#N/A,#N/A,FALSE,"Beg. or year re";#N/A,#N/A,FALSE,"Inv. NC sub-undist"}</definedName>
    <definedName name="wrn.Print_Buyer." localSheetId="2" hidden="1">{#N/A,"DR",FALSE,"increm pf",#N/A,"MAMSI";FALSE,"increm pf",#N/A,"MAXI",FALSE,"increm pf";#N/A,"PCAM",FALSE,"increm pf",#N/A,"PHSV";FALSE,"increm pf",#N/A,"SIE",FALSE,"increm pf"}</definedName>
    <definedName name="wrn.Print_Buyer." localSheetId="3" hidden="1">{#N/A,"DR",FALSE,"increm pf",#N/A,"MAMSI";FALSE,"increm pf",#N/A,"MAXI",FALSE,"increm pf";#N/A,"PCAM",FALSE,"increm pf",#N/A,"PHSV";FALSE,"increm pf",#N/A,"SIE",FALSE,"increm pf"}</definedName>
    <definedName name="wrn.Print_Buyer." localSheetId="4" hidden="1">{#N/A,"DR",FALSE,"increm pf",#N/A,"MAMSI";FALSE,"increm pf",#N/A,"MAXI",FALSE,"increm pf";#N/A,"PCAM",FALSE,"increm pf",#N/A,"PHSV";FALSE,"increm pf",#N/A,"SIE",FALSE,"increm pf"}</definedName>
    <definedName name="wrn.Print_Buyer." localSheetId="5" hidden="1">{#N/A,"DR",FALSE,"increm pf",#N/A,"MAMSI";FALSE,"increm pf",#N/A,"MAXI",FALSE,"increm pf";#N/A,"PCAM",FALSE,"increm pf",#N/A,"PHSV";FALSE,"increm pf",#N/A,"SIE",FALSE,"increm pf"}</definedName>
    <definedName name="wrn.Print_Buyer." localSheetId="7" hidden="1">{#N/A,"DR",FALSE,"increm pf",#N/A,"MAMSI";FALSE,"increm pf",#N/A,"MAXI",FALSE,"increm pf";#N/A,"PCAM",FALSE,"increm pf",#N/A,"PHSV";FALSE,"increm pf",#N/A,"SIE",FALSE,"increm pf"}</definedName>
    <definedName name="wrn.Print_Buyer." localSheetId="8" hidden="1">{#N/A,"DR",FALSE,"increm pf",#N/A,"MAMSI";FALSE,"increm pf",#N/A,"MAXI",FALSE,"increm pf";#N/A,"PCAM",FALSE,"increm pf",#N/A,"PHSV";FALSE,"increm pf",#N/A,"SIE",FALSE,"increm pf"}</definedName>
    <definedName name="wrn.Print_Buyer." localSheetId="9" hidden="1">{#N/A,"DR",FALSE,"increm pf",#N/A,"MAMSI";FALSE,"increm pf",#N/A,"MAXI",FALSE,"increm pf";#N/A,"PCAM",FALSE,"increm pf",#N/A,"PHSV";FALSE,"increm pf",#N/A,"SIE",FALSE,"increm pf"}</definedName>
    <definedName name="wrn.Print_Buyer." localSheetId="10"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Earnings_template." localSheetId="2" hidden="1">{"by_month",#N/A,TRUE,"template";"destec_month",#N/A,TRUE,"template";"by_quarter",#N/A,TRUE,"template";"destec_quarter",#N/A,TRUE,"template";"by_year",#N/A,TRUE,"template";"destec_annual",#N/A,TRUE,"template"}</definedName>
    <definedName name="wrn.Print_Earnings_template." localSheetId="3" hidden="1">{"by_month",#N/A,TRUE,"template";"destec_month",#N/A,TRUE,"template";"by_quarter",#N/A,TRUE,"template";"destec_quarter",#N/A,TRUE,"template";"by_year",#N/A,TRUE,"template";"destec_annual",#N/A,TRUE,"template"}</definedName>
    <definedName name="wrn.Print_Earnings_template." localSheetId="4" hidden="1">{"by_month",#N/A,TRUE,"template";"destec_month",#N/A,TRUE,"template";"by_quarter",#N/A,TRUE,"template";"destec_quarter",#N/A,TRUE,"template";"by_year",#N/A,TRUE,"template";"destec_annual",#N/A,TRUE,"template"}</definedName>
    <definedName name="wrn.Print_Earnings_template." localSheetId="5" hidden="1">{"by_month",#N/A,TRUE,"template";"destec_month",#N/A,TRUE,"template";"by_quarter",#N/A,TRUE,"template";"destec_quarter",#N/A,TRUE,"template";"by_year",#N/A,TRUE,"template";"destec_annual",#N/A,TRUE,"template"}</definedName>
    <definedName name="wrn.Print_Earnings_template." localSheetId="1" hidden="1">{"by_month",#N/A,TRUE,"template";"destec_month",#N/A,TRUE,"template";"by_quarter",#N/A,TRUE,"template";"destec_quarter",#N/A,TRUE,"template";"by_year",#N/A,TRUE,"template";"destec_annual",#N/A,TRUE,"template"}</definedName>
    <definedName name="wrn.Print_Earnings_template." localSheetId="0" hidden="1">{"by_month",#N/A,TRUE,"template";"destec_month",#N/A,TRUE,"template";"by_quarter",#N/A,TRUE,"template";"destec_quarter",#N/A,TRUE,"template";"by_year",#N/A,TRUE,"template";"destec_annual",#N/A,TRUE,"template"}</definedName>
    <definedName name="wrn.Print_Earnings_template." localSheetId="6" hidden="1">{"by_month",#N/A,TRUE,"template";"destec_month",#N/A,TRUE,"template";"by_quarter",#N/A,TRUE,"template";"destec_quarter",#N/A,TRUE,"template";"by_year",#N/A,TRUE,"template";"destec_annual",#N/A,TRUE,"template"}</definedName>
    <definedName name="wrn.Print_Earnings_template." localSheetId="7" hidden="1">{"by_month",#N/A,TRUE,"template";"destec_month",#N/A,TRUE,"template";"by_quarter",#N/A,TRUE,"template";"destec_quarter",#N/A,TRUE,"template";"by_year",#N/A,TRUE,"template";"destec_annual",#N/A,TRUE,"template"}</definedName>
    <definedName name="wrn.Print_Earnings_template." localSheetId="8" hidden="1">{"by_month",#N/A,TRUE,"template";"destec_month",#N/A,TRUE,"template";"by_quarter",#N/A,TRUE,"template";"destec_quarter",#N/A,TRUE,"template";"by_year",#N/A,TRUE,"template";"destec_annual",#N/A,TRUE,"template"}</definedName>
    <definedName name="wrn.Print_Earnings_template." localSheetId="9" hidden="1">{"by_month",#N/A,TRUE,"template";"destec_month",#N/A,TRUE,"template";"by_quarter",#N/A,TRUE,"template";"destec_quarter",#N/A,TRUE,"template";"by_year",#N/A,TRUE,"template";"destec_annual",#N/A,TRUE,"template"}</definedName>
    <definedName name="wrn.Print_Earnings_template." localSheetId="10" hidden="1">{"by_month",#N/A,TRUE,"template";"destec_month",#N/A,TRUE,"template";"by_quarter",#N/A,TRUE,"template";"destec_quarter",#N/A,TRUE,"template";"by_year",#N/A,TRUE,"template";"destec_annual",#N/A,TRUE,"template"}</definedName>
    <definedName name="wrn.Print_Earnings_template." hidden="1">{"by_month",#N/A,TRUE,"template";"destec_month",#N/A,TRUE,"template";"by_quarter",#N/A,TRUE,"template";"destec_quarter",#N/A,TRUE,"template";"by_year",#N/A,TRUE,"template";"destec_annual",#N/A,TRUE,"template"}</definedName>
    <definedName name="wrn.Print_Earnings_template._1" localSheetId="2" hidden="1">{"by_month",#N/A,TRUE,"template";"destec_month",#N/A,TRUE,"template";"by_quarter",#N/A,TRUE,"template";"destec_quarter",#N/A,TRUE,"template";"by_year",#N/A,TRUE,"template";"destec_annual",#N/A,TRUE,"template"}</definedName>
    <definedName name="wrn.Print_Earnings_template._1" localSheetId="3" hidden="1">{"by_month",#N/A,TRUE,"template";"destec_month",#N/A,TRUE,"template";"by_quarter",#N/A,TRUE,"template";"destec_quarter",#N/A,TRUE,"template";"by_year",#N/A,TRUE,"template";"destec_annual",#N/A,TRUE,"template"}</definedName>
    <definedName name="wrn.Print_Earnings_template._1" localSheetId="4" hidden="1">{"by_month",#N/A,TRUE,"template";"destec_month",#N/A,TRUE,"template";"by_quarter",#N/A,TRUE,"template";"destec_quarter",#N/A,TRUE,"template";"by_year",#N/A,TRUE,"template";"destec_annual",#N/A,TRUE,"template"}</definedName>
    <definedName name="wrn.Print_Earnings_template._1" localSheetId="5" hidden="1">{"by_month",#N/A,TRUE,"template";"destec_month",#N/A,TRUE,"template";"by_quarter",#N/A,TRUE,"template";"destec_quarter",#N/A,TRUE,"template";"by_year",#N/A,TRUE,"template";"destec_annual",#N/A,TRUE,"template"}</definedName>
    <definedName name="wrn.Print_Earnings_template._1" localSheetId="1" hidden="1">{"by_month",#N/A,TRUE,"template";"destec_month",#N/A,TRUE,"template";"by_quarter",#N/A,TRUE,"template";"destec_quarter",#N/A,TRUE,"template";"by_year",#N/A,TRUE,"template";"destec_annual",#N/A,TRUE,"template"}</definedName>
    <definedName name="wrn.Print_Earnings_template._1" localSheetId="0" hidden="1">{"by_month",#N/A,TRUE,"template";"destec_month",#N/A,TRUE,"template";"by_quarter",#N/A,TRUE,"template";"destec_quarter",#N/A,TRUE,"template";"by_year",#N/A,TRUE,"template";"destec_annual",#N/A,TRUE,"template"}</definedName>
    <definedName name="wrn.Print_Earnings_template._1" localSheetId="6" hidden="1">{"by_month",#N/A,TRUE,"template";"destec_month",#N/A,TRUE,"template";"by_quarter",#N/A,TRUE,"template";"destec_quarter",#N/A,TRUE,"template";"by_year",#N/A,TRUE,"template";"destec_annual",#N/A,TRUE,"template"}</definedName>
    <definedName name="wrn.Print_Earnings_template._1" localSheetId="7" hidden="1">{"by_month",#N/A,TRUE,"template";"destec_month",#N/A,TRUE,"template";"by_quarter",#N/A,TRUE,"template";"destec_quarter",#N/A,TRUE,"template";"by_year",#N/A,TRUE,"template";"destec_annual",#N/A,TRUE,"template"}</definedName>
    <definedName name="wrn.Print_Earnings_template._1" localSheetId="8" hidden="1">{"by_month",#N/A,TRUE,"template";"destec_month",#N/A,TRUE,"template";"by_quarter",#N/A,TRUE,"template";"destec_quarter",#N/A,TRUE,"template";"by_year",#N/A,TRUE,"template";"destec_annual",#N/A,TRUE,"template"}</definedName>
    <definedName name="wrn.Print_Earnings_template._1" localSheetId="9" hidden="1">{"by_month",#N/A,TRUE,"template";"destec_month",#N/A,TRUE,"template";"by_quarter",#N/A,TRUE,"template";"destec_quarter",#N/A,TRUE,"template";"by_year",#N/A,TRUE,"template";"destec_annual",#N/A,TRUE,"template"}</definedName>
    <definedName name="wrn.Print_Earnings_template._1" localSheetId="10" hidden="1">{"by_month",#N/A,TRUE,"template";"destec_month",#N/A,TRUE,"template";"by_quarter",#N/A,TRUE,"template";"destec_quarter",#N/A,TRUE,"template";"by_year",#N/A,TRUE,"template";"destec_annual",#N/A,TRUE,"template"}</definedName>
    <definedName name="wrn.Print_Earnings_template._1" hidden="1">{"by_month",#N/A,TRUE,"template";"destec_month",#N/A,TRUE,"template";"by_quarter",#N/A,TRUE,"template";"destec_quarter",#N/A,TRUE,"template";"by_year",#N/A,TRUE,"template";"destec_annual",#N/A,TRUE,"template"}</definedName>
    <definedName name="wrn.Print_Target." localSheetId="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4"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5"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7"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Var_page." localSheetId="2" hidden="1">{"var_page",#N/A,FALSE,"template"}</definedName>
    <definedName name="wrn.Print_Var_page." localSheetId="3" hidden="1">{"var_page",#N/A,FALSE,"template"}</definedName>
    <definedName name="wrn.Print_Var_page." localSheetId="4" hidden="1">{"var_page",#N/A,FALSE,"template"}</definedName>
    <definedName name="wrn.Print_Var_page." localSheetId="5" hidden="1">{"var_page",#N/A,FALSE,"template"}</definedName>
    <definedName name="wrn.Print_Var_page." localSheetId="1" hidden="1">{"var_page",#N/A,FALSE,"template"}</definedName>
    <definedName name="wrn.Print_Var_page." localSheetId="0" hidden="1">{"var_page",#N/A,FALSE,"template"}</definedName>
    <definedName name="wrn.Print_Var_page." localSheetId="6" hidden="1">{"var_page",#N/A,FALSE,"template"}</definedName>
    <definedName name="wrn.Print_Var_page." localSheetId="7" hidden="1">{"var_page",#N/A,FALSE,"template"}</definedName>
    <definedName name="wrn.Print_Var_page." localSheetId="8" hidden="1">{"var_page",#N/A,FALSE,"template"}</definedName>
    <definedName name="wrn.Print_Var_page." localSheetId="9" hidden="1">{"var_page",#N/A,FALSE,"template"}</definedName>
    <definedName name="wrn.Print_Var_page." localSheetId="10" hidden="1">{"var_page",#N/A,FALSE,"template"}</definedName>
    <definedName name="wrn.Print_Var_page." hidden="1">{"var_page",#N/A,FALSE,"template"}</definedName>
    <definedName name="wrn.Print_Var_page._1" localSheetId="2" hidden="1">{"var_page",#N/A,FALSE,"template"}</definedName>
    <definedName name="wrn.Print_Var_page._1" localSheetId="3" hidden="1">{"var_page",#N/A,FALSE,"template"}</definedName>
    <definedName name="wrn.Print_Var_page._1" localSheetId="4" hidden="1">{"var_page",#N/A,FALSE,"template"}</definedName>
    <definedName name="wrn.Print_Var_page._1" localSheetId="5" hidden="1">{"var_page",#N/A,FALSE,"template"}</definedName>
    <definedName name="wrn.Print_Var_page._1" localSheetId="1" hidden="1">{"var_page",#N/A,FALSE,"template"}</definedName>
    <definedName name="wrn.Print_Var_page._1" localSheetId="0" hidden="1">{"var_page",#N/A,FALSE,"template"}</definedName>
    <definedName name="wrn.Print_Var_page._1" localSheetId="6" hidden="1">{"var_page",#N/A,FALSE,"template"}</definedName>
    <definedName name="wrn.Print_Var_page._1" localSheetId="7" hidden="1">{"var_page",#N/A,FALSE,"template"}</definedName>
    <definedName name="wrn.Print_Var_page._1" localSheetId="8" hidden="1">{"var_page",#N/A,FALSE,"template"}</definedName>
    <definedName name="wrn.Print_Var_page._1" localSheetId="9" hidden="1">{"var_page",#N/A,FALSE,"template"}</definedName>
    <definedName name="wrn.Print_Var_page._1" localSheetId="10" hidden="1">{"var_page",#N/A,FALSE,"template"}</definedName>
    <definedName name="wrn.Print_Var_page._1" hidden="1">{"var_page",#N/A,FALSE,"template"}</definedName>
    <definedName name="wrn.print_variance." localSheetId="2" hidden="1">{"var_report",#N/A,FALSE,"template"}</definedName>
    <definedName name="wrn.print_variance." localSheetId="3" hidden="1">{"var_report",#N/A,FALSE,"template"}</definedName>
    <definedName name="wrn.print_variance." localSheetId="4" hidden="1">{"var_report",#N/A,FALSE,"template"}</definedName>
    <definedName name="wrn.print_variance." localSheetId="5" hidden="1">{"var_report",#N/A,FALSE,"template"}</definedName>
    <definedName name="wrn.print_variance." localSheetId="1" hidden="1">{"var_report",#N/A,FALSE,"template"}</definedName>
    <definedName name="wrn.print_variance." localSheetId="0" hidden="1">{"var_report",#N/A,FALSE,"template"}</definedName>
    <definedName name="wrn.print_variance." localSheetId="6" hidden="1">{"var_report",#N/A,FALSE,"template"}</definedName>
    <definedName name="wrn.print_variance." localSheetId="7" hidden="1">{"var_report",#N/A,FALSE,"template"}</definedName>
    <definedName name="wrn.print_variance." localSheetId="8" hidden="1">{"var_report",#N/A,FALSE,"template"}</definedName>
    <definedName name="wrn.print_variance." localSheetId="9" hidden="1">{"var_report",#N/A,FALSE,"template"}</definedName>
    <definedName name="wrn.print_variance." localSheetId="10" hidden="1">{"var_report",#N/A,FALSE,"template"}</definedName>
    <definedName name="wrn.print_variance." hidden="1">{"var_report",#N/A,FALSE,"template"}</definedName>
    <definedName name="wrn.print_variance._1" localSheetId="2" hidden="1">{"var_report",#N/A,FALSE,"template"}</definedName>
    <definedName name="wrn.print_variance._1" localSheetId="3" hidden="1">{"var_report",#N/A,FALSE,"template"}</definedName>
    <definedName name="wrn.print_variance._1" localSheetId="4" hidden="1">{"var_report",#N/A,FALSE,"template"}</definedName>
    <definedName name="wrn.print_variance._1" localSheetId="5" hidden="1">{"var_report",#N/A,FALSE,"template"}</definedName>
    <definedName name="wrn.print_variance._1" localSheetId="1" hidden="1">{"var_report",#N/A,FALSE,"template"}</definedName>
    <definedName name="wrn.print_variance._1" localSheetId="0" hidden="1">{"var_report",#N/A,FALSE,"template"}</definedName>
    <definedName name="wrn.print_variance._1" localSheetId="6" hidden="1">{"var_report",#N/A,FALSE,"template"}</definedName>
    <definedName name="wrn.print_variance._1" localSheetId="7" hidden="1">{"var_report",#N/A,FALSE,"template"}</definedName>
    <definedName name="wrn.print_variance._1" localSheetId="8" hidden="1">{"var_report",#N/A,FALSE,"template"}</definedName>
    <definedName name="wrn.print_variance._1" localSheetId="9" hidden="1">{"var_report",#N/A,FALSE,"template"}</definedName>
    <definedName name="wrn.print_variance._1" localSheetId="10" hidden="1">{"var_report",#N/A,FALSE,"template"}</definedName>
    <definedName name="wrn.print_variance._1" hidden="1">{"var_report",#N/A,FALSE,"template"}</definedName>
    <definedName name="wrn.Print_Variance_Page." localSheetId="2" hidden="1">{"variance_page",#N/A,FALSE,"template"}</definedName>
    <definedName name="wrn.Print_Variance_Page." localSheetId="3" hidden="1">{"variance_page",#N/A,FALSE,"template"}</definedName>
    <definedName name="wrn.Print_Variance_Page." localSheetId="4" hidden="1">{"variance_page",#N/A,FALSE,"template"}</definedName>
    <definedName name="wrn.Print_Variance_Page." localSheetId="5" hidden="1">{"variance_page",#N/A,FALSE,"template"}</definedName>
    <definedName name="wrn.Print_Variance_Page." localSheetId="1" hidden="1">{"variance_page",#N/A,FALSE,"template"}</definedName>
    <definedName name="wrn.Print_Variance_Page." localSheetId="0" hidden="1">{"variance_page",#N/A,FALSE,"template"}</definedName>
    <definedName name="wrn.Print_Variance_Page." localSheetId="6" hidden="1">{"variance_page",#N/A,FALSE,"template"}</definedName>
    <definedName name="wrn.Print_Variance_Page." localSheetId="7" hidden="1">{"variance_page",#N/A,FALSE,"template"}</definedName>
    <definedName name="wrn.Print_Variance_Page." localSheetId="8" hidden="1">{"variance_page",#N/A,FALSE,"template"}</definedName>
    <definedName name="wrn.Print_Variance_Page." localSheetId="9" hidden="1">{"variance_page",#N/A,FALSE,"template"}</definedName>
    <definedName name="wrn.Print_Variance_Page." localSheetId="10" hidden="1">{"variance_page",#N/A,FALSE,"template"}</definedName>
    <definedName name="wrn.Print_Variance_Page." hidden="1">{"variance_page",#N/A,FALSE,"template"}</definedName>
    <definedName name="wrn.Print_Variance_Page._1" localSheetId="2" hidden="1">{"variance_page",#N/A,FALSE,"template"}</definedName>
    <definedName name="wrn.Print_Variance_Page._1" localSheetId="3" hidden="1">{"variance_page",#N/A,FALSE,"template"}</definedName>
    <definedName name="wrn.Print_Variance_Page._1" localSheetId="4" hidden="1">{"variance_page",#N/A,FALSE,"template"}</definedName>
    <definedName name="wrn.Print_Variance_Page._1" localSheetId="5" hidden="1">{"variance_page",#N/A,FALSE,"template"}</definedName>
    <definedName name="wrn.Print_Variance_Page._1" localSheetId="1" hidden="1">{"variance_page",#N/A,FALSE,"template"}</definedName>
    <definedName name="wrn.Print_Variance_Page._1" localSheetId="0" hidden="1">{"variance_page",#N/A,FALSE,"template"}</definedName>
    <definedName name="wrn.Print_Variance_Page._1" localSheetId="6" hidden="1">{"variance_page",#N/A,FALSE,"template"}</definedName>
    <definedName name="wrn.Print_Variance_Page._1" localSheetId="7" hidden="1">{"variance_page",#N/A,FALSE,"template"}</definedName>
    <definedName name="wrn.Print_Variance_Page._1" localSheetId="8" hidden="1">{"variance_page",#N/A,FALSE,"template"}</definedName>
    <definedName name="wrn.Print_Variance_Page._1" localSheetId="9" hidden="1">{"variance_page",#N/A,FALSE,"template"}</definedName>
    <definedName name="wrn.Print_Variance_Page._1" localSheetId="10" hidden="1">{"variance_page",#N/A,FALSE,"template"}</definedName>
    <definedName name="wrn.Print_Variance_Page._1" hidden="1">{"variance_page",#N/A,FALSE,"template"}</definedName>
    <definedName name="wrn.print1." localSheetId="2" hidden="1">{"assumption1",#N/A,FALSE,"Assumptions";"assumption2",#N/A,FALSE,"Assumptions";"assumption3",#N/A,FALSE,"Assumptions";"prod",#N/A,FALSE,"Financials";"prod2",#N/A,FALSE,"Financials";"pnl",#N/A,FALSE,"Financials";"pnl2",#N/A,FALSE,"Financials";"cash",#N/A,FALSE,"Financials";"cash2",#N/A,FALSE,"Financials"}</definedName>
    <definedName name="wrn.print1." localSheetId="3" hidden="1">{"assumption1",#N/A,FALSE,"Assumptions";"assumption2",#N/A,FALSE,"Assumptions";"assumption3",#N/A,FALSE,"Assumptions";"prod",#N/A,FALSE,"Financials";"prod2",#N/A,FALSE,"Financials";"pnl",#N/A,FALSE,"Financials";"pnl2",#N/A,FALSE,"Financials";"cash",#N/A,FALSE,"Financials";"cash2",#N/A,FALSE,"Financials"}</definedName>
    <definedName name="wrn.print1." localSheetId="4" hidden="1">{"assumption1",#N/A,FALSE,"Assumptions";"assumption2",#N/A,FALSE,"Assumptions";"assumption3",#N/A,FALSE,"Assumptions";"prod",#N/A,FALSE,"Financials";"prod2",#N/A,FALSE,"Financials";"pnl",#N/A,FALSE,"Financials";"pnl2",#N/A,FALSE,"Financials";"cash",#N/A,FALSE,"Financials";"cash2",#N/A,FALSE,"Financials"}</definedName>
    <definedName name="wrn.print1." localSheetId="5" hidden="1">{"assumption1",#N/A,FALSE,"Assumptions";"assumption2",#N/A,FALSE,"Assumptions";"assumption3",#N/A,FALSE,"Assumptions";"prod",#N/A,FALSE,"Financials";"prod2",#N/A,FALSE,"Financials";"pnl",#N/A,FALSE,"Financials";"pnl2",#N/A,FALSE,"Financials";"cash",#N/A,FALSE,"Financials";"cash2",#N/A,FALSE,"Financials"}</definedName>
    <definedName name="wrn.print1." localSheetId="1" hidden="1">{"assumption1",#N/A,FALSE,"Assumptions";"assumption2",#N/A,FALSE,"Assumptions";"assumption3",#N/A,FALSE,"Assumptions";"prod",#N/A,FALSE,"Financials";"prod2",#N/A,FALSE,"Financials";"pnl",#N/A,FALSE,"Financials";"pnl2",#N/A,FALSE,"Financials";"cash",#N/A,FALSE,"Financials";"cash2",#N/A,FALSE,"Financials"}</definedName>
    <definedName name="wrn.print1." localSheetId="0" hidden="1">{"assumption1",#N/A,FALSE,"Assumptions";"assumption2",#N/A,FALSE,"Assumptions";"assumption3",#N/A,FALSE,"Assumptions";"prod",#N/A,FALSE,"Financials";"prod2",#N/A,FALSE,"Financials";"pnl",#N/A,FALSE,"Financials";"pnl2",#N/A,FALSE,"Financials";"cash",#N/A,FALSE,"Financials";"cash2",#N/A,FALSE,"Financials"}</definedName>
    <definedName name="wrn.print1." localSheetId="6" hidden="1">{"assumption1",#N/A,FALSE,"Assumptions";"assumption2",#N/A,FALSE,"Assumptions";"assumption3",#N/A,FALSE,"Assumptions";"prod",#N/A,FALSE,"Financials";"prod2",#N/A,FALSE,"Financials";"pnl",#N/A,FALSE,"Financials";"pnl2",#N/A,FALSE,"Financials";"cash",#N/A,FALSE,"Financials";"cash2",#N/A,FALSE,"Financials"}</definedName>
    <definedName name="wrn.print1." localSheetId="7" hidden="1">{"assumption1",#N/A,FALSE,"Assumptions";"assumption2",#N/A,FALSE,"Assumptions";"assumption3",#N/A,FALSE,"Assumptions";"prod",#N/A,FALSE,"Financials";"prod2",#N/A,FALSE,"Financials";"pnl",#N/A,FALSE,"Financials";"pnl2",#N/A,FALSE,"Financials";"cash",#N/A,FALSE,"Financials";"cash2",#N/A,FALSE,"Financials"}</definedName>
    <definedName name="wrn.print1." localSheetId="8" hidden="1">{"assumption1",#N/A,FALSE,"Assumptions";"assumption2",#N/A,FALSE,"Assumptions";"assumption3",#N/A,FALSE,"Assumptions";"prod",#N/A,FALSE,"Financials";"prod2",#N/A,FALSE,"Financials";"pnl",#N/A,FALSE,"Financials";"pnl2",#N/A,FALSE,"Financials";"cash",#N/A,FALSE,"Financials";"cash2",#N/A,FALSE,"Financials"}</definedName>
    <definedName name="wrn.print1." localSheetId="9" hidden="1">{"assumption1",#N/A,FALSE,"Assumptions";"assumption2",#N/A,FALSE,"Assumptions";"assumption3",#N/A,FALSE,"Assumptions";"prod",#N/A,FALSE,"Financials";"prod2",#N/A,FALSE,"Financials";"pnl",#N/A,FALSE,"Financials";"pnl2",#N/A,FALSE,"Financials";"cash",#N/A,FALSE,"Financials";"cash2",#N/A,FALSE,"Financials"}</definedName>
    <definedName name="wrn.print1." localSheetId="10" hidden="1">{"assumption1",#N/A,FALSE,"Assumptions";"assumption2",#N/A,FALSE,"Assumptions";"assumption3",#N/A,FALSE,"Assumptions";"prod",#N/A,FALSE,"Financials";"prod2",#N/A,FALSE,"Financials";"pnl",#N/A,FALSE,"Financials";"pnl2",#N/A,FALSE,"Financials";"cash",#N/A,FALSE,"Financials";"cash2",#N/A,FALSE,"Financials"}</definedName>
    <definedName name="wrn.print1." hidden="1">{"assumption1",#N/A,FALSE,"Assumptions";"assumption2",#N/A,FALSE,"Assumptions";"assumption3",#N/A,FALSE,"Assumptions";"prod",#N/A,FALSE,"Financials";"prod2",#N/A,FALSE,"Financials";"pnl",#N/A,FALSE,"Financials";"pnl2",#N/A,FALSE,"Financials";"cash",#N/A,FALSE,"Financials";"cash2",#N/A,FALSE,"Financials"}</definedName>
    <definedName name="wrn.print1._1" localSheetId="2" hidden="1">{"assumption1",#N/A,FALSE,"Assumptions";"assumption2",#N/A,FALSE,"Assumptions";"assumption3",#N/A,FALSE,"Assumptions";"prod",#N/A,FALSE,"Financials";"prod2",#N/A,FALSE,"Financials";"pnl",#N/A,FALSE,"Financials";"pnl2",#N/A,FALSE,"Financials";"cash",#N/A,FALSE,"Financials";"cash2",#N/A,FALSE,"Financials"}</definedName>
    <definedName name="wrn.print1._1" localSheetId="3" hidden="1">{"assumption1",#N/A,FALSE,"Assumptions";"assumption2",#N/A,FALSE,"Assumptions";"assumption3",#N/A,FALSE,"Assumptions";"prod",#N/A,FALSE,"Financials";"prod2",#N/A,FALSE,"Financials";"pnl",#N/A,FALSE,"Financials";"pnl2",#N/A,FALSE,"Financials";"cash",#N/A,FALSE,"Financials";"cash2",#N/A,FALSE,"Financials"}</definedName>
    <definedName name="wrn.print1._1" localSheetId="4" hidden="1">{"assumption1",#N/A,FALSE,"Assumptions";"assumption2",#N/A,FALSE,"Assumptions";"assumption3",#N/A,FALSE,"Assumptions";"prod",#N/A,FALSE,"Financials";"prod2",#N/A,FALSE,"Financials";"pnl",#N/A,FALSE,"Financials";"pnl2",#N/A,FALSE,"Financials";"cash",#N/A,FALSE,"Financials";"cash2",#N/A,FALSE,"Financials"}</definedName>
    <definedName name="wrn.print1._1" localSheetId="5" hidden="1">{"assumption1",#N/A,FALSE,"Assumptions";"assumption2",#N/A,FALSE,"Assumptions";"assumption3",#N/A,FALSE,"Assumptions";"prod",#N/A,FALSE,"Financials";"prod2",#N/A,FALSE,"Financials";"pnl",#N/A,FALSE,"Financials";"pnl2",#N/A,FALSE,"Financials";"cash",#N/A,FALSE,"Financials";"cash2",#N/A,FALSE,"Financials"}</definedName>
    <definedName name="wrn.print1._1" localSheetId="1" hidden="1">{"assumption1",#N/A,FALSE,"Assumptions";"assumption2",#N/A,FALSE,"Assumptions";"assumption3",#N/A,FALSE,"Assumptions";"prod",#N/A,FALSE,"Financials";"prod2",#N/A,FALSE,"Financials";"pnl",#N/A,FALSE,"Financials";"pnl2",#N/A,FALSE,"Financials";"cash",#N/A,FALSE,"Financials";"cash2",#N/A,FALSE,"Financials"}</definedName>
    <definedName name="wrn.print1._1" localSheetId="0" hidden="1">{"assumption1",#N/A,FALSE,"Assumptions";"assumption2",#N/A,FALSE,"Assumptions";"assumption3",#N/A,FALSE,"Assumptions";"prod",#N/A,FALSE,"Financials";"prod2",#N/A,FALSE,"Financials";"pnl",#N/A,FALSE,"Financials";"pnl2",#N/A,FALSE,"Financials";"cash",#N/A,FALSE,"Financials";"cash2",#N/A,FALSE,"Financials"}</definedName>
    <definedName name="wrn.print1._1" localSheetId="6" hidden="1">{"assumption1",#N/A,FALSE,"Assumptions";"assumption2",#N/A,FALSE,"Assumptions";"assumption3",#N/A,FALSE,"Assumptions";"prod",#N/A,FALSE,"Financials";"prod2",#N/A,FALSE,"Financials";"pnl",#N/A,FALSE,"Financials";"pnl2",#N/A,FALSE,"Financials";"cash",#N/A,FALSE,"Financials";"cash2",#N/A,FALSE,"Financials"}</definedName>
    <definedName name="wrn.print1._1" localSheetId="7" hidden="1">{"assumption1",#N/A,FALSE,"Assumptions";"assumption2",#N/A,FALSE,"Assumptions";"assumption3",#N/A,FALSE,"Assumptions";"prod",#N/A,FALSE,"Financials";"prod2",#N/A,FALSE,"Financials";"pnl",#N/A,FALSE,"Financials";"pnl2",#N/A,FALSE,"Financials";"cash",#N/A,FALSE,"Financials";"cash2",#N/A,FALSE,"Financials"}</definedName>
    <definedName name="wrn.print1._1" localSheetId="8" hidden="1">{"assumption1",#N/A,FALSE,"Assumptions";"assumption2",#N/A,FALSE,"Assumptions";"assumption3",#N/A,FALSE,"Assumptions";"prod",#N/A,FALSE,"Financials";"prod2",#N/A,FALSE,"Financials";"pnl",#N/A,FALSE,"Financials";"pnl2",#N/A,FALSE,"Financials";"cash",#N/A,FALSE,"Financials";"cash2",#N/A,FALSE,"Financials"}</definedName>
    <definedName name="wrn.print1._1" localSheetId="9" hidden="1">{"assumption1",#N/A,FALSE,"Assumptions";"assumption2",#N/A,FALSE,"Assumptions";"assumption3",#N/A,FALSE,"Assumptions";"prod",#N/A,FALSE,"Financials";"prod2",#N/A,FALSE,"Financials";"pnl",#N/A,FALSE,"Financials";"pnl2",#N/A,FALSE,"Financials";"cash",#N/A,FALSE,"Financials";"cash2",#N/A,FALSE,"Financials"}</definedName>
    <definedName name="wrn.print1._1" localSheetId="10" hidden="1">{"assumption1",#N/A,FALSE,"Assumptions";"assumption2",#N/A,FALSE,"Assumptions";"assumption3",#N/A,FALSE,"Assumptions";"prod",#N/A,FALSE,"Financials";"prod2",#N/A,FALSE,"Financials";"pnl",#N/A,FALSE,"Financials";"pnl2",#N/A,FALSE,"Financials";"cash",#N/A,FALSE,"Financials";"cash2",#N/A,FALSE,"Financials"}</definedName>
    <definedName name="wrn.print1._1" hidden="1">{"assumption1",#N/A,FALSE,"Assumptions";"assumption2",#N/A,FALSE,"Assumptions";"assumption3",#N/A,FALSE,"Assumptions";"prod",#N/A,FALSE,"Financials";"prod2",#N/A,FALSE,"Financials";"pnl",#N/A,FALSE,"Financials";"pnl2",#N/A,FALSE,"Financials";"cash",#N/A,FALSE,"Financials";"cash2",#N/A,FALSE,"Financials"}</definedName>
    <definedName name="wrn.print1._1_1" localSheetId="2" hidden="1">{"assumption1",#N/A,FALSE,"Assumptions";"assumption2",#N/A,FALSE,"Assumptions";"assumption3",#N/A,FALSE,"Assumptions";"prod",#N/A,FALSE,"Financials";"prod2",#N/A,FALSE,"Financials";"pnl",#N/A,FALSE,"Financials";"pnl2",#N/A,FALSE,"Financials";"cash",#N/A,FALSE,"Financials";"cash2",#N/A,FALSE,"Financials"}</definedName>
    <definedName name="wrn.print1._1_1" localSheetId="3" hidden="1">{"assumption1",#N/A,FALSE,"Assumptions";"assumption2",#N/A,FALSE,"Assumptions";"assumption3",#N/A,FALSE,"Assumptions";"prod",#N/A,FALSE,"Financials";"prod2",#N/A,FALSE,"Financials";"pnl",#N/A,FALSE,"Financials";"pnl2",#N/A,FALSE,"Financials";"cash",#N/A,FALSE,"Financials";"cash2",#N/A,FALSE,"Financials"}</definedName>
    <definedName name="wrn.print1._1_1" localSheetId="4" hidden="1">{"assumption1",#N/A,FALSE,"Assumptions";"assumption2",#N/A,FALSE,"Assumptions";"assumption3",#N/A,FALSE,"Assumptions";"prod",#N/A,FALSE,"Financials";"prod2",#N/A,FALSE,"Financials";"pnl",#N/A,FALSE,"Financials";"pnl2",#N/A,FALSE,"Financials";"cash",#N/A,FALSE,"Financials";"cash2",#N/A,FALSE,"Financials"}</definedName>
    <definedName name="wrn.print1._1_1" localSheetId="5" hidden="1">{"assumption1",#N/A,FALSE,"Assumptions";"assumption2",#N/A,FALSE,"Assumptions";"assumption3",#N/A,FALSE,"Assumptions";"prod",#N/A,FALSE,"Financials";"prod2",#N/A,FALSE,"Financials";"pnl",#N/A,FALSE,"Financials";"pnl2",#N/A,FALSE,"Financials";"cash",#N/A,FALSE,"Financials";"cash2",#N/A,FALSE,"Financials"}</definedName>
    <definedName name="wrn.print1._1_1" localSheetId="1" hidden="1">{"assumption1",#N/A,FALSE,"Assumptions";"assumption2",#N/A,FALSE,"Assumptions";"assumption3",#N/A,FALSE,"Assumptions";"prod",#N/A,FALSE,"Financials";"prod2",#N/A,FALSE,"Financials";"pnl",#N/A,FALSE,"Financials";"pnl2",#N/A,FALSE,"Financials";"cash",#N/A,FALSE,"Financials";"cash2",#N/A,FALSE,"Financials"}</definedName>
    <definedName name="wrn.print1._1_1" localSheetId="0" hidden="1">{"assumption1",#N/A,FALSE,"Assumptions";"assumption2",#N/A,FALSE,"Assumptions";"assumption3",#N/A,FALSE,"Assumptions";"prod",#N/A,FALSE,"Financials";"prod2",#N/A,FALSE,"Financials";"pnl",#N/A,FALSE,"Financials";"pnl2",#N/A,FALSE,"Financials";"cash",#N/A,FALSE,"Financials";"cash2",#N/A,FALSE,"Financials"}</definedName>
    <definedName name="wrn.print1._1_1" localSheetId="6" hidden="1">{"assumption1",#N/A,FALSE,"Assumptions";"assumption2",#N/A,FALSE,"Assumptions";"assumption3",#N/A,FALSE,"Assumptions";"prod",#N/A,FALSE,"Financials";"prod2",#N/A,FALSE,"Financials";"pnl",#N/A,FALSE,"Financials";"pnl2",#N/A,FALSE,"Financials";"cash",#N/A,FALSE,"Financials";"cash2",#N/A,FALSE,"Financials"}</definedName>
    <definedName name="wrn.print1._1_1" localSheetId="7" hidden="1">{"assumption1",#N/A,FALSE,"Assumptions";"assumption2",#N/A,FALSE,"Assumptions";"assumption3",#N/A,FALSE,"Assumptions";"prod",#N/A,FALSE,"Financials";"prod2",#N/A,FALSE,"Financials";"pnl",#N/A,FALSE,"Financials";"pnl2",#N/A,FALSE,"Financials";"cash",#N/A,FALSE,"Financials";"cash2",#N/A,FALSE,"Financials"}</definedName>
    <definedName name="wrn.print1._1_1" localSheetId="8" hidden="1">{"assumption1",#N/A,FALSE,"Assumptions";"assumption2",#N/A,FALSE,"Assumptions";"assumption3",#N/A,FALSE,"Assumptions";"prod",#N/A,FALSE,"Financials";"prod2",#N/A,FALSE,"Financials";"pnl",#N/A,FALSE,"Financials";"pnl2",#N/A,FALSE,"Financials";"cash",#N/A,FALSE,"Financials";"cash2",#N/A,FALSE,"Financials"}</definedName>
    <definedName name="wrn.print1._1_1" localSheetId="9" hidden="1">{"assumption1",#N/A,FALSE,"Assumptions";"assumption2",#N/A,FALSE,"Assumptions";"assumption3",#N/A,FALSE,"Assumptions";"prod",#N/A,FALSE,"Financials";"prod2",#N/A,FALSE,"Financials";"pnl",#N/A,FALSE,"Financials";"pnl2",#N/A,FALSE,"Financials";"cash",#N/A,FALSE,"Financials";"cash2",#N/A,FALSE,"Financials"}</definedName>
    <definedName name="wrn.print1._1_1" localSheetId="10" hidden="1">{"assumption1",#N/A,FALSE,"Assumptions";"assumption2",#N/A,FALSE,"Assumptions";"assumption3",#N/A,FALSE,"Assumptions";"prod",#N/A,FALSE,"Financials";"prod2",#N/A,FALSE,"Financials";"pnl",#N/A,FALSE,"Financials";"pnl2",#N/A,FALSE,"Financials";"cash",#N/A,FALSE,"Financials";"cash2",#N/A,FALSE,"Financials"}</definedName>
    <definedName name="wrn.print1._1_1" hidden="1">{"assumption1",#N/A,FALSE,"Assumptions";"assumption2",#N/A,FALSE,"Assumptions";"assumption3",#N/A,FALSE,"Assumptions";"prod",#N/A,FALSE,"Financials";"prod2",#N/A,FALSE,"Financials";"pnl",#N/A,FALSE,"Financials";"pnl2",#N/A,FALSE,"Financials";"cash",#N/A,FALSE,"Financials";"cash2",#N/A,FALSE,"Financials"}</definedName>
    <definedName name="wrn.print1._1_2" localSheetId="2" hidden="1">{"assumption1",#N/A,FALSE,"Assumptions";"assumption2",#N/A,FALSE,"Assumptions";"assumption3",#N/A,FALSE,"Assumptions";"prod",#N/A,FALSE,"Financials";"prod2",#N/A,FALSE,"Financials";"pnl",#N/A,FALSE,"Financials";"pnl2",#N/A,FALSE,"Financials";"cash",#N/A,FALSE,"Financials";"cash2",#N/A,FALSE,"Financials"}</definedName>
    <definedName name="wrn.print1._1_2" localSheetId="3" hidden="1">{"assumption1",#N/A,FALSE,"Assumptions";"assumption2",#N/A,FALSE,"Assumptions";"assumption3",#N/A,FALSE,"Assumptions";"prod",#N/A,FALSE,"Financials";"prod2",#N/A,FALSE,"Financials";"pnl",#N/A,FALSE,"Financials";"pnl2",#N/A,FALSE,"Financials";"cash",#N/A,FALSE,"Financials";"cash2",#N/A,FALSE,"Financials"}</definedName>
    <definedName name="wrn.print1._1_2" localSheetId="4" hidden="1">{"assumption1",#N/A,FALSE,"Assumptions";"assumption2",#N/A,FALSE,"Assumptions";"assumption3",#N/A,FALSE,"Assumptions";"prod",#N/A,FALSE,"Financials";"prod2",#N/A,FALSE,"Financials";"pnl",#N/A,FALSE,"Financials";"pnl2",#N/A,FALSE,"Financials";"cash",#N/A,FALSE,"Financials";"cash2",#N/A,FALSE,"Financials"}</definedName>
    <definedName name="wrn.print1._1_2" localSheetId="5" hidden="1">{"assumption1",#N/A,FALSE,"Assumptions";"assumption2",#N/A,FALSE,"Assumptions";"assumption3",#N/A,FALSE,"Assumptions";"prod",#N/A,FALSE,"Financials";"prod2",#N/A,FALSE,"Financials";"pnl",#N/A,FALSE,"Financials";"pnl2",#N/A,FALSE,"Financials";"cash",#N/A,FALSE,"Financials";"cash2",#N/A,FALSE,"Financials"}</definedName>
    <definedName name="wrn.print1._1_2" localSheetId="1" hidden="1">{"assumption1",#N/A,FALSE,"Assumptions";"assumption2",#N/A,FALSE,"Assumptions";"assumption3",#N/A,FALSE,"Assumptions";"prod",#N/A,FALSE,"Financials";"prod2",#N/A,FALSE,"Financials";"pnl",#N/A,FALSE,"Financials";"pnl2",#N/A,FALSE,"Financials";"cash",#N/A,FALSE,"Financials";"cash2",#N/A,FALSE,"Financials"}</definedName>
    <definedName name="wrn.print1._1_2" localSheetId="0" hidden="1">{"assumption1",#N/A,FALSE,"Assumptions";"assumption2",#N/A,FALSE,"Assumptions";"assumption3",#N/A,FALSE,"Assumptions";"prod",#N/A,FALSE,"Financials";"prod2",#N/A,FALSE,"Financials";"pnl",#N/A,FALSE,"Financials";"pnl2",#N/A,FALSE,"Financials";"cash",#N/A,FALSE,"Financials";"cash2",#N/A,FALSE,"Financials"}</definedName>
    <definedName name="wrn.print1._1_2" localSheetId="6" hidden="1">{"assumption1",#N/A,FALSE,"Assumptions";"assumption2",#N/A,FALSE,"Assumptions";"assumption3",#N/A,FALSE,"Assumptions";"prod",#N/A,FALSE,"Financials";"prod2",#N/A,FALSE,"Financials";"pnl",#N/A,FALSE,"Financials";"pnl2",#N/A,FALSE,"Financials";"cash",#N/A,FALSE,"Financials";"cash2",#N/A,FALSE,"Financials"}</definedName>
    <definedName name="wrn.print1._1_2" localSheetId="7" hidden="1">{"assumption1",#N/A,FALSE,"Assumptions";"assumption2",#N/A,FALSE,"Assumptions";"assumption3",#N/A,FALSE,"Assumptions";"prod",#N/A,FALSE,"Financials";"prod2",#N/A,FALSE,"Financials";"pnl",#N/A,FALSE,"Financials";"pnl2",#N/A,FALSE,"Financials";"cash",#N/A,FALSE,"Financials";"cash2",#N/A,FALSE,"Financials"}</definedName>
    <definedName name="wrn.print1._1_2" localSheetId="8" hidden="1">{"assumption1",#N/A,FALSE,"Assumptions";"assumption2",#N/A,FALSE,"Assumptions";"assumption3",#N/A,FALSE,"Assumptions";"prod",#N/A,FALSE,"Financials";"prod2",#N/A,FALSE,"Financials";"pnl",#N/A,FALSE,"Financials";"pnl2",#N/A,FALSE,"Financials";"cash",#N/A,FALSE,"Financials";"cash2",#N/A,FALSE,"Financials"}</definedName>
    <definedName name="wrn.print1._1_2" localSheetId="9" hidden="1">{"assumption1",#N/A,FALSE,"Assumptions";"assumption2",#N/A,FALSE,"Assumptions";"assumption3",#N/A,FALSE,"Assumptions";"prod",#N/A,FALSE,"Financials";"prod2",#N/A,FALSE,"Financials";"pnl",#N/A,FALSE,"Financials";"pnl2",#N/A,FALSE,"Financials";"cash",#N/A,FALSE,"Financials";"cash2",#N/A,FALSE,"Financials"}</definedName>
    <definedName name="wrn.print1._1_2" localSheetId="10" hidden="1">{"assumption1",#N/A,FALSE,"Assumptions";"assumption2",#N/A,FALSE,"Assumptions";"assumption3",#N/A,FALSE,"Assumptions";"prod",#N/A,FALSE,"Financials";"prod2",#N/A,FALSE,"Financials";"pnl",#N/A,FALSE,"Financials";"pnl2",#N/A,FALSE,"Financials";"cash",#N/A,FALSE,"Financials";"cash2",#N/A,FALSE,"Financials"}</definedName>
    <definedName name="wrn.print1._1_2" hidden="1">{"assumption1",#N/A,FALSE,"Assumptions";"assumption2",#N/A,FALSE,"Assumptions";"assumption3",#N/A,FALSE,"Assumptions";"prod",#N/A,FALSE,"Financials";"prod2",#N/A,FALSE,"Financials";"pnl",#N/A,FALSE,"Financials";"pnl2",#N/A,FALSE,"Financials";"cash",#N/A,FALSE,"Financials";"cash2",#N/A,FALSE,"Financials"}</definedName>
    <definedName name="wrn.print1._1_3" localSheetId="2" hidden="1">{"assumption1",#N/A,FALSE,"Assumptions";"assumption2",#N/A,FALSE,"Assumptions";"assumption3",#N/A,FALSE,"Assumptions";"prod",#N/A,FALSE,"Financials";"prod2",#N/A,FALSE,"Financials";"pnl",#N/A,FALSE,"Financials";"pnl2",#N/A,FALSE,"Financials";"cash",#N/A,FALSE,"Financials";"cash2",#N/A,FALSE,"Financials"}</definedName>
    <definedName name="wrn.print1._1_3" localSheetId="3" hidden="1">{"assumption1",#N/A,FALSE,"Assumptions";"assumption2",#N/A,FALSE,"Assumptions";"assumption3",#N/A,FALSE,"Assumptions";"prod",#N/A,FALSE,"Financials";"prod2",#N/A,FALSE,"Financials";"pnl",#N/A,FALSE,"Financials";"pnl2",#N/A,FALSE,"Financials";"cash",#N/A,FALSE,"Financials";"cash2",#N/A,FALSE,"Financials"}</definedName>
    <definedName name="wrn.print1._1_3" localSheetId="4" hidden="1">{"assumption1",#N/A,FALSE,"Assumptions";"assumption2",#N/A,FALSE,"Assumptions";"assumption3",#N/A,FALSE,"Assumptions";"prod",#N/A,FALSE,"Financials";"prod2",#N/A,FALSE,"Financials";"pnl",#N/A,FALSE,"Financials";"pnl2",#N/A,FALSE,"Financials";"cash",#N/A,FALSE,"Financials";"cash2",#N/A,FALSE,"Financials"}</definedName>
    <definedName name="wrn.print1._1_3" localSheetId="5" hidden="1">{"assumption1",#N/A,FALSE,"Assumptions";"assumption2",#N/A,FALSE,"Assumptions";"assumption3",#N/A,FALSE,"Assumptions";"prod",#N/A,FALSE,"Financials";"prod2",#N/A,FALSE,"Financials";"pnl",#N/A,FALSE,"Financials";"pnl2",#N/A,FALSE,"Financials";"cash",#N/A,FALSE,"Financials";"cash2",#N/A,FALSE,"Financials"}</definedName>
    <definedName name="wrn.print1._1_3" localSheetId="1" hidden="1">{"assumption1",#N/A,FALSE,"Assumptions";"assumption2",#N/A,FALSE,"Assumptions";"assumption3",#N/A,FALSE,"Assumptions";"prod",#N/A,FALSE,"Financials";"prod2",#N/A,FALSE,"Financials";"pnl",#N/A,FALSE,"Financials";"pnl2",#N/A,FALSE,"Financials";"cash",#N/A,FALSE,"Financials";"cash2",#N/A,FALSE,"Financials"}</definedName>
    <definedName name="wrn.print1._1_3" localSheetId="0" hidden="1">{"assumption1",#N/A,FALSE,"Assumptions";"assumption2",#N/A,FALSE,"Assumptions";"assumption3",#N/A,FALSE,"Assumptions";"prod",#N/A,FALSE,"Financials";"prod2",#N/A,FALSE,"Financials";"pnl",#N/A,FALSE,"Financials";"pnl2",#N/A,FALSE,"Financials";"cash",#N/A,FALSE,"Financials";"cash2",#N/A,FALSE,"Financials"}</definedName>
    <definedName name="wrn.print1._1_3" localSheetId="6" hidden="1">{"assumption1",#N/A,FALSE,"Assumptions";"assumption2",#N/A,FALSE,"Assumptions";"assumption3",#N/A,FALSE,"Assumptions";"prod",#N/A,FALSE,"Financials";"prod2",#N/A,FALSE,"Financials";"pnl",#N/A,FALSE,"Financials";"pnl2",#N/A,FALSE,"Financials";"cash",#N/A,FALSE,"Financials";"cash2",#N/A,FALSE,"Financials"}</definedName>
    <definedName name="wrn.print1._1_3" localSheetId="7" hidden="1">{"assumption1",#N/A,FALSE,"Assumptions";"assumption2",#N/A,FALSE,"Assumptions";"assumption3",#N/A,FALSE,"Assumptions";"prod",#N/A,FALSE,"Financials";"prod2",#N/A,FALSE,"Financials";"pnl",#N/A,FALSE,"Financials";"pnl2",#N/A,FALSE,"Financials";"cash",#N/A,FALSE,"Financials";"cash2",#N/A,FALSE,"Financials"}</definedName>
    <definedName name="wrn.print1._1_3" localSheetId="8" hidden="1">{"assumption1",#N/A,FALSE,"Assumptions";"assumption2",#N/A,FALSE,"Assumptions";"assumption3",#N/A,FALSE,"Assumptions";"prod",#N/A,FALSE,"Financials";"prod2",#N/A,FALSE,"Financials";"pnl",#N/A,FALSE,"Financials";"pnl2",#N/A,FALSE,"Financials";"cash",#N/A,FALSE,"Financials";"cash2",#N/A,FALSE,"Financials"}</definedName>
    <definedName name="wrn.print1._1_3" localSheetId="9" hidden="1">{"assumption1",#N/A,FALSE,"Assumptions";"assumption2",#N/A,FALSE,"Assumptions";"assumption3",#N/A,FALSE,"Assumptions";"prod",#N/A,FALSE,"Financials";"prod2",#N/A,FALSE,"Financials";"pnl",#N/A,FALSE,"Financials";"pnl2",#N/A,FALSE,"Financials";"cash",#N/A,FALSE,"Financials";"cash2",#N/A,FALSE,"Financials"}</definedName>
    <definedName name="wrn.print1._1_3" localSheetId="10" hidden="1">{"assumption1",#N/A,FALSE,"Assumptions";"assumption2",#N/A,FALSE,"Assumptions";"assumption3",#N/A,FALSE,"Assumptions";"prod",#N/A,FALSE,"Financials";"prod2",#N/A,FALSE,"Financials";"pnl",#N/A,FALSE,"Financials";"pnl2",#N/A,FALSE,"Financials";"cash",#N/A,FALSE,"Financials";"cash2",#N/A,FALSE,"Financials"}</definedName>
    <definedName name="wrn.print1._1_3" hidden="1">{"assumption1",#N/A,FALSE,"Assumptions";"assumption2",#N/A,FALSE,"Assumptions";"assumption3",#N/A,FALSE,"Assumptions";"prod",#N/A,FALSE,"Financials";"prod2",#N/A,FALSE,"Financials";"pnl",#N/A,FALSE,"Financials";"pnl2",#N/A,FALSE,"Financials";"cash",#N/A,FALSE,"Financials";"cash2",#N/A,FALSE,"Financials"}</definedName>
    <definedName name="wrn.print1._2" localSheetId="2" hidden="1">{"assumption1",#N/A,FALSE,"Assumptions";"assumption2",#N/A,FALSE,"Assumptions";"assumption3",#N/A,FALSE,"Assumptions";"prod",#N/A,FALSE,"Financials";"prod2",#N/A,FALSE,"Financials";"pnl",#N/A,FALSE,"Financials";"pnl2",#N/A,FALSE,"Financials";"cash",#N/A,FALSE,"Financials";"cash2",#N/A,FALSE,"Financials"}</definedName>
    <definedName name="wrn.print1._2" localSheetId="3" hidden="1">{"assumption1",#N/A,FALSE,"Assumptions";"assumption2",#N/A,FALSE,"Assumptions";"assumption3",#N/A,FALSE,"Assumptions";"prod",#N/A,FALSE,"Financials";"prod2",#N/A,FALSE,"Financials";"pnl",#N/A,FALSE,"Financials";"pnl2",#N/A,FALSE,"Financials";"cash",#N/A,FALSE,"Financials";"cash2",#N/A,FALSE,"Financials"}</definedName>
    <definedName name="wrn.print1._2" localSheetId="4" hidden="1">{"assumption1",#N/A,FALSE,"Assumptions";"assumption2",#N/A,FALSE,"Assumptions";"assumption3",#N/A,FALSE,"Assumptions";"prod",#N/A,FALSE,"Financials";"prod2",#N/A,FALSE,"Financials";"pnl",#N/A,FALSE,"Financials";"pnl2",#N/A,FALSE,"Financials";"cash",#N/A,FALSE,"Financials";"cash2",#N/A,FALSE,"Financials"}</definedName>
    <definedName name="wrn.print1._2" localSheetId="5" hidden="1">{"assumption1",#N/A,FALSE,"Assumptions";"assumption2",#N/A,FALSE,"Assumptions";"assumption3",#N/A,FALSE,"Assumptions";"prod",#N/A,FALSE,"Financials";"prod2",#N/A,FALSE,"Financials";"pnl",#N/A,FALSE,"Financials";"pnl2",#N/A,FALSE,"Financials";"cash",#N/A,FALSE,"Financials";"cash2",#N/A,FALSE,"Financials"}</definedName>
    <definedName name="wrn.print1._2" localSheetId="1" hidden="1">{"assumption1",#N/A,FALSE,"Assumptions";"assumption2",#N/A,FALSE,"Assumptions";"assumption3",#N/A,FALSE,"Assumptions";"prod",#N/A,FALSE,"Financials";"prod2",#N/A,FALSE,"Financials";"pnl",#N/A,FALSE,"Financials";"pnl2",#N/A,FALSE,"Financials";"cash",#N/A,FALSE,"Financials";"cash2",#N/A,FALSE,"Financials"}</definedName>
    <definedName name="wrn.print1._2" localSheetId="0" hidden="1">{"assumption1",#N/A,FALSE,"Assumptions";"assumption2",#N/A,FALSE,"Assumptions";"assumption3",#N/A,FALSE,"Assumptions";"prod",#N/A,FALSE,"Financials";"prod2",#N/A,FALSE,"Financials";"pnl",#N/A,FALSE,"Financials";"pnl2",#N/A,FALSE,"Financials";"cash",#N/A,FALSE,"Financials";"cash2",#N/A,FALSE,"Financials"}</definedName>
    <definedName name="wrn.print1._2" localSheetId="6" hidden="1">{"assumption1",#N/A,FALSE,"Assumptions";"assumption2",#N/A,FALSE,"Assumptions";"assumption3",#N/A,FALSE,"Assumptions";"prod",#N/A,FALSE,"Financials";"prod2",#N/A,FALSE,"Financials";"pnl",#N/A,FALSE,"Financials";"pnl2",#N/A,FALSE,"Financials";"cash",#N/A,FALSE,"Financials";"cash2",#N/A,FALSE,"Financials"}</definedName>
    <definedName name="wrn.print1._2" localSheetId="7" hidden="1">{"assumption1",#N/A,FALSE,"Assumptions";"assumption2",#N/A,FALSE,"Assumptions";"assumption3",#N/A,FALSE,"Assumptions";"prod",#N/A,FALSE,"Financials";"prod2",#N/A,FALSE,"Financials";"pnl",#N/A,FALSE,"Financials";"pnl2",#N/A,FALSE,"Financials";"cash",#N/A,FALSE,"Financials";"cash2",#N/A,FALSE,"Financials"}</definedName>
    <definedName name="wrn.print1._2" localSheetId="8" hidden="1">{"assumption1",#N/A,FALSE,"Assumptions";"assumption2",#N/A,FALSE,"Assumptions";"assumption3",#N/A,FALSE,"Assumptions";"prod",#N/A,FALSE,"Financials";"prod2",#N/A,FALSE,"Financials";"pnl",#N/A,FALSE,"Financials";"pnl2",#N/A,FALSE,"Financials";"cash",#N/A,FALSE,"Financials";"cash2",#N/A,FALSE,"Financials"}</definedName>
    <definedName name="wrn.print1._2" localSheetId="9" hidden="1">{"assumption1",#N/A,FALSE,"Assumptions";"assumption2",#N/A,FALSE,"Assumptions";"assumption3",#N/A,FALSE,"Assumptions";"prod",#N/A,FALSE,"Financials";"prod2",#N/A,FALSE,"Financials";"pnl",#N/A,FALSE,"Financials";"pnl2",#N/A,FALSE,"Financials";"cash",#N/A,FALSE,"Financials";"cash2",#N/A,FALSE,"Financials"}</definedName>
    <definedName name="wrn.print1._2" localSheetId="10" hidden="1">{"assumption1",#N/A,FALSE,"Assumptions";"assumption2",#N/A,FALSE,"Assumptions";"assumption3",#N/A,FALSE,"Assumptions";"prod",#N/A,FALSE,"Financials";"prod2",#N/A,FALSE,"Financials";"pnl",#N/A,FALSE,"Financials";"pnl2",#N/A,FALSE,"Financials";"cash",#N/A,FALSE,"Financials";"cash2",#N/A,FALSE,"Financials"}</definedName>
    <definedName name="wrn.print1._2" hidden="1">{"assumption1",#N/A,FALSE,"Assumptions";"assumption2",#N/A,FALSE,"Assumptions";"assumption3",#N/A,FALSE,"Assumptions";"prod",#N/A,FALSE,"Financials";"prod2",#N/A,FALSE,"Financials";"pnl",#N/A,FALSE,"Financials";"pnl2",#N/A,FALSE,"Financials";"cash",#N/A,FALSE,"Financials";"cash2",#N/A,FALSE,"Financials"}</definedName>
    <definedName name="wrn.print1._2_1" localSheetId="2" hidden="1">{"assumption1",#N/A,FALSE,"Assumptions";"assumption2",#N/A,FALSE,"Assumptions";"assumption3",#N/A,FALSE,"Assumptions";"prod",#N/A,FALSE,"Financials";"prod2",#N/A,FALSE,"Financials";"pnl",#N/A,FALSE,"Financials";"pnl2",#N/A,FALSE,"Financials";"cash",#N/A,FALSE,"Financials";"cash2",#N/A,FALSE,"Financials"}</definedName>
    <definedName name="wrn.print1._2_1" localSheetId="3" hidden="1">{"assumption1",#N/A,FALSE,"Assumptions";"assumption2",#N/A,FALSE,"Assumptions";"assumption3",#N/A,FALSE,"Assumptions";"prod",#N/A,FALSE,"Financials";"prod2",#N/A,FALSE,"Financials";"pnl",#N/A,FALSE,"Financials";"pnl2",#N/A,FALSE,"Financials";"cash",#N/A,FALSE,"Financials";"cash2",#N/A,FALSE,"Financials"}</definedName>
    <definedName name="wrn.print1._2_1" localSheetId="4" hidden="1">{"assumption1",#N/A,FALSE,"Assumptions";"assumption2",#N/A,FALSE,"Assumptions";"assumption3",#N/A,FALSE,"Assumptions";"prod",#N/A,FALSE,"Financials";"prod2",#N/A,FALSE,"Financials";"pnl",#N/A,FALSE,"Financials";"pnl2",#N/A,FALSE,"Financials";"cash",#N/A,FALSE,"Financials";"cash2",#N/A,FALSE,"Financials"}</definedName>
    <definedName name="wrn.print1._2_1" localSheetId="5" hidden="1">{"assumption1",#N/A,FALSE,"Assumptions";"assumption2",#N/A,FALSE,"Assumptions";"assumption3",#N/A,FALSE,"Assumptions";"prod",#N/A,FALSE,"Financials";"prod2",#N/A,FALSE,"Financials";"pnl",#N/A,FALSE,"Financials";"pnl2",#N/A,FALSE,"Financials";"cash",#N/A,FALSE,"Financials";"cash2",#N/A,FALSE,"Financials"}</definedName>
    <definedName name="wrn.print1._2_1" localSheetId="1" hidden="1">{"assumption1",#N/A,FALSE,"Assumptions";"assumption2",#N/A,FALSE,"Assumptions";"assumption3",#N/A,FALSE,"Assumptions";"prod",#N/A,FALSE,"Financials";"prod2",#N/A,FALSE,"Financials";"pnl",#N/A,FALSE,"Financials";"pnl2",#N/A,FALSE,"Financials";"cash",#N/A,FALSE,"Financials";"cash2",#N/A,FALSE,"Financials"}</definedName>
    <definedName name="wrn.print1._2_1" localSheetId="0" hidden="1">{"assumption1",#N/A,FALSE,"Assumptions";"assumption2",#N/A,FALSE,"Assumptions";"assumption3",#N/A,FALSE,"Assumptions";"prod",#N/A,FALSE,"Financials";"prod2",#N/A,FALSE,"Financials";"pnl",#N/A,FALSE,"Financials";"pnl2",#N/A,FALSE,"Financials";"cash",#N/A,FALSE,"Financials";"cash2",#N/A,FALSE,"Financials"}</definedName>
    <definedName name="wrn.print1._2_1" localSheetId="6" hidden="1">{"assumption1",#N/A,FALSE,"Assumptions";"assumption2",#N/A,FALSE,"Assumptions";"assumption3",#N/A,FALSE,"Assumptions";"prod",#N/A,FALSE,"Financials";"prod2",#N/A,FALSE,"Financials";"pnl",#N/A,FALSE,"Financials";"pnl2",#N/A,FALSE,"Financials";"cash",#N/A,FALSE,"Financials";"cash2",#N/A,FALSE,"Financials"}</definedName>
    <definedName name="wrn.print1._2_1" localSheetId="7" hidden="1">{"assumption1",#N/A,FALSE,"Assumptions";"assumption2",#N/A,FALSE,"Assumptions";"assumption3",#N/A,FALSE,"Assumptions";"prod",#N/A,FALSE,"Financials";"prod2",#N/A,FALSE,"Financials";"pnl",#N/A,FALSE,"Financials";"pnl2",#N/A,FALSE,"Financials";"cash",#N/A,FALSE,"Financials";"cash2",#N/A,FALSE,"Financials"}</definedName>
    <definedName name="wrn.print1._2_1" localSheetId="8" hidden="1">{"assumption1",#N/A,FALSE,"Assumptions";"assumption2",#N/A,FALSE,"Assumptions";"assumption3",#N/A,FALSE,"Assumptions";"prod",#N/A,FALSE,"Financials";"prod2",#N/A,FALSE,"Financials";"pnl",#N/A,FALSE,"Financials";"pnl2",#N/A,FALSE,"Financials";"cash",#N/A,FALSE,"Financials";"cash2",#N/A,FALSE,"Financials"}</definedName>
    <definedName name="wrn.print1._2_1" localSheetId="9" hidden="1">{"assumption1",#N/A,FALSE,"Assumptions";"assumption2",#N/A,FALSE,"Assumptions";"assumption3",#N/A,FALSE,"Assumptions";"prod",#N/A,FALSE,"Financials";"prod2",#N/A,FALSE,"Financials";"pnl",#N/A,FALSE,"Financials";"pnl2",#N/A,FALSE,"Financials";"cash",#N/A,FALSE,"Financials";"cash2",#N/A,FALSE,"Financials"}</definedName>
    <definedName name="wrn.print1._2_1" localSheetId="10" hidden="1">{"assumption1",#N/A,FALSE,"Assumptions";"assumption2",#N/A,FALSE,"Assumptions";"assumption3",#N/A,FALSE,"Assumptions";"prod",#N/A,FALSE,"Financials";"prod2",#N/A,FALSE,"Financials";"pnl",#N/A,FALSE,"Financials";"pnl2",#N/A,FALSE,"Financials";"cash",#N/A,FALSE,"Financials";"cash2",#N/A,FALSE,"Financials"}</definedName>
    <definedName name="wrn.print1._2_1" hidden="1">{"assumption1",#N/A,FALSE,"Assumptions";"assumption2",#N/A,FALSE,"Assumptions";"assumption3",#N/A,FALSE,"Assumptions";"prod",#N/A,FALSE,"Financials";"prod2",#N/A,FALSE,"Financials";"pnl",#N/A,FALSE,"Financials";"pnl2",#N/A,FALSE,"Financials";"cash",#N/A,FALSE,"Financials";"cash2",#N/A,FALSE,"Financials"}</definedName>
    <definedName name="wrn.print1._2_2" localSheetId="2" hidden="1">{"assumption1",#N/A,FALSE,"Assumptions";"assumption2",#N/A,FALSE,"Assumptions";"assumption3",#N/A,FALSE,"Assumptions";"prod",#N/A,FALSE,"Financials";"prod2",#N/A,FALSE,"Financials";"pnl",#N/A,FALSE,"Financials";"pnl2",#N/A,FALSE,"Financials";"cash",#N/A,FALSE,"Financials";"cash2",#N/A,FALSE,"Financials"}</definedName>
    <definedName name="wrn.print1._2_2" localSheetId="3" hidden="1">{"assumption1",#N/A,FALSE,"Assumptions";"assumption2",#N/A,FALSE,"Assumptions";"assumption3",#N/A,FALSE,"Assumptions";"prod",#N/A,FALSE,"Financials";"prod2",#N/A,FALSE,"Financials";"pnl",#N/A,FALSE,"Financials";"pnl2",#N/A,FALSE,"Financials";"cash",#N/A,FALSE,"Financials";"cash2",#N/A,FALSE,"Financials"}</definedName>
    <definedName name="wrn.print1._2_2" localSheetId="4" hidden="1">{"assumption1",#N/A,FALSE,"Assumptions";"assumption2",#N/A,FALSE,"Assumptions";"assumption3",#N/A,FALSE,"Assumptions";"prod",#N/A,FALSE,"Financials";"prod2",#N/A,FALSE,"Financials";"pnl",#N/A,FALSE,"Financials";"pnl2",#N/A,FALSE,"Financials";"cash",#N/A,FALSE,"Financials";"cash2",#N/A,FALSE,"Financials"}</definedName>
    <definedName name="wrn.print1._2_2" localSheetId="5" hidden="1">{"assumption1",#N/A,FALSE,"Assumptions";"assumption2",#N/A,FALSE,"Assumptions";"assumption3",#N/A,FALSE,"Assumptions";"prod",#N/A,FALSE,"Financials";"prod2",#N/A,FALSE,"Financials";"pnl",#N/A,FALSE,"Financials";"pnl2",#N/A,FALSE,"Financials";"cash",#N/A,FALSE,"Financials";"cash2",#N/A,FALSE,"Financials"}</definedName>
    <definedName name="wrn.print1._2_2" localSheetId="1" hidden="1">{"assumption1",#N/A,FALSE,"Assumptions";"assumption2",#N/A,FALSE,"Assumptions";"assumption3",#N/A,FALSE,"Assumptions";"prod",#N/A,FALSE,"Financials";"prod2",#N/A,FALSE,"Financials";"pnl",#N/A,FALSE,"Financials";"pnl2",#N/A,FALSE,"Financials";"cash",#N/A,FALSE,"Financials";"cash2",#N/A,FALSE,"Financials"}</definedName>
    <definedName name="wrn.print1._2_2" localSheetId="0" hidden="1">{"assumption1",#N/A,FALSE,"Assumptions";"assumption2",#N/A,FALSE,"Assumptions";"assumption3",#N/A,FALSE,"Assumptions";"prod",#N/A,FALSE,"Financials";"prod2",#N/A,FALSE,"Financials";"pnl",#N/A,FALSE,"Financials";"pnl2",#N/A,FALSE,"Financials";"cash",#N/A,FALSE,"Financials";"cash2",#N/A,FALSE,"Financials"}</definedName>
    <definedName name="wrn.print1._2_2" localSheetId="6" hidden="1">{"assumption1",#N/A,FALSE,"Assumptions";"assumption2",#N/A,FALSE,"Assumptions";"assumption3",#N/A,FALSE,"Assumptions";"prod",#N/A,FALSE,"Financials";"prod2",#N/A,FALSE,"Financials";"pnl",#N/A,FALSE,"Financials";"pnl2",#N/A,FALSE,"Financials";"cash",#N/A,FALSE,"Financials";"cash2",#N/A,FALSE,"Financials"}</definedName>
    <definedName name="wrn.print1._2_2" localSheetId="7" hidden="1">{"assumption1",#N/A,FALSE,"Assumptions";"assumption2",#N/A,FALSE,"Assumptions";"assumption3",#N/A,FALSE,"Assumptions";"prod",#N/A,FALSE,"Financials";"prod2",#N/A,FALSE,"Financials";"pnl",#N/A,FALSE,"Financials";"pnl2",#N/A,FALSE,"Financials";"cash",#N/A,FALSE,"Financials";"cash2",#N/A,FALSE,"Financials"}</definedName>
    <definedName name="wrn.print1._2_2" localSheetId="8" hidden="1">{"assumption1",#N/A,FALSE,"Assumptions";"assumption2",#N/A,FALSE,"Assumptions";"assumption3",#N/A,FALSE,"Assumptions";"prod",#N/A,FALSE,"Financials";"prod2",#N/A,FALSE,"Financials";"pnl",#N/A,FALSE,"Financials";"pnl2",#N/A,FALSE,"Financials";"cash",#N/A,FALSE,"Financials";"cash2",#N/A,FALSE,"Financials"}</definedName>
    <definedName name="wrn.print1._2_2" localSheetId="9" hidden="1">{"assumption1",#N/A,FALSE,"Assumptions";"assumption2",#N/A,FALSE,"Assumptions";"assumption3",#N/A,FALSE,"Assumptions";"prod",#N/A,FALSE,"Financials";"prod2",#N/A,FALSE,"Financials";"pnl",#N/A,FALSE,"Financials";"pnl2",#N/A,FALSE,"Financials";"cash",#N/A,FALSE,"Financials";"cash2",#N/A,FALSE,"Financials"}</definedName>
    <definedName name="wrn.print1._2_2" localSheetId="10" hidden="1">{"assumption1",#N/A,FALSE,"Assumptions";"assumption2",#N/A,FALSE,"Assumptions";"assumption3",#N/A,FALSE,"Assumptions";"prod",#N/A,FALSE,"Financials";"prod2",#N/A,FALSE,"Financials";"pnl",#N/A,FALSE,"Financials";"pnl2",#N/A,FALSE,"Financials";"cash",#N/A,FALSE,"Financials";"cash2",#N/A,FALSE,"Financials"}</definedName>
    <definedName name="wrn.print1._2_2" hidden="1">{"assumption1",#N/A,FALSE,"Assumptions";"assumption2",#N/A,FALSE,"Assumptions";"assumption3",#N/A,FALSE,"Assumptions";"prod",#N/A,FALSE,"Financials";"prod2",#N/A,FALSE,"Financials";"pnl",#N/A,FALSE,"Financials";"pnl2",#N/A,FALSE,"Financials";"cash",#N/A,FALSE,"Financials";"cash2",#N/A,FALSE,"Financials"}</definedName>
    <definedName name="wrn.print1._2_3" localSheetId="2" hidden="1">{"assumption1",#N/A,FALSE,"Assumptions";"assumption2",#N/A,FALSE,"Assumptions";"assumption3",#N/A,FALSE,"Assumptions";"prod",#N/A,FALSE,"Financials";"prod2",#N/A,FALSE,"Financials";"pnl",#N/A,FALSE,"Financials";"pnl2",#N/A,FALSE,"Financials";"cash",#N/A,FALSE,"Financials";"cash2",#N/A,FALSE,"Financials"}</definedName>
    <definedName name="wrn.print1._2_3" localSheetId="3" hidden="1">{"assumption1",#N/A,FALSE,"Assumptions";"assumption2",#N/A,FALSE,"Assumptions";"assumption3",#N/A,FALSE,"Assumptions";"prod",#N/A,FALSE,"Financials";"prod2",#N/A,FALSE,"Financials";"pnl",#N/A,FALSE,"Financials";"pnl2",#N/A,FALSE,"Financials";"cash",#N/A,FALSE,"Financials";"cash2",#N/A,FALSE,"Financials"}</definedName>
    <definedName name="wrn.print1._2_3" localSheetId="4" hidden="1">{"assumption1",#N/A,FALSE,"Assumptions";"assumption2",#N/A,FALSE,"Assumptions";"assumption3",#N/A,FALSE,"Assumptions";"prod",#N/A,FALSE,"Financials";"prod2",#N/A,FALSE,"Financials";"pnl",#N/A,FALSE,"Financials";"pnl2",#N/A,FALSE,"Financials";"cash",#N/A,FALSE,"Financials";"cash2",#N/A,FALSE,"Financials"}</definedName>
    <definedName name="wrn.print1._2_3" localSheetId="5" hidden="1">{"assumption1",#N/A,FALSE,"Assumptions";"assumption2",#N/A,FALSE,"Assumptions";"assumption3",#N/A,FALSE,"Assumptions";"prod",#N/A,FALSE,"Financials";"prod2",#N/A,FALSE,"Financials";"pnl",#N/A,FALSE,"Financials";"pnl2",#N/A,FALSE,"Financials";"cash",#N/A,FALSE,"Financials";"cash2",#N/A,FALSE,"Financials"}</definedName>
    <definedName name="wrn.print1._2_3" localSheetId="1" hidden="1">{"assumption1",#N/A,FALSE,"Assumptions";"assumption2",#N/A,FALSE,"Assumptions";"assumption3",#N/A,FALSE,"Assumptions";"prod",#N/A,FALSE,"Financials";"prod2",#N/A,FALSE,"Financials";"pnl",#N/A,FALSE,"Financials";"pnl2",#N/A,FALSE,"Financials";"cash",#N/A,FALSE,"Financials";"cash2",#N/A,FALSE,"Financials"}</definedName>
    <definedName name="wrn.print1._2_3" localSheetId="0" hidden="1">{"assumption1",#N/A,FALSE,"Assumptions";"assumption2",#N/A,FALSE,"Assumptions";"assumption3",#N/A,FALSE,"Assumptions";"prod",#N/A,FALSE,"Financials";"prod2",#N/A,FALSE,"Financials";"pnl",#N/A,FALSE,"Financials";"pnl2",#N/A,FALSE,"Financials";"cash",#N/A,FALSE,"Financials";"cash2",#N/A,FALSE,"Financials"}</definedName>
    <definedName name="wrn.print1._2_3" localSheetId="6" hidden="1">{"assumption1",#N/A,FALSE,"Assumptions";"assumption2",#N/A,FALSE,"Assumptions";"assumption3",#N/A,FALSE,"Assumptions";"prod",#N/A,FALSE,"Financials";"prod2",#N/A,FALSE,"Financials";"pnl",#N/A,FALSE,"Financials";"pnl2",#N/A,FALSE,"Financials";"cash",#N/A,FALSE,"Financials";"cash2",#N/A,FALSE,"Financials"}</definedName>
    <definedName name="wrn.print1._2_3" localSheetId="7" hidden="1">{"assumption1",#N/A,FALSE,"Assumptions";"assumption2",#N/A,FALSE,"Assumptions";"assumption3",#N/A,FALSE,"Assumptions";"prod",#N/A,FALSE,"Financials";"prod2",#N/A,FALSE,"Financials";"pnl",#N/A,FALSE,"Financials";"pnl2",#N/A,FALSE,"Financials";"cash",#N/A,FALSE,"Financials";"cash2",#N/A,FALSE,"Financials"}</definedName>
    <definedName name="wrn.print1._2_3" localSheetId="8" hidden="1">{"assumption1",#N/A,FALSE,"Assumptions";"assumption2",#N/A,FALSE,"Assumptions";"assumption3",#N/A,FALSE,"Assumptions";"prod",#N/A,FALSE,"Financials";"prod2",#N/A,FALSE,"Financials";"pnl",#N/A,FALSE,"Financials";"pnl2",#N/A,FALSE,"Financials";"cash",#N/A,FALSE,"Financials";"cash2",#N/A,FALSE,"Financials"}</definedName>
    <definedName name="wrn.print1._2_3" localSheetId="9" hidden="1">{"assumption1",#N/A,FALSE,"Assumptions";"assumption2",#N/A,FALSE,"Assumptions";"assumption3",#N/A,FALSE,"Assumptions";"prod",#N/A,FALSE,"Financials";"prod2",#N/A,FALSE,"Financials";"pnl",#N/A,FALSE,"Financials";"pnl2",#N/A,FALSE,"Financials";"cash",#N/A,FALSE,"Financials";"cash2",#N/A,FALSE,"Financials"}</definedName>
    <definedName name="wrn.print1._2_3" localSheetId="10" hidden="1">{"assumption1",#N/A,FALSE,"Assumptions";"assumption2",#N/A,FALSE,"Assumptions";"assumption3",#N/A,FALSE,"Assumptions";"prod",#N/A,FALSE,"Financials";"prod2",#N/A,FALSE,"Financials";"pnl",#N/A,FALSE,"Financials";"pnl2",#N/A,FALSE,"Financials";"cash",#N/A,FALSE,"Financials";"cash2",#N/A,FALSE,"Financials"}</definedName>
    <definedName name="wrn.print1._2_3" hidden="1">{"assumption1",#N/A,FALSE,"Assumptions";"assumption2",#N/A,FALSE,"Assumptions";"assumption3",#N/A,FALSE,"Assumptions";"prod",#N/A,FALSE,"Financials";"prod2",#N/A,FALSE,"Financials";"pnl",#N/A,FALSE,"Financials";"pnl2",#N/A,FALSE,"Financials";"cash",#N/A,FALSE,"Financials";"cash2",#N/A,FALSE,"Financials"}</definedName>
    <definedName name="wrn.print1._3" localSheetId="2" hidden="1">{"assumption1",#N/A,FALSE,"Assumptions";"assumption2",#N/A,FALSE,"Assumptions";"assumption3",#N/A,FALSE,"Assumptions";"prod",#N/A,FALSE,"Financials";"prod2",#N/A,FALSE,"Financials";"pnl",#N/A,FALSE,"Financials";"pnl2",#N/A,FALSE,"Financials";"cash",#N/A,FALSE,"Financials";"cash2",#N/A,FALSE,"Financials"}</definedName>
    <definedName name="wrn.print1._3" localSheetId="3" hidden="1">{"assumption1",#N/A,FALSE,"Assumptions";"assumption2",#N/A,FALSE,"Assumptions";"assumption3",#N/A,FALSE,"Assumptions";"prod",#N/A,FALSE,"Financials";"prod2",#N/A,FALSE,"Financials";"pnl",#N/A,FALSE,"Financials";"pnl2",#N/A,FALSE,"Financials";"cash",#N/A,FALSE,"Financials";"cash2",#N/A,FALSE,"Financials"}</definedName>
    <definedName name="wrn.print1._3" localSheetId="4" hidden="1">{"assumption1",#N/A,FALSE,"Assumptions";"assumption2",#N/A,FALSE,"Assumptions";"assumption3",#N/A,FALSE,"Assumptions";"prod",#N/A,FALSE,"Financials";"prod2",#N/A,FALSE,"Financials";"pnl",#N/A,FALSE,"Financials";"pnl2",#N/A,FALSE,"Financials";"cash",#N/A,FALSE,"Financials";"cash2",#N/A,FALSE,"Financials"}</definedName>
    <definedName name="wrn.print1._3" localSheetId="5" hidden="1">{"assumption1",#N/A,FALSE,"Assumptions";"assumption2",#N/A,FALSE,"Assumptions";"assumption3",#N/A,FALSE,"Assumptions";"prod",#N/A,FALSE,"Financials";"prod2",#N/A,FALSE,"Financials";"pnl",#N/A,FALSE,"Financials";"pnl2",#N/A,FALSE,"Financials";"cash",#N/A,FALSE,"Financials";"cash2",#N/A,FALSE,"Financials"}</definedName>
    <definedName name="wrn.print1._3" localSheetId="1" hidden="1">{"assumption1",#N/A,FALSE,"Assumptions";"assumption2",#N/A,FALSE,"Assumptions";"assumption3",#N/A,FALSE,"Assumptions";"prod",#N/A,FALSE,"Financials";"prod2",#N/A,FALSE,"Financials";"pnl",#N/A,FALSE,"Financials";"pnl2",#N/A,FALSE,"Financials";"cash",#N/A,FALSE,"Financials";"cash2",#N/A,FALSE,"Financials"}</definedName>
    <definedName name="wrn.print1._3" localSheetId="0" hidden="1">{"assumption1",#N/A,FALSE,"Assumptions";"assumption2",#N/A,FALSE,"Assumptions";"assumption3",#N/A,FALSE,"Assumptions";"prod",#N/A,FALSE,"Financials";"prod2",#N/A,FALSE,"Financials";"pnl",#N/A,FALSE,"Financials";"pnl2",#N/A,FALSE,"Financials";"cash",#N/A,FALSE,"Financials";"cash2",#N/A,FALSE,"Financials"}</definedName>
    <definedName name="wrn.print1._3" localSheetId="6" hidden="1">{"assumption1",#N/A,FALSE,"Assumptions";"assumption2",#N/A,FALSE,"Assumptions";"assumption3",#N/A,FALSE,"Assumptions";"prod",#N/A,FALSE,"Financials";"prod2",#N/A,FALSE,"Financials";"pnl",#N/A,FALSE,"Financials";"pnl2",#N/A,FALSE,"Financials";"cash",#N/A,FALSE,"Financials";"cash2",#N/A,FALSE,"Financials"}</definedName>
    <definedName name="wrn.print1._3" localSheetId="7" hidden="1">{"assumption1",#N/A,FALSE,"Assumptions";"assumption2",#N/A,FALSE,"Assumptions";"assumption3",#N/A,FALSE,"Assumptions";"prod",#N/A,FALSE,"Financials";"prod2",#N/A,FALSE,"Financials";"pnl",#N/A,FALSE,"Financials";"pnl2",#N/A,FALSE,"Financials";"cash",#N/A,FALSE,"Financials";"cash2",#N/A,FALSE,"Financials"}</definedName>
    <definedName name="wrn.print1._3" localSheetId="8" hidden="1">{"assumption1",#N/A,FALSE,"Assumptions";"assumption2",#N/A,FALSE,"Assumptions";"assumption3",#N/A,FALSE,"Assumptions";"prod",#N/A,FALSE,"Financials";"prod2",#N/A,FALSE,"Financials";"pnl",#N/A,FALSE,"Financials";"pnl2",#N/A,FALSE,"Financials";"cash",#N/A,FALSE,"Financials";"cash2",#N/A,FALSE,"Financials"}</definedName>
    <definedName name="wrn.print1._3" localSheetId="9" hidden="1">{"assumption1",#N/A,FALSE,"Assumptions";"assumption2",#N/A,FALSE,"Assumptions";"assumption3",#N/A,FALSE,"Assumptions";"prod",#N/A,FALSE,"Financials";"prod2",#N/A,FALSE,"Financials";"pnl",#N/A,FALSE,"Financials";"pnl2",#N/A,FALSE,"Financials";"cash",#N/A,FALSE,"Financials";"cash2",#N/A,FALSE,"Financials"}</definedName>
    <definedName name="wrn.print1._3" localSheetId="10" hidden="1">{"assumption1",#N/A,FALSE,"Assumptions";"assumption2",#N/A,FALSE,"Assumptions";"assumption3",#N/A,FALSE,"Assumptions";"prod",#N/A,FALSE,"Financials";"prod2",#N/A,FALSE,"Financials";"pnl",#N/A,FALSE,"Financials";"pnl2",#N/A,FALSE,"Financials";"cash",#N/A,FALSE,"Financials";"cash2",#N/A,FALSE,"Financials"}</definedName>
    <definedName name="wrn.print1._3" hidden="1">{"assumption1",#N/A,FALSE,"Assumptions";"assumption2",#N/A,FALSE,"Assumptions";"assumption3",#N/A,FALSE,"Assumptions";"prod",#N/A,FALSE,"Financials";"prod2",#N/A,FALSE,"Financials";"pnl",#N/A,FALSE,"Financials";"pnl2",#N/A,FALSE,"Financials";"cash",#N/A,FALSE,"Financials";"cash2",#N/A,FALSE,"Financials"}</definedName>
    <definedName name="wrn.print1._3_1" localSheetId="2" hidden="1">{"assumption1",#N/A,FALSE,"Assumptions";"assumption2",#N/A,FALSE,"Assumptions";"assumption3",#N/A,FALSE,"Assumptions";"prod",#N/A,FALSE,"Financials";"prod2",#N/A,FALSE,"Financials";"pnl",#N/A,FALSE,"Financials";"pnl2",#N/A,FALSE,"Financials";"cash",#N/A,FALSE,"Financials";"cash2",#N/A,FALSE,"Financials"}</definedName>
    <definedName name="wrn.print1._3_1" localSheetId="3" hidden="1">{"assumption1",#N/A,FALSE,"Assumptions";"assumption2",#N/A,FALSE,"Assumptions";"assumption3",#N/A,FALSE,"Assumptions";"prod",#N/A,FALSE,"Financials";"prod2",#N/A,FALSE,"Financials";"pnl",#N/A,FALSE,"Financials";"pnl2",#N/A,FALSE,"Financials";"cash",#N/A,FALSE,"Financials";"cash2",#N/A,FALSE,"Financials"}</definedName>
    <definedName name="wrn.print1._3_1" localSheetId="4" hidden="1">{"assumption1",#N/A,FALSE,"Assumptions";"assumption2",#N/A,FALSE,"Assumptions";"assumption3",#N/A,FALSE,"Assumptions";"prod",#N/A,FALSE,"Financials";"prod2",#N/A,FALSE,"Financials";"pnl",#N/A,FALSE,"Financials";"pnl2",#N/A,FALSE,"Financials";"cash",#N/A,FALSE,"Financials";"cash2",#N/A,FALSE,"Financials"}</definedName>
    <definedName name="wrn.print1._3_1" localSheetId="5" hidden="1">{"assumption1",#N/A,FALSE,"Assumptions";"assumption2",#N/A,FALSE,"Assumptions";"assumption3",#N/A,FALSE,"Assumptions";"prod",#N/A,FALSE,"Financials";"prod2",#N/A,FALSE,"Financials";"pnl",#N/A,FALSE,"Financials";"pnl2",#N/A,FALSE,"Financials";"cash",#N/A,FALSE,"Financials";"cash2",#N/A,FALSE,"Financials"}</definedName>
    <definedName name="wrn.print1._3_1" localSheetId="1" hidden="1">{"assumption1",#N/A,FALSE,"Assumptions";"assumption2",#N/A,FALSE,"Assumptions";"assumption3",#N/A,FALSE,"Assumptions";"prod",#N/A,FALSE,"Financials";"prod2",#N/A,FALSE,"Financials";"pnl",#N/A,FALSE,"Financials";"pnl2",#N/A,FALSE,"Financials";"cash",#N/A,FALSE,"Financials";"cash2",#N/A,FALSE,"Financials"}</definedName>
    <definedName name="wrn.print1._3_1" localSheetId="0" hidden="1">{"assumption1",#N/A,FALSE,"Assumptions";"assumption2",#N/A,FALSE,"Assumptions";"assumption3",#N/A,FALSE,"Assumptions";"prod",#N/A,FALSE,"Financials";"prod2",#N/A,FALSE,"Financials";"pnl",#N/A,FALSE,"Financials";"pnl2",#N/A,FALSE,"Financials";"cash",#N/A,FALSE,"Financials";"cash2",#N/A,FALSE,"Financials"}</definedName>
    <definedName name="wrn.print1._3_1" localSheetId="6" hidden="1">{"assumption1",#N/A,FALSE,"Assumptions";"assumption2",#N/A,FALSE,"Assumptions";"assumption3",#N/A,FALSE,"Assumptions";"prod",#N/A,FALSE,"Financials";"prod2",#N/A,FALSE,"Financials";"pnl",#N/A,FALSE,"Financials";"pnl2",#N/A,FALSE,"Financials";"cash",#N/A,FALSE,"Financials";"cash2",#N/A,FALSE,"Financials"}</definedName>
    <definedName name="wrn.print1._3_1" localSheetId="7" hidden="1">{"assumption1",#N/A,FALSE,"Assumptions";"assumption2",#N/A,FALSE,"Assumptions";"assumption3",#N/A,FALSE,"Assumptions";"prod",#N/A,FALSE,"Financials";"prod2",#N/A,FALSE,"Financials";"pnl",#N/A,FALSE,"Financials";"pnl2",#N/A,FALSE,"Financials";"cash",#N/A,FALSE,"Financials";"cash2",#N/A,FALSE,"Financials"}</definedName>
    <definedName name="wrn.print1._3_1" localSheetId="8" hidden="1">{"assumption1",#N/A,FALSE,"Assumptions";"assumption2",#N/A,FALSE,"Assumptions";"assumption3",#N/A,FALSE,"Assumptions";"prod",#N/A,FALSE,"Financials";"prod2",#N/A,FALSE,"Financials";"pnl",#N/A,FALSE,"Financials";"pnl2",#N/A,FALSE,"Financials";"cash",#N/A,FALSE,"Financials";"cash2",#N/A,FALSE,"Financials"}</definedName>
    <definedName name="wrn.print1._3_1" localSheetId="9" hidden="1">{"assumption1",#N/A,FALSE,"Assumptions";"assumption2",#N/A,FALSE,"Assumptions";"assumption3",#N/A,FALSE,"Assumptions";"prod",#N/A,FALSE,"Financials";"prod2",#N/A,FALSE,"Financials";"pnl",#N/A,FALSE,"Financials";"pnl2",#N/A,FALSE,"Financials";"cash",#N/A,FALSE,"Financials";"cash2",#N/A,FALSE,"Financials"}</definedName>
    <definedName name="wrn.print1._3_1" localSheetId="10" hidden="1">{"assumption1",#N/A,FALSE,"Assumptions";"assumption2",#N/A,FALSE,"Assumptions";"assumption3",#N/A,FALSE,"Assumptions";"prod",#N/A,FALSE,"Financials";"prod2",#N/A,FALSE,"Financials";"pnl",#N/A,FALSE,"Financials";"pnl2",#N/A,FALSE,"Financials";"cash",#N/A,FALSE,"Financials";"cash2",#N/A,FALSE,"Financials"}</definedName>
    <definedName name="wrn.print1._3_1" hidden="1">{"assumption1",#N/A,FALSE,"Assumptions";"assumption2",#N/A,FALSE,"Assumptions";"assumption3",#N/A,FALSE,"Assumptions";"prod",#N/A,FALSE,"Financials";"prod2",#N/A,FALSE,"Financials";"pnl",#N/A,FALSE,"Financials";"pnl2",#N/A,FALSE,"Financials";"cash",#N/A,FALSE,"Financials";"cash2",#N/A,FALSE,"Financials"}</definedName>
    <definedName name="wrn.print1._3_2" localSheetId="2" hidden="1">{"assumption1",#N/A,FALSE,"Assumptions";"assumption2",#N/A,FALSE,"Assumptions";"assumption3",#N/A,FALSE,"Assumptions";"prod",#N/A,FALSE,"Financials";"prod2",#N/A,FALSE,"Financials";"pnl",#N/A,FALSE,"Financials";"pnl2",#N/A,FALSE,"Financials";"cash",#N/A,FALSE,"Financials";"cash2",#N/A,FALSE,"Financials"}</definedName>
    <definedName name="wrn.print1._3_2" localSheetId="3" hidden="1">{"assumption1",#N/A,FALSE,"Assumptions";"assumption2",#N/A,FALSE,"Assumptions";"assumption3",#N/A,FALSE,"Assumptions";"prod",#N/A,FALSE,"Financials";"prod2",#N/A,FALSE,"Financials";"pnl",#N/A,FALSE,"Financials";"pnl2",#N/A,FALSE,"Financials";"cash",#N/A,FALSE,"Financials";"cash2",#N/A,FALSE,"Financials"}</definedName>
    <definedName name="wrn.print1._3_2" localSheetId="4" hidden="1">{"assumption1",#N/A,FALSE,"Assumptions";"assumption2",#N/A,FALSE,"Assumptions";"assumption3",#N/A,FALSE,"Assumptions";"prod",#N/A,FALSE,"Financials";"prod2",#N/A,FALSE,"Financials";"pnl",#N/A,FALSE,"Financials";"pnl2",#N/A,FALSE,"Financials";"cash",#N/A,FALSE,"Financials";"cash2",#N/A,FALSE,"Financials"}</definedName>
    <definedName name="wrn.print1._3_2" localSheetId="5" hidden="1">{"assumption1",#N/A,FALSE,"Assumptions";"assumption2",#N/A,FALSE,"Assumptions";"assumption3",#N/A,FALSE,"Assumptions";"prod",#N/A,FALSE,"Financials";"prod2",#N/A,FALSE,"Financials";"pnl",#N/A,FALSE,"Financials";"pnl2",#N/A,FALSE,"Financials";"cash",#N/A,FALSE,"Financials";"cash2",#N/A,FALSE,"Financials"}</definedName>
    <definedName name="wrn.print1._3_2" localSheetId="1" hidden="1">{"assumption1",#N/A,FALSE,"Assumptions";"assumption2",#N/A,FALSE,"Assumptions";"assumption3",#N/A,FALSE,"Assumptions";"prod",#N/A,FALSE,"Financials";"prod2",#N/A,FALSE,"Financials";"pnl",#N/A,FALSE,"Financials";"pnl2",#N/A,FALSE,"Financials";"cash",#N/A,FALSE,"Financials";"cash2",#N/A,FALSE,"Financials"}</definedName>
    <definedName name="wrn.print1._3_2" localSheetId="0" hidden="1">{"assumption1",#N/A,FALSE,"Assumptions";"assumption2",#N/A,FALSE,"Assumptions";"assumption3",#N/A,FALSE,"Assumptions";"prod",#N/A,FALSE,"Financials";"prod2",#N/A,FALSE,"Financials";"pnl",#N/A,FALSE,"Financials";"pnl2",#N/A,FALSE,"Financials";"cash",#N/A,FALSE,"Financials";"cash2",#N/A,FALSE,"Financials"}</definedName>
    <definedName name="wrn.print1._3_2" localSheetId="6" hidden="1">{"assumption1",#N/A,FALSE,"Assumptions";"assumption2",#N/A,FALSE,"Assumptions";"assumption3",#N/A,FALSE,"Assumptions";"prod",#N/A,FALSE,"Financials";"prod2",#N/A,FALSE,"Financials";"pnl",#N/A,FALSE,"Financials";"pnl2",#N/A,FALSE,"Financials";"cash",#N/A,FALSE,"Financials";"cash2",#N/A,FALSE,"Financials"}</definedName>
    <definedName name="wrn.print1._3_2" localSheetId="7" hidden="1">{"assumption1",#N/A,FALSE,"Assumptions";"assumption2",#N/A,FALSE,"Assumptions";"assumption3",#N/A,FALSE,"Assumptions";"prod",#N/A,FALSE,"Financials";"prod2",#N/A,FALSE,"Financials";"pnl",#N/A,FALSE,"Financials";"pnl2",#N/A,FALSE,"Financials";"cash",#N/A,FALSE,"Financials";"cash2",#N/A,FALSE,"Financials"}</definedName>
    <definedName name="wrn.print1._3_2" localSheetId="8" hidden="1">{"assumption1",#N/A,FALSE,"Assumptions";"assumption2",#N/A,FALSE,"Assumptions";"assumption3",#N/A,FALSE,"Assumptions";"prod",#N/A,FALSE,"Financials";"prod2",#N/A,FALSE,"Financials";"pnl",#N/A,FALSE,"Financials";"pnl2",#N/A,FALSE,"Financials";"cash",#N/A,FALSE,"Financials";"cash2",#N/A,FALSE,"Financials"}</definedName>
    <definedName name="wrn.print1._3_2" localSheetId="9" hidden="1">{"assumption1",#N/A,FALSE,"Assumptions";"assumption2",#N/A,FALSE,"Assumptions";"assumption3",#N/A,FALSE,"Assumptions";"prod",#N/A,FALSE,"Financials";"prod2",#N/A,FALSE,"Financials";"pnl",#N/A,FALSE,"Financials";"pnl2",#N/A,FALSE,"Financials";"cash",#N/A,FALSE,"Financials";"cash2",#N/A,FALSE,"Financials"}</definedName>
    <definedName name="wrn.print1._3_2" localSheetId="10" hidden="1">{"assumption1",#N/A,FALSE,"Assumptions";"assumption2",#N/A,FALSE,"Assumptions";"assumption3",#N/A,FALSE,"Assumptions";"prod",#N/A,FALSE,"Financials";"prod2",#N/A,FALSE,"Financials";"pnl",#N/A,FALSE,"Financials";"pnl2",#N/A,FALSE,"Financials";"cash",#N/A,FALSE,"Financials";"cash2",#N/A,FALSE,"Financials"}</definedName>
    <definedName name="wrn.print1._3_2" hidden="1">{"assumption1",#N/A,FALSE,"Assumptions";"assumption2",#N/A,FALSE,"Assumptions";"assumption3",#N/A,FALSE,"Assumptions";"prod",#N/A,FALSE,"Financials";"prod2",#N/A,FALSE,"Financials";"pnl",#N/A,FALSE,"Financials";"pnl2",#N/A,FALSE,"Financials";"cash",#N/A,FALSE,"Financials";"cash2",#N/A,FALSE,"Financials"}</definedName>
    <definedName name="wrn.print1._3_3" localSheetId="2" hidden="1">{"assumption1",#N/A,FALSE,"Assumptions";"assumption2",#N/A,FALSE,"Assumptions";"assumption3",#N/A,FALSE,"Assumptions";"prod",#N/A,FALSE,"Financials";"prod2",#N/A,FALSE,"Financials";"pnl",#N/A,FALSE,"Financials";"pnl2",#N/A,FALSE,"Financials";"cash",#N/A,FALSE,"Financials";"cash2",#N/A,FALSE,"Financials"}</definedName>
    <definedName name="wrn.print1._3_3" localSheetId="3" hidden="1">{"assumption1",#N/A,FALSE,"Assumptions";"assumption2",#N/A,FALSE,"Assumptions";"assumption3",#N/A,FALSE,"Assumptions";"prod",#N/A,FALSE,"Financials";"prod2",#N/A,FALSE,"Financials";"pnl",#N/A,FALSE,"Financials";"pnl2",#N/A,FALSE,"Financials";"cash",#N/A,FALSE,"Financials";"cash2",#N/A,FALSE,"Financials"}</definedName>
    <definedName name="wrn.print1._3_3" localSheetId="4" hidden="1">{"assumption1",#N/A,FALSE,"Assumptions";"assumption2",#N/A,FALSE,"Assumptions";"assumption3",#N/A,FALSE,"Assumptions";"prod",#N/A,FALSE,"Financials";"prod2",#N/A,FALSE,"Financials";"pnl",#N/A,FALSE,"Financials";"pnl2",#N/A,FALSE,"Financials";"cash",#N/A,FALSE,"Financials";"cash2",#N/A,FALSE,"Financials"}</definedName>
    <definedName name="wrn.print1._3_3" localSheetId="5" hidden="1">{"assumption1",#N/A,FALSE,"Assumptions";"assumption2",#N/A,FALSE,"Assumptions";"assumption3",#N/A,FALSE,"Assumptions";"prod",#N/A,FALSE,"Financials";"prod2",#N/A,FALSE,"Financials";"pnl",#N/A,FALSE,"Financials";"pnl2",#N/A,FALSE,"Financials";"cash",#N/A,FALSE,"Financials";"cash2",#N/A,FALSE,"Financials"}</definedName>
    <definedName name="wrn.print1._3_3" localSheetId="1" hidden="1">{"assumption1",#N/A,FALSE,"Assumptions";"assumption2",#N/A,FALSE,"Assumptions";"assumption3",#N/A,FALSE,"Assumptions";"prod",#N/A,FALSE,"Financials";"prod2",#N/A,FALSE,"Financials";"pnl",#N/A,FALSE,"Financials";"pnl2",#N/A,FALSE,"Financials";"cash",#N/A,FALSE,"Financials";"cash2",#N/A,FALSE,"Financials"}</definedName>
    <definedName name="wrn.print1._3_3" localSheetId="0" hidden="1">{"assumption1",#N/A,FALSE,"Assumptions";"assumption2",#N/A,FALSE,"Assumptions";"assumption3",#N/A,FALSE,"Assumptions";"prod",#N/A,FALSE,"Financials";"prod2",#N/A,FALSE,"Financials";"pnl",#N/A,FALSE,"Financials";"pnl2",#N/A,FALSE,"Financials";"cash",#N/A,FALSE,"Financials";"cash2",#N/A,FALSE,"Financials"}</definedName>
    <definedName name="wrn.print1._3_3" localSheetId="6" hidden="1">{"assumption1",#N/A,FALSE,"Assumptions";"assumption2",#N/A,FALSE,"Assumptions";"assumption3",#N/A,FALSE,"Assumptions";"prod",#N/A,FALSE,"Financials";"prod2",#N/A,FALSE,"Financials";"pnl",#N/A,FALSE,"Financials";"pnl2",#N/A,FALSE,"Financials";"cash",#N/A,FALSE,"Financials";"cash2",#N/A,FALSE,"Financials"}</definedName>
    <definedName name="wrn.print1._3_3" localSheetId="7" hidden="1">{"assumption1",#N/A,FALSE,"Assumptions";"assumption2",#N/A,FALSE,"Assumptions";"assumption3",#N/A,FALSE,"Assumptions";"prod",#N/A,FALSE,"Financials";"prod2",#N/A,FALSE,"Financials";"pnl",#N/A,FALSE,"Financials";"pnl2",#N/A,FALSE,"Financials";"cash",#N/A,FALSE,"Financials";"cash2",#N/A,FALSE,"Financials"}</definedName>
    <definedName name="wrn.print1._3_3" localSheetId="8" hidden="1">{"assumption1",#N/A,FALSE,"Assumptions";"assumption2",#N/A,FALSE,"Assumptions";"assumption3",#N/A,FALSE,"Assumptions";"prod",#N/A,FALSE,"Financials";"prod2",#N/A,FALSE,"Financials";"pnl",#N/A,FALSE,"Financials";"pnl2",#N/A,FALSE,"Financials";"cash",#N/A,FALSE,"Financials";"cash2",#N/A,FALSE,"Financials"}</definedName>
    <definedName name="wrn.print1._3_3" localSheetId="9" hidden="1">{"assumption1",#N/A,FALSE,"Assumptions";"assumption2",#N/A,FALSE,"Assumptions";"assumption3",#N/A,FALSE,"Assumptions";"prod",#N/A,FALSE,"Financials";"prod2",#N/A,FALSE,"Financials";"pnl",#N/A,FALSE,"Financials";"pnl2",#N/A,FALSE,"Financials";"cash",#N/A,FALSE,"Financials";"cash2",#N/A,FALSE,"Financials"}</definedName>
    <definedName name="wrn.print1._3_3" localSheetId="10" hidden="1">{"assumption1",#N/A,FALSE,"Assumptions";"assumption2",#N/A,FALSE,"Assumptions";"assumption3",#N/A,FALSE,"Assumptions";"prod",#N/A,FALSE,"Financials";"prod2",#N/A,FALSE,"Financials";"pnl",#N/A,FALSE,"Financials";"pnl2",#N/A,FALSE,"Financials";"cash",#N/A,FALSE,"Financials";"cash2",#N/A,FALSE,"Financials"}</definedName>
    <definedName name="wrn.print1._3_3" hidden="1">{"assumption1",#N/A,FALSE,"Assumptions";"assumption2",#N/A,FALSE,"Assumptions";"assumption3",#N/A,FALSE,"Assumptions";"prod",#N/A,FALSE,"Financials";"prod2",#N/A,FALSE,"Financials";"pnl",#N/A,FALSE,"Financials";"pnl2",#N/A,FALSE,"Financials";"cash",#N/A,FALSE,"Financials";"cash2",#N/A,FALSE,"Financials"}</definedName>
    <definedName name="wrn.print1._4" localSheetId="2" hidden="1">{"assumption1",#N/A,FALSE,"Assumptions";"assumption2",#N/A,FALSE,"Assumptions";"assumption3",#N/A,FALSE,"Assumptions";"prod",#N/A,FALSE,"Financials";"prod2",#N/A,FALSE,"Financials";"pnl",#N/A,FALSE,"Financials";"pnl2",#N/A,FALSE,"Financials";"cash",#N/A,FALSE,"Financials";"cash2",#N/A,FALSE,"Financials"}</definedName>
    <definedName name="wrn.print1._4" localSheetId="3" hidden="1">{"assumption1",#N/A,FALSE,"Assumptions";"assumption2",#N/A,FALSE,"Assumptions";"assumption3",#N/A,FALSE,"Assumptions";"prod",#N/A,FALSE,"Financials";"prod2",#N/A,FALSE,"Financials";"pnl",#N/A,FALSE,"Financials";"pnl2",#N/A,FALSE,"Financials";"cash",#N/A,FALSE,"Financials";"cash2",#N/A,FALSE,"Financials"}</definedName>
    <definedName name="wrn.print1._4" localSheetId="4" hidden="1">{"assumption1",#N/A,FALSE,"Assumptions";"assumption2",#N/A,FALSE,"Assumptions";"assumption3",#N/A,FALSE,"Assumptions";"prod",#N/A,FALSE,"Financials";"prod2",#N/A,FALSE,"Financials";"pnl",#N/A,FALSE,"Financials";"pnl2",#N/A,FALSE,"Financials";"cash",#N/A,FALSE,"Financials";"cash2",#N/A,FALSE,"Financials"}</definedName>
    <definedName name="wrn.print1._4" localSheetId="5" hidden="1">{"assumption1",#N/A,FALSE,"Assumptions";"assumption2",#N/A,FALSE,"Assumptions";"assumption3",#N/A,FALSE,"Assumptions";"prod",#N/A,FALSE,"Financials";"prod2",#N/A,FALSE,"Financials";"pnl",#N/A,FALSE,"Financials";"pnl2",#N/A,FALSE,"Financials";"cash",#N/A,FALSE,"Financials";"cash2",#N/A,FALSE,"Financials"}</definedName>
    <definedName name="wrn.print1._4" localSheetId="1" hidden="1">{"assumption1",#N/A,FALSE,"Assumptions";"assumption2",#N/A,FALSE,"Assumptions";"assumption3",#N/A,FALSE,"Assumptions";"prod",#N/A,FALSE,"Financials";"prod2",#N/A,FALSE,"Financials";"pnl",#N/A,FALSE,"Financials";"pnl2",#N/A,FALSE,"Financials";"cash",#N/A,FALSE,"Financials";"cash2",#N/A,FALSE,"Financials"}</definedName>
    <definedName name="wrn.print1._4" localSheetId="0" hidden="1">{"assumption1",#N/A,FALSE,"Assumptions";"assumption2",#N/A,FALSE,"Assumptions";"assumption3",#N/A,FALSE,"Assumptions";"prod",#N/A,FALSE,"Financials";"prod2",#N/A,FALSE,"Financials";"pnl",#N/A,FALSE,"Financials";"pnl2",#N/A,FALSE,"Financials";"cash",#N/A,FALSE,"Financials";"cash2",#N/A,FALSE,"Financials"}</definedName>
    <definedName name="wrn.print1._4" localSheetId="6" hidden="1">{"assumption1",#N/A,FALSE,"Assumptions";"assumption2",#N/A,FALSE,"Assumptions";"assumption3",#N/A,FALSE,"Assumptions";"prod",#N/A,FALSE,"Financials";"prod2",#N/A,FALSE,"Financials";"pnl",#N/A,FALSE,"Financials";"pnl2",#N/A,FALSE,"Financials";"cash",#N/A,FALSE,"Financials";"cash2",#N/A,FALSE,"Financials"}</definedName>
    <definedName name="wrn.print1._4" localSheetId="7" hidden="1">{"assumption1",#N/A,FALSE,"Assumptions";"assumption2",#N/A,FALSE,"Assumptions";"assumption3",#N/A,FALSE,"Assumptions";"prod",#N/A,FALSE,"Financials";"prod2",#N/A,FALSE,"Financials";"pnl",#N/A,FALSE,"Financials";"pnl2",#N/A,FALSE,"Financials";"cash",#N/A,FALSE,"Financials";"cash2",#N/A,FALSE,"Financials"}</definedName>
    <definedName name="wrn.print1._4" localSheetId="8" hidden="1">{"assumption1",#N/A,FALSE,"Assumptions";"assumption2",#N/A,FALSE,"Assumptions";"assumption3",#N/A,FALSE,"Assumptions";"prod",#N/A,FALSE,"Financials";"prod2",#N/A,FALSE,"Financials";"pnl",#N/A,FALSE,"Financials";"pnl2",#N/A,FALSE,"Financials";"cash",#N/A,FALSE,"Financials";"cash2",#N/A,FALSE,"Financials"}</definedName>
    <definedName name="wrn.print1._4" localSheetId="9" hidden="1">{"assumption1",#N/A,FALSE,"Assumptions";"assumption2",#N/A,FALSE,"Assumptions";"assumption3",#N/A,FALSE,"Assumptions";"prod",#N/A,FALSE,"Financials";"prod2",#N/A,FALSE,"Financials";"pnl",#N/A,FALSE,"Financials";"pnl2",#N/A,FALSE,"Financials";"cash",#N/A,FALSE,"Financials";"cash2",#N/A,FALSE,"Financials"}</definedName>
    <definedName name="wrn.print1._4" localSheetId="10" hidden="1">{"assumption1",#N/A,FALSE,"Assumptions";"assumption2",#N/A,FALSE,"Assumptions";"assumption3",#N/A,FALSE,"Assumptions";"prod",#N/A,FALSE,"Financials";"prod2",#N/A,FALSE,"Financials";"pnl",#N/A,FALSE,"Financials";"pnl2",#N/A,FALSE,"Financials";"cash",#N/A,FALSE,"Financials";"cash2",#N/A,FALSE,"Financials"}</definedName>
    <definedName name="wrn.print1._4" hidden="1">{"assumption1",#N/A,FALSE,"Assumptions";"assumption2",#N/A,FALSE,"Assumptions";"assumption3",#N/A,FALSE,"Assumptions";"prod",#N/A,FALSE,"Financials";"prod2",#N/A,FALSE,"Financials";"pnl",#N/A,FALSE,"Financials";"pnl2",#N/A,FALSE,"Financials";"cash",#N/A,FALSE,"Financials";"cash2",#N/A,FALSE,"Financials"}</definedName>
    <definedName name="wrn.print1._4_1" localSheetId="2" hidden="1">{"assumption1",#N/A,FALSE,"Assumptions";"assumption2",#N/A,FALSE,"Assumptions";"assumption3",#N/A,FALSE,"Assumptions";"prod",#N/A,FALSE,"Financials";"prod2",#N/A,FALSE,"Financials";"pnl",#N/A,FALSE,"Financials";"pnl2",#N/A,FALSE,"Financials";"cash",#N/A,FALSE,"Financials";"cash2",#N/A,FALSE,"Financials"}</definedName>
    <definedName name="wrn.print1._4_1" localSheetId="3" hidden="1">{"assumption1",#N/A,FALSE,"Assumptions";"assumption2",#N/A,FALSE,"Assumptions";"assumption3",#N/A,FALSE,"Assumptions";"prod",#N/A,FALSE,"Financials";"prod2",#N/A,FALSE,"Financials";"pnl",#N/A,FALSE,"Financials";"pnl2",#N/A,FALSE,"Financials";"cash",#N/A,FALSE,"Financials";"cash2",#N/A,FALSE,"Financials"}</definedName>
    <definedName name="wrn.print1._4_1" localSheetId="4" hidden="1">{"assumption1",#N/A,FALSE,"Assumptions";"assumption2",#N/A,FALSE,"Assumptions";"assumption3",#N/A,FALSE,"Assumptions";"prod",#N/A,FALSE,"Financials";"prod2",#N/A,FALSE,"Financials";"pnl",#N/A,FALSE,"Financials";"pnl2",#N/A,FALSE,"Financials";"cash",#N/A,FALSE,"Financials";"cash2",#N/A,FALSE,"Financials"}</definedName>
    <definedName name="wrn.print1._4_1" localSheetId="5" hidden="1">{"assumption1",#N/A,FALSE,"Assumptions";"assumption2",#N/A,FALSE,"Assumptions";"assumption3",#N/A,FALSE,"Assumptions";"prod",#N/A,FALSE,"Financials";"prod2",#N/A,FALSE,"Financials";"pnl",#N/A,FALSE,"Financials";"pnl2",#N/A,FALSE,"Financials";"cash",#N/A,FALSE,"Financials";"cash2",#N/A,FALSE,"Financials"}</definedName>
    <definedName name="wrn.print1._4_1" localSheetId="1" hidden="1">{"assumption1",#N/A,FALSE,"Assumptions";"assumption2",#N/A,FALSE,"Assumptions";"assumption3",#N/A,FALSE,"Assumptions";"prod",#N/A,FALSE,"Financials";"prod2",#N/A,FALSE,"Financials";"pnl",#N/A,FALSE,"Financials";"pnl2",#N/A,FALSE,"Financials";"cash",#N/A,FALSE,"Financials";"cash2",#N/A,FALSE,"Financials"}</definedName>
    <definedName name="wrn.print1._4_1" localSheetId="0" hidden="1">{"assumption1",#N/A,FALSE,"Assumptions";"assumption2",#N/A,FALSE,"Assumptions";"assumption3",#N/A,FALSE,"Assumptions";"prod",#N/A,FALSE,"Financials";"prod2",#N/A,FALSE,"Financials";"pnl",#N/A,FALSE,"Financials";"pnl2",#N/A,FALSE,"Financials";"cash",#N/A,FALSE,"Financials";"cash2",#N/A,FALSE,"Financials"}</definedName>
    <definedName name="wrn.print1._4_1" localSheetId="6" hidden="1">{"assumption1",#N/A,FALSE,"Assumptions";"assumption2",#N/A,FALSE,"Assumptions";"assumption3",#N/A,FALSE,"Assumptions";"prod",#N/A,FALSE,"Financials";"prod2",#N/A,FALSE,"Financials";"pnl",#N/A,FALSE,"Financials";"pnl2",#N/A,FALSE,"Financials";"cash",#N/A,FALSE,"Financials";"cash2",#N/A,FALSE,"Financials"}</definedName>
    <definedName name="wrn.print1._4_1" localSheetId="7" hidden="1">{"assumption1",#N/A,FALSE,"Assumptions";"assumption2",#N/A,FALSE,"Assumptions";"assumption3",#N/A,FALSE,"Assumptions";"prod",#N/A,FALSE,"Financials";"prod2",#N/A,FALSE,"Financials";"pnl",#N/A,FALSE,"Financials";"pnl2",#N/A,FALSE,"Financials";"cash",#N/A,FALSE,"Financials";"cash2",#N/A,FALSE,"Financials"}</definedName>
    <definedName name="wrn.print1._4_1" localSheetId="8" hidden="1">{"assumption1",#N/A,FALSE,"Assumptions";"assumption2",#N/A,FALSE,"Assumptions";"assumption3",#N/A,FALSE,"Assumptions";"prod",#N/A,FALSE,"Financials";"prod2",#N/A,FALSE,"Financials";"pnl",#N/A,FALSE,"Financials";"pnl2",#N/A,FALSE,"Financials";"cash",#N/A,FALSE,"Financials";"cash2",#N/A,FALSE,"Financials"}</definedName>
    <definedName name="wrn.print1._4_1" localSheetId="9" hidden="1">{"assumption1",#N/A,FALSE,"Assumptions";"assumption2",#N/A,FALSE,"Assumptions";"assumption3",#N/A,FALSE,"Assumptions";"prod",#N/A,FALSE,"Financials";"prod2",#N/A,FALSE,"Financials";"pnl",#N/A,FALSE,"Financials";"pnl2",#N/A,FALSE,"Financials";"cash",#N/A,FALSE,"Financials";"cash2",#N/A,FALSE,"Financials"}</definedName>
    <definedName name="wrn.print1._4_1" localSheetId="10" hidden="1">{"assumption1",#N/A,FALSE,"Assumptions";"assumption2",#N/A,FALSE,"Assumptions";"assumption3",#N/A,FALSE,"Assumptions";"prod",#N/A,FALSE,"Financials";"prod2",#N/A,FALSE,"Financials";"pnl",#N/A,FALSE,"Financials";"pnl2",#N/A,FALSE,"Financials";"cash",#N/A,FALSE,"Financials";"cash2",#N/A,FALSE,"Financials"}</definedName>
    <definedName name="wrn.print1._4_1" hidden="1">{"assumption1",#N/A,FALSE,"Assumptions";"assumption2",#N/A,FALSE,"Assumptions";"assumption3",#N/A,FALSE,"Assumptions";"prod",#N/A,FALSE,"Financials";"prod2",#N/A,FALSE,"Financials";"pnl",#N/A,FALSE,"Financials";"pnl2",#N/A,FALSE,"Financials";"cash",#N/A,FALSE,"Financials";"cash2",#N/A,FALSE,"Financials"}</definedName>
    <definedName name="wrn.print1._4_2" localSheetId="2" hidden="1">{"assumption1",#N/A,FALSE,"Assumptions";"assumption2",#N/A,FALSE,"Assumptions";"assumption3",#N/A,FALSE,"Assumptions";"prod",#N/A,FALSE,"Financials";"prod2",#N/A,FALSE,"Financials";"pnl",#N/A,FALSE,"Financials";"pnl2",#N/A,FALSE,"Financials";"cash",#N/A,FALSE,"Financials";"cash2",#N/A,FALSE,"Financials"}</definedName>
    <definedName name="wrn.print1._4_2" localSheetId="3" hidden="1">{"assumption1",#N/A,FALSE,"Assumptions";"assumption2",#N/A,FALSE,"Assumptions";"assumption3",#N/A,FALSE,"Assumptions";"prod",#N/A,FALSE,"Financials";"prod2",#N/A,FALSE,"Financials";"pnl",#N/A,FALSE,"Financials";"pnl2",#N/A,FALSE,"Financials";"cash",#N/A,FALSE,"Financials";"cash2",#N/A,FALSE,"Financials"}</definedName>
    <definedName name="wrn.print1._4_2" localSheetId="4" hidden="1">{"assumption1",#N/A,FALSE,"Assumptions";"assumption2",#N/A,FALSE,"Assumptions";"assumption3",#N/A,FALSE,"Assumptions";"prod",#N/A,FALSE,"Financials";"prod2",#N/A,FALSE,"Financials";"pnl",#N/A,FALSE,"Financials";"pnl2",#N/A,FALSE,"Financials";"cash",#N/A,FALSE,"Financials";"cash2",#N/A,FALSE,"Financials"}</definedName>
    <definedName name="wrn.print1._4_2" localSheetId="5" hidden="1">{"assumption1",#N/A,FALSE,"Assumptions";"assumption2",#N/A,FALSE,"Assumptions";"assumption3",#N/A,FALSE,"Assumptions";"prod",#N/A,FALSE,"Financials";"prod2",#N/A,FALSE,"Financials";"pnl",#N/A,FALSE,"Financials";"pnl2",#N/A,FALSE,"Financials";"cash",#N/A,FALSE,"Financials";"cash2",#N/A,FALSE,"Financials"}</definedName>
    <definedName name="wrn.print1._4_2" localSheetId="1" hidden="1">{"assumption1",#N/A,FALSE,"Assumptions";"assumption2",#N/A,FALSE,"Assumptions";"assumption3",#N/A,FALSE,"Assumptions";"prod",#N/A,FALSE,"Financials";"prod2",#N/A,FALSE,"Financials";"pnl",#N/A,FALSE,"Financials";"pnl2",#N/A,FALSE,"Financials";"cash",#N/A,FALSE,"Financials";"cash2",#N/A,FALSE,"Financials"}</definedName>
    <definedName name="wrn.print1._4_2" localSheetId="0" hidden="1">{"assumption1",#N/A,FALSE,"Assumptions";"assumption2",#N/A,FALSE,"Assumptions";"assumption3",#N/A,FALSE,"Assumptions";"prod",#N/A,FALSE,"Financials";"prod2",#N/A,FALSE,"Financials";"pnl",#N/A,FALSE,"Financials";"pnl2",#N/A,FALSE,"Financials";"cash",#N/A,FALSE,"Financials";"cash2",#N/A,FALSE,"Financials"}</definedName>
    <definedName name="wrn.print1._4_2" localSheetId="6" hidden="1">{"assumption1",#N/A,FALSE,"Assumptions";"assumption2",#N/A,FALSE,"Assumptions";"assumption3",#N/A,FALSE,"Assumptions";"prod",#N/A,FALSE,"Financials";"prod2",#N/A,FALSE,"Financials";"pnl",#N/A,FALSE,"Financials";"pnl2",#N/A,FALSE,"Financials";"cash",#N/A,FALSE,"Financials";"cash2",#N/A,FALSE,"Financials"}</definedName>
    <definedName name="wrn.print1._4_2" localSheetId="7" hidden="1">{"assumption1",#N/A,FALSE,"Assumptions";"assumption2",#N/A,FALSE,"Assumptions";"assumption3",#N/A,FALSE,"Assumptions";"prod",#N/A,FALSE,"Financials";"prod2",#N/A,FALSE,"Financials";"pnl",#N/A,FALSE,"Financials";"pnl2",#N/A,FALSE,"Financials";"cash",#N/A,FALSE,"Financials";"cash2",#N/A,FALSE,"Financials"}</definedName>
    <definedName name="wrn.print1._4_2" localSheetId="8" hidden="1">{"assumption1",#N/A,FALSE,"Assumptions";"assumption2",#N/A,FALSE,"Assumptions";"assumption3",#N/A,FALSE,"Assumptions";"prod",#N/A,FALSE,"Financials";"prod2",#N/A,FALSE,"Financials";"pnl",#N/A,FALSE,"Financials";"pnl2",#N/A,FALSE,"Financials";"cash",#N/A,FALSE,"Financials";"cash2",#N/A,FALSE,"Financials"}</definedName>
    <definedName name="wrn.print1._4_2" localSheetId="9" hidden="1">{"assumption1",#N/A,FALSE,"Assumptions";"assumption2",#N/A,FALSE,"Assumptions";"assumption3",#N/A,FALSE,"Assumptions";"prod",#N/A,FALSE,"Financials";"prod2",#N/A,FALSE,"Financials";"pnl",#N/A,FALSE,"Financials";"pnl2",#N/A,FALSE,"Financials";"cash",#N/A,FALSE,"Financials";"cash2",#N/A,FALSE,"Financials"}</definedName>
    <definedName name="wrn.print1._4_2" localSheetId="10" hidden="1">{"assumption1",#N/A,FALSE,"Assumptions";"assumption2",#N/A,FALSE,"Assumptions";"assumption3",#N/A,FALSE,"Assumptions";"prod",#N/A,FALSE,"Financials";"prod2",#N/A,FALSE,"Financials";"pnl",#N/A,FALSE,"Financials";"pnl2",#N/A,FALSE,"Financials";"cash",#N/A,FALSE,"Financials";"cash2",#N/A,FALSE,"Financials"}</definedName>
    <definedName name="wrn.print1._4_2" hidden="1">{"assumption1",#N/A,FALSE,"Assumptions";"assumption2",#N/A,FALSE,"Assumptions";"assumption3",#N/A,FALSE,"Assumptions";"prod",#N/A,FALSE,"Financials";"prod2",#N/A,FALSE,"Financials";"pnl",#N/A,FALSE,"Financials";"pnl2",#N/A,FALSE,"Financials";"cash",#N/A,FALSE,"Financials";"cash2",#N/A,FALSE,"Financials"}</definedName>
    <definedName name="wrn.print1._4_3" localSheetId="2" hidden="1">{"assumption1",#N/A,FALSE,"Assumptions";"assumption2",#N/A,FALSE,"Assumptions";"assumption3",#N/A,FALSE,"Assumptions";"prod",#N/A,FALSE,"Financials";"prod2",#N/A,FALSE,"Financials";"pnl",#N/A,FALSE,"Financials";"pnl2",#N/A,FALSE,"Financials";"cash",#N/A,FALSE,"Financials";"cash2",#N/A,FALSE,"Financials"}</definedName>
    <definedName name="wrn.print1._4_3" localSheetId="3" hidden="1">{"assumption1",#N/A,FALSE,"Assumptions";"assumption2",#N/A,FALSE,"Assumptions";"assumption3",#N/A,FALSE,"Assumptions";"prod",#N/A,FALSE,"Financials";"prod2",#N/A,FALSE,"Financials";"pnl",#N/A,FALSE,"Financials";"pnl2",#N/A,FALSE,"Financials";"cash",#N/A,FALSE,"Financials";"cash2",#N/A,FALSE,"Financials"}</definedName>
    <definedName name="wrn.print1._4_3" localSheetId="4" hidden="1">{"assumption1",#N/A,FALSE,"Assumptions";"assumption2",#N/A,FALSE,"Assumptions";"assumption3",#N/A,FALSE,"Assumptions";"prod",#N/A,FALSE,"Financials";"prod2",#N/A,FALSE,"Financials";"pnl",#N/A,FALSE,"Financials";"pnl2",#N/A,FALSE,"Financials";"cash",#N/A,FALSE,"Financials";"cash2",#N/A,FALSE,"Financials"}</definedName>
    <definedName name="wrn.print1._4_3" localSheetId="5" hidden="1">{"assumption1",#N/A,FALSE,"Assumptions";"assumption2",#N/A,FALSE,"Assumptions";"assumption3",#N/A,FALSE,"Assumptions";"prod",#N/A,FALSE,"Financials";"prod2",#N/A,FALSE,"Financials";"pnl",#N/A,FALSE,"Financials";"pnl2",#N/A,FALSE,"Financials";"cash",#N/A,FALSE,"Financials";"cash2",#N/A,FALSE,"Financials"}</definedName>
    <definedName name="wrn.print1._4_3" localSheetId="1" hidden="1">{"assumption1",#N/A,FALSE,"Assumptions";"assumption2",#N/A,FALSE,"Assumptions";"assumption3",#N/A,FALSE,"Assumptions";"prod",#N/A,FALSE,"Financials";"prod2",#N/A,FALSE,"Financials";"pnl",#N/A,FALSE,"Financials";"pnl2",#N/A,FALSE,"Financials";"cash",#N/A,FALSE,"Financials";"cash2",#N/A,FALSE,"Financials"}</definedName>
    <definedName name="wrn.print1._4_3" localSheetId="0" hidden="1">{"assumption1",#N/A,FALSE,"Assumptions";"assumption2",#N/A,FALSE,"Assumptions";"assumption3",#N/A,FALSE,"Assumptions";"prod",#N/A,FALSE,"Financials";"prod2",#N/A,FALSE,"Financials";"pnl",#N/A,FALSE,"Financials";"pnl2",#N/A,FALSE,"Financials";"cash",#N/A,FALSE,"Financials";"cash2",#N/A,FALSE,"Financials"}</definedName>
    <definedName name="wrn.print1._4_3" localSheetId="6" hidden="1">{"assumption1",#N/A,FALSE,"Assumptions";"assumption2",#N/A,FALSE,"Assumptions";"assumption3",#N/A,FALSE,"Assumptions";"prod",#N/A,FALSE,"Financials";"prod2",#N/A,FALSE,"Financials";"pnl",#N/A,FALSE,"Financials";"pnl2",#N/A,FALSE,"Financials";"cash",#N/A,FALSE,"Financials";"cash2",#N/A,FALSE,"Financials"}</definedName>
    <definedName name="wrn.print1._4_3" localSheetId="7" hidden="1">{"assumption1",#N/A,FALSE,"Assumptions";"assumption2",#N/A,FALSE,"Assumptions";"assumption3",#N/A,FALSE,"Assumptions";"prod",#N/A,FALSE,"Financials";"prod2",#N/A,FALSE,"Financials";"pnl",#N/A,FALSE,"Financials";"pnl2",#N/A,FALSE,"Financials";"cash",#N/A,FALSE,"Financials";"cash2",#N/A,FALSE,"Financials"}</definedName>
    <definedName name="wrn.print1._4_3" localSheetId="8" hidden="1">{"assumption1",#N/A,FALSE,"Assumptions";"assumption2",#N/A,FALSE,"Assumptions";"assumption3",#N/A,FALSE,"Assumptions";"prod",#N/A,FALSE,"Financials";"prod2",#N/A,FALSE,"Financials";"pnl",#N/A,FALSE,"Financials";"pnl2",#N/A,FALSE,"Financials";"cash",#N/A,FALSE,"Financials";"cash2",#N/A,FALSE,"Financials"}</definedName>
    <definedName name="wrn.print1._4_3" localSheetId="9" hidden="1">{"assumption1",#N/A,FALSE,"Assumptions";"assumption2",#N/A,FALSE,"Assumptions";"assumption3",#N/A,FALSE,"Assumptions";"prod",#N/A,FALSE,"Financials";"prod2",#N/A,FALSE,"Financials";"pnl",#N/A,FALSE,"Financials";"pnl2",#N/A,FALSE,"Financials";"cash",#N/A,FALSE,"Financials";"cash2",#N/A,FALSE,"Financials"}</definedName>
    <definedName name="wrn.print1._4_3" localSheetId="10" hidden="1">{"assumption1",#N/A,FALSE,"Assumptions";"assumption2",#N/A,FALSE,"Assumptions";"assumption3",#N/A,FALSE,"Assumptions";"prod",#N/A,FALSE,"Financials";"prod2",#N/A,FALSE,"Financials";"pnl",#N/A,FALSE,"Financials";"pnl2",#N/A,FALSE,"Financials";"cash",#N/A,FALSE,"Financials";"cash2",#N/A,FALSE,"Financials"}</definedName>
    <definedName name="wrn.print1._4_3" hidden="1">{"assumption1",#N/A,FALSE,"Assumptions";"assumption2",#N/A,FALSE,"Assumptions";"assumption3",#N/A,FALSE,"Assumptions";"prod",#N/A,FALSE,"Financials";"prod2",#N/A,FALSE,"Financials";"pnl",#N/A,FALSE,"Financials";"pnl2",#N/A,FALSE,"Financials";"cash",#N/A,FALSE,"Financials";"cash2",#N/A,FALSE,"Financials"}</definedName>
    <definedName name="wrn.print1._5" localSheetId="2" hidden="1">{"assumption1",#N/A,FALSE,"Assumptions";"assumption2",#N/A,FALSE,"Assumptions";"assumption3",#N/A,FALSE,"Assumptions";"prod",#N/A,FALSE,"Financials";"prod2",#N/A,FALSE,"Financials";"pnl",#N/A,FALSE,"Financials";"pnl2",#N/A,FALSE,"Financials";"cash",#N/A,FALSE,"Financials";"cash2",#N/A,FALSE,"Financials"}</definedName>
    <definedName name="wrn.print1._5" localSheetId="3" hidden="1">{"assumption1",#N/A,FALSE,"Assumptions";"assumption2",#N/A,FALSE,"Assumptions";"assumption3",#N/A,FALSE,"Assumptions";"prod",#N/A,FALSE,"Financials";"prod2",#N/A,FALSE,"Financials";"pnl",#N/A,FALSE,"Financials";"pnl2",#N/A,FALSE,"Financials";"cash",#N/A,FALSE,"Financials";"cash2",#N/A,FALSE,"Financials"}</definedName>
    <definedName name="wrn.print1._5" localSheetId="4" hidden="1">{"assumption1",#N/A,FALSE,"Assumptions";"assumption2",#N/A,FALSE,"Assumptions";"assumption3",#N/A,FALSE,"Assumptions";"prod",#N/A,FALSE,"Financials";"prod2",#N/A,FALSE,"Financials";"pnl",#N/A,FALSE,"Financials";"pnl2",#N/A,FALSE,"Financials";"cash",#N/A,FALSE,"Financials";"cash2",#N/A,FALSE,"Financials"}</definedName>
    <definedName name="wrn.print1._5" localSheetId="5" hidden="1">{"assumption1",#N/A,FALSE,"Assumptions";"assumption2",#N/A,FALSE,"Assumptions";"assumption3",#N/A,FALSE,"Assumptions";"prod",#N/A,FALSE,"Financials";"prod2",#N/A,FALSE,"Financials";"pnl",#N/A,FALSE,"Financials";"pnl2",#N/A,FALSE,"Financials";"cash",#N/A,FALSE,"Financials";"cash2",#N/A,FALSE,"Financials"}</definedName>
    <definedName name="wrn.print1._5" localSheetId="1" hidden="1">{"assumption1",#N/A,FALSE,"Assumptions";"assumption2",#N/A,FALSE,"Assumptions";"assumption3",#N/A,FALSE,"Assumptions";"prod",#N/A,FALSE,"Financials";"prod2",#N/A,FALSE,"Financials";"pnl",#N/A,FALSE,"Financials";"pnl2",#N/A,FALSE,"Financials";"cash",#N/A,FALSE,"Financials";"cash2",#N/A,FALSE,"Financials"}</definedName>
    <definedName name="wrn.print1._5" localSheetId="0" hidden="1">{"assumption1",#N/A,FALSE,"Assumptions";"assumption2",#N/A,FALSE,"Assumptions";"assumption3",#N/A,FALSE,"Assumptions";"prod",#N/A,FALSE,"Financials";"prod2",#N/A,FALSE,"Financials";"pnl",#N/A,FALSE,"Financials";"pnl2",#N/A,FALSE,"Financials";"cash",#N/A,FALSE,"Financials";"cash2",#N/A,FALSE,"Financials"}</definedName>
    <definedName name="wrn.print1._5" localSheetId="6" hidden="1">{"assumption1",#N/A,FALSE,"Assumptions";"assumption2",#N/A,FALSE,"Assumptions";"assumption3",#N/A,FALSE,"Assumptions";"prod",#N/A,FALSE,"Financials";"prod2",#N/A,FALSE,"Financials";"pnl",#N/A,FALSE,"Financials";"pnl2",#N/A,FALSE,"Financials";"cash",#N/A,FALSE,"Financials";"cash2",#N/A,FALSE,"Financials"}</definedName>
    <definedName name="wrn.print1._5" localSheetId="7" hidden="1">{"assumption1",#N/A,FALSE,"Assumptions";"assumption2",#N/A,FALSE,"Assumptions";"assumption3",#N/A,FALSE,"Assumptions";"prod",#N/A,FALSE,"Financials";"prod2",#N/A,FALSE,"Financials";"pnl",#N/A,FALSE,"Financials";"pnl2",#N/A,FALSE,"Financials";"cash",#N/A,FALSE,"Financials";"cash2",#N/A,FALSE,"Financials"}</definedName>
    <definedName name="wrn.print1._5" localSheetId="8" hidden="1">{"assumption1",#N/A,FALSE,"Assumptions";"assumption2",#N/A,FALSE,"Assumptions";"assumption3",#N/A,FALSE,"Assumptions";"prod",#N/A,FALSE,"Financials";"prod2",#N/A,FALSE,"Financials";"pnl",#N/A,FALSE,"Financials";"pnl2",#N/A,FALSE,"Financials";"cash",#N/A,FALSE,"Financials";"cash2",#N/A,FALSE,"Financials"}</definedName>
    <definedName name="wrn.print1._5" localSheetId="9" hidden="1">{"assumption1",#N/A,FALSE,"Assumptions";"assumption2",#N/A,FALSE,"Assumptions";"assumption3",#N/A,FALSE,"Assumptions";"prod",#N/A,FALSE,"Financials";"prod2",#N/A,FALSE,"Financials";"pnl",#N/A,FALSE,"Financials";"pnl2",#N/A,FALSE,"Financials";"cash",#N/A,FALSE,"Financials";"cash2",#N/A,FALSE,"Financials"}</definedName>
    <definedName name="wrn.print1._5" localSheetId="10" hidden="1">{"assumption1",#N/A,FALSE,"Assumptions";"assumption2",#N/A,FALSE,"Assumptions";"assumption3",#N/A,FALSE,"Assumptions";"prod",#N/A,FALSE,"Financials";"prod2",#N/A,FALSE,"Financials";"pnl",#N/A,FALSE,"Financials";"pnl2",#N/A,FALSE,"Financials";"cash",#N/A,FALSE,"Financials";"cash2",#N/A,FALSE,"Financials"}</definedName>
    <definedName name="wrn.print1._5" hidden="1">{"assumption1",#N/A,FALSE,"Assumptions";"assumption2",#N/A,FALSE,"Assumptions";"assumption3",#N/A,FALSE,"Assumptions";"prod",#N/A,FALSE,"Financials";"prod2",#N/A,FALSE,"Financials";"pnl",#N/A,FALSE,"Financials";"pnl2",#N/A,FALSE,"Financials";"cash",#N/A,FALSE,"Financials";"cash2",#N/A,FALSE,"Financials"}</definedName>
    <definedName name="wrn.print1._5_1" localSheetId="2" hidden="1">{"assumption1",#N/A,FALSE,"Assumptions";"assumption2",#N/A,FALSE,"Assumptions";"assumption3",#N/A,FALSE,"Assumptions";"prod",#N/A,FALSE,"Financials";"prod2",#N/A,FALSE,"Financials";"pnl",#N/A,FALSE,"Financials";"pnl2",#N/A,FALSE,"Financials";"cash",#N/A,FALSE,"Financials";"cash2",#N/A,FALSE,"Financials"}</definedName>
    <definedName name="wrn.print1._5_1" localSheetId="3" hidden="1">{"assumption1",#N/A,FALSE,"Assumptions";"assumption2",#N/A,FALSE,"Assumptions";"assumption3",#N/A,FALSE,"Assumptions";"prod",#N/A,FALSE,"Financials";"prod2",#N/A,FALSE,"Financials";"pnl",#N/A,FALSE,"Financials";"pnl2",#N/A,FALSE,"Financials";"cash",#N/A,FALSE,"Financials";"cash2",#N/A,FALSE,"Financials"}</definedName>
    <definedName name="wrn.print1._5_1" localSheetId="4" hidden="1">{"assumption1",#N/A,FALSE,"Assumptions";"assumption2",#N/A,FALSE,"Assumptions";"assumption3",#N/A,FALSE,"Assumptions";"prod",#N/A,FALSE,"Financials";"prod2",#N/A,FALSE,"Financials";"pnl",#N/A,FALSE,"Financials";"pnl2",#N/A,FALSE,"Financials";"cash",#N/A,FALSE,"Financials";"cash2",#N/A,FALSE,"Financials"}</definedName>
    <definedName name="wrn.print1._5_1" localSheetId="5" hidden="1">{"assumption1",#N/A,FALSE,"Assumptions";"assumption2",#N/A,FALSE,"Assumptions";"assumption3",#N/A,FALSE,"Assumptions";"prod",#N/A,FALSE,"Financials";"prod2",#N/A,FALSE,"Financials";"pnl",#N/A,FALSE,"Financials";"pnl2",#N/A,FALSE,"Financials";"cash",#N/A,FALSE,"Financials";"cash2",#N/A,FALSE,"Financials"}</definedName>
    <definedName name="wrn.print1._5_1" localSheetId="1" hidden="1">{"assumption1",#N/A,FALSE,"Assumptions";"assumption2",#N/A,FALSE,"Assumptions";"assumption3",#N/A,FALSE,"Assumptions";"prod",#N/A,FALSE,"Financials";"prod2",#N/A,FALSE,"Financials";"pnl",#N/A,FALSE,"Financials";"pnl2",#N/A,FALSE,"Financials";"cash",#N/A,FALSE,"Financials";"cash2",#N/A,FALSE,"Financials"}</definedName>
    <definedName name="wrn.print1._5_1" localSheetId="0" hidden="1">{"assumption1",#N/A,FALSE,"Assumptions";"assumption2",#N/A,FALSE,"Assumptions";"assumption3",#N/A,FALSE,"Assumptions";"prod",#N/A,FALSE,"Financials";"prod2",#N/A,FALSE,"Financials";"pnl",#N/A,FALSE,"Financials";"pnl2",#N/A,FALSE,"Financials";"cash",#N/A,FALSE,"Financials";"cash2",#N/A,FALSE,"Financials"}</definedName>
    <definedName name="wrn.print1._5_1" localSheetId="6" hidden="1">{"assumption1",#N/A,FALSE,"Assumptions";"assumption2",#N/A,FALSE,"Assumptions";"assumption3",#N/A,FALSE,"Assumptions";"prod",#N/A,FALSE,"Financials";"prod2",#N/A,FALSE,"Financials";"pnl",#N/A,FALSE,"Financials";"pnl2",#N/A,FALSE,"Financials";"cash",#N/A,FALSE,"Financials";"cash2",#N/A,FALSE,"Financials"}</definedName>
    <definedName name="wrn.print1._5_1" localSheetId="7" hidden="1">{"assumption1",#N/A,FALSE,"Assumptions";"assumption2",#N/A,FALSE,"Assumptions";"assumption3",#N/A,FALSE,"Assumptions";"prod",#N/A,FALSE,"Financials";"prod2",#N/A,FALSE,"Financials";"pnl",#N/A,FALSE,"Financials";"pnl2",#N/A,FALSE,"Financials";"cash",#N/A,FALSE,"Financials";"cash2",#N/A,FALSE,"Financials"}</definedName>
    <definedName name="wrn.print1._5_1" localSheetId="8" hidden="1">{"assumption1",#N/A,FALSE,"Assumptions";"assumption2",#N/A,FALSE,"Assumptions";"assumption3",#N/A,FALSE,"Assumptions";"prod",#N/A,FALSE,"Financials";"prod2",#N/A,FALSE,"Financials";"pnl",#N/A,FALSE,"Financials";"pnl2",#N/A,FALSE,"Financials";"cash",#N/A,FALSE,"Financials";"cash2",#N/A,FALSE,"Financials"}</definedName>
    <definedName name="wrn.print1._5_1" localSheetId="9" hidden="1">{"assumption1",#N/A,FALSE,"Assumptions";"assumption2",#N/A,FALSE,"Assumptions";"assumption3",#N/A,FALSE,"Assumptions";"prod",#N/A,FALSE,"Financials";"prod2",#N/A,FALSE,"Financials";"pnl",#N/A,FALSE,"Financials";"pnl2",#N/A,FALSE,"Financials";"cash",#N/A,FALSE,"Financials";"cash2",#N/A,FALSE,"Financials"}</definedName>
    <definedName name="wrn.print1._5_1" localSheetId="10" hidden="1">{"assumption1",#N/A,FALSE,"Assumptions";"assumption2",#N/A,FALSE,"Assumptions";"assumption3",#N/A,FALSE,"Assumptions";"prod",#N/A,FALSE,"Financials";"prod2",#N/A,FALSE,"Financials";"pnl",#N/A,FALSE,"Financials";"pnl2",#N/A,FALSE,"Financials";"cash",#N/A,FALSE,"Financials";"cash2",#N/A,FALSE,"Financials"}</definedName>
    <definedName name="wrn.print1._5_1" hidden="1">{"assumption1",#N/A,FALSE,"Assumptions";"assumption2",#N/A,FALSE,"Assumptions";"assumption3",#N/A,FALSE,"Assumptions";"prod",#N/A,FALSE,"Financials";"prod2",#N/A,FALSE,"Financials";"pnl",#N/A,FALSE,"Financials";"pnl2",#N/A,FALSE,"Financials";"cash",#N/A,FALSE,"Financials";"cash2",#N/A,FALSE,"Financials"}</definedName>
    <definedName name="wrn.print1._5_2" localSheetId="2" hidden="1">{"assumption1",#N/A,FALSE,"Assumptions";"assumption2",#N/A,FALSE,"Assumptions";"assumption3",#N/A,FALSE,"Assumptions";"prod",#N/A,FALSE,"Financials";"prod2",#N/A,FALSE,"Financials";"pnl",#N/A,FALSE,"Financials";"pnl2",#N/A,FALSE,"Financials";"cash",#N/A,FALSE,"Financials";"cash2",#N/A,FALSE,"Financials"}</definedName>
    <definedName name="wrn.print1._5_2" localSheetId="3" hidden="1">{"assumption1",#N/A,FALSE,"Assumptions";"assumption2",#N/A,FALSE,"Assumptions";"assumption3",#N/A,FALSE,"Assumptions";"prod",#N/A,FALSE,"Financials";"prod2",#N/A,FALSE,"Financials";"pnl",#N/A,FALSE,"Financials";"pnl2",#N/A,FALSE,"Financials";"cash",#N/A,FALSE,"Financials";"cash2",#N/A,FALSE,"Financials"}</definedName>
    <definedName name="wrn.print1._5_2" localSheetId="4" hidden="1">{"assumption1",#N/A,FALSE,"Assumptions";"assumption2",#N/A,FALSE,"Assumptions";"assumption3",#N/A,FALSE,"Assumptions";"prod",#N/A,FALSE,"Financials";"prod2",#N/A,FALSE,"Financials";"pnl",#N/A,FALSE,"Financials";"pnl2",#N/A,FALSE,"Financials";"cash",#N/A,FALSE,"Financials";"cash2",#N/A,FALSE,"Financials"}</definedName>
    <definedName name="wrn.print1._5_2" localSheetId="5" hidden="1">{"assumption1",#N/A,FALSE,"Assumptions";"assumption2",#N/A,FALSE,"Assumptions";"assumption3",#N/A,FALSE,"Assumptions";"prod",#N/A,FALSE,"Financials";"prod2",#N/A,FALSE,"Financials";"pnl",#N/A,FALSE,"Financials";"pnl2",#N/A,FALSE,"Financials";"cash",#N/A,FALSE,"Financials";"cash2",#N/A,FALSE,"Financials"}</definedName>
    <definedName name="wrn.print1._5_2" localSheetId="1" hidden="1">{"assumption1",#N/A,FALSE,"Assumptions";"assumption2",#N/A,FALSE,"Assumptions";"assumption3",#N/A,FALSE,"Assumptions";"prod",#N/A,FALSE,"Financials";"prod2",#N/A,FALSE,"Financials";"pnl",#N/A,FALSE,"Financials";"pnl2",#N/A,FALSE,"Financials";"cash",#N/A,FALSE,"Financials";"cash2",#N/A,FALSE,"Financials"}</definedName>
    <definedName name="wrn.print1._5_2" localSheetId="0" hidden="1">{"assumption1",#N/A,FALSE,"Assumptions";"assumption2",#N/A,FALSE,"Assumptions";"assumption3",#N/A,FALSE,"Assumptions";"prod",#N/A,FALSE,"Financials";"prod2",#N/A,FALSE,"Financials";"pnl",#N/A,FALSE,"Financials";"pnl2",#N/A,FALSE,"Financials";"cash",#N/A,FALSE,"Financials";"cash2",#N/A,FALSE,"Financials"}</definedName>
    <definedName name="wrn.print1._5_2" localSheetId="6" hidden="1">{"assumption1",#N/A,FALSE,"Assumptions";"assumption2",#N/A,FALSE,"Assumptions";"assumption3",#N/A,FALSE,"Assumptions";"prod",#N/A,FALSE,"Financials";"prod2",#N/A,FALSE,"Financials";"pnl",#N/A,FALSE,"Financials";"pnl2",#N/A,FALSE,"Financials";"cash",#N/A,FALSE,"Financials";"cash2",#N/A,FALSE,"Financials"}</definedName>
    <definedName name="wrn.print1._5_2" localSheetId="7" hidden="1">{"assumption1",#N/A,FALSE,"Assumptions";"assumption2",#N/A,FALSE,"Assumptions";"assumption3",#N/A,FALSE,"Assumptions";"prod",#N/A,FALSE,"Financials";"prod2",#N/A,FALSE,"Financials";"pnl",#N/A,FALSE,"Financials";"pnl2",#N/A,FALSE,"Financials";"cash",#N/A,FALSE,"Financials";"cash2",#N/A,FALSE,"Financials"}</definedName>
    <definedName name="wrn.print1._5_2" localSheetId="8" hidden="1">{"assumption1",#N/A,FALSE,"Assumptions";"assumption2",#N/A,FALSE,"Assumptions";"assumption3",#N/A,FALSE,"Assumptions";"prod",#N/A,FALSE,"Financials";"prod2",#N/A,FALSE,"Financials";"pnl",#N/A,FALSE,"Financials";"pnl2",#N/A,FALSE,"Financials";"cash",#N/A,FALSE,"Financials";"cash2",#N/A,FALSE,"Financials"}</definedName>
    <definedName name="wrn.print1._5_2" localSheetId="9" hidden="1">{"assumption1",#N/A,FALSE,"Assumptions";"assumption2",#N/A,FALSE,"Assumptions";"assumption3",#N/A,FALSE,"Assumptions";"prod",#N/A,FALSE,"Financials";"prod2",#N/A,FALSE,"Financials";"pnl",#N/A,FALSE,"Financials";"pnl2",#N/A,FALSE,"Financials";"cash",#N/A,FALSE,"Financials";"cash2",#N/A,FALSE,"Financials"}</definedName>
    <definedName name="wrn.print1._5_2" localSheetId="10" hidden="1">{"assumption1",#N/A,FALSE,"Assumptions";"assumption2",#N/A,FALSE,"Assumptions";"assumption3",#N/A,FALSE,"Assumptions";"prod",#N/A,FALSE,"Financials";"prod2",#N/A,FALSE,"Financials";"pnl",#N/A,FALSE,"Financials";"pnl2",#N/A,FALSE,"Financials";"cash",#N/A,FALSE,"Financials";"cash2",#N/A,FALSE,"Financials"}</definedName>
    <definedName name="wrn.print1._5_2" hidden="1">{"assumption1",#N/A,FALSE,"Assumptions";"assumption2",#N/A,FALSE,"Assumptions";"assumption3",#N/A,FALSE,"Assumptions";"prod",#N/A,FALSE,"Financials";"prod2",#N/A,FALSE,"Financials";"pnl",#N/A,FALSE,"Financials";"pnl2",#N/A,FALSE,"Financials";"cash",#N/A,FALSE,"Financials";"cash2",#N/A,FALSE,"Financials"}</definedName>
    <definedName name="wrn.print1._5_3" localSheetId="2" hidden="1">{"assumption1",#N/A,FALSE,"Assumptions";"assumption2",#N/A,FALSE,"Assumptions";"assumption3",#N/A,FALSE,"Assumptions";"prod",#N/A,FALSE,"Financials";"prod2",#N/A,FALSE,"Financials";"pnl",#N/A,FALSE,"Financials";"pnl2",#N/A,FALSE,"Financials";"cash",#N/A,FALSE,"Financials";"cash2",#N/A,FALSE,"Financials"}</definedName>
    <definedName name="wrn.print1._5_3" localSheetId="3" hidden="1">{"assumption1",#N/A,FALSE,"Assumptions";"assumption2",#N/A,FALSE,"Assumptions";"assumption3",#N/A,FALSE,"Assumptions";"prod",#N/A,FALSE,"Financials";"prod2",#N/A,FALSE,"Financials";"pnl",#N/A,FALSE,"Financials";"pnl2",#N/A,FALSE,"Financials";"cash",#N/A,FALSE,"Financials";"cash2",#N/A,FALSE,"Financials"}</definedName>
    <definedName name="wrn.print1._5_3" localSheetId="4" hidden="1">{"assumption1",#N/A,FALSE,"Assumptions";"assumption2",#N/A,FALSE,"Assumptions";"assumption3",#N/A,FALSE,"Assumptions";"prod",#N/A,FALSE,"Financials";"prod2",#N/A,FALSE,"Financials";"pnl",#N/A,FALSE,"Financials";"pnl2",#N/A,FALSE,"Financials";"cash",#N/A,FALSE,"Financials";"cash2",#N/A,FALSE,"Financials"}</definedName>
    <definedName name="wrn.print1._5_3" localSheetId="5" hidden="1">{"assumption1",#N/A,FALSE,"Assumptions";"assumption2",#N/A,FALSE,"Assumptions";"assumption3",#N/A,FALSE,"Assumptions";"prod",#N/A,FALSE,"Financials";"prod2",#N/A,FALSE,"Financials";"pnl",#N/A,FALSE,"Financials";"pnl2",#N/A,FALSE,"Financials";"cash",#N/A,FALSE,"Financials";"cash2",#N/A,FALSE,"Financials"}</definedName>
    <definedName name="wrn.print1._5_3" localSheetId="1" hidden="1">{"assumption1",#N/A,FALSE,"Assumptions";"assumption2",#N/A,FALSE,"Assumptions";"assumption3",#N/A,FALSE,"Assumptions";"prod",#N/A,FALSE,"Financials";"prod2",#N/A,FALSE,"Financials";"pnl",#N/A,FALSE,"Financials";"pnl2",#N/A,FALSE,"Financials";"cash",#N/A,FALSE,"Financials";"cash2",#N/A,FALSE,"Financials"}</definedName>
    <definedName name="wrn.print1._5_3" localSheetId="0" hidden="1">{"assumption1",#N/A,FALSE,"Assumptions";"assumption2",#N/A,FALSE,"Assumptions";"assumption3",#N/A,FALSE,"Assumptions";"prod",#N/A,FALSE,"Financials";"prod2",#N/A,FALSE,"Financials";"pnl",#N/A,FALSE,"Financials";"pnl2",#N/A,FALSE,"Financials";"cash",#N/A,FALSE,"Financials";"cash2",#N/A,FALSE,"Financials"}</definedName>
    <definedName name="wrn.print1._5_3" localSheetId="6" hidden="1">{"assumption1",#N/A,FALSE,"Assumptions";"assumption2",#N/A,FALSE,"Assumptions";"assumption3",#N/A,FALSE,"Assumptions";"prod",#N/A,FALSE,"Financials";"prod2",#N/A,FALSE,"Financials";"pnl",#N/A,FALSE,"Financials";"pnl2",#N/A,FALSE,"Financials";"cash",#N/A,FALSE,"Financials";"cash2",#N/A,FALSE,"Financials"}</definedName>
    <definedName name="wrn.print1._5_3" localSheetId="7" hidden="1">{"assumption1",#N/A,FALSE,"Assumptions";"assumption2",#N/A,FALSE,"Assumptions";"assumption3",#N/A,FALSE,"Assumptions";"prod",#N/A,FALSE,"Financials";"prod2",#N/A,FALSE,"Financials";"pnl",#N/A,FALSE,"Financials";"pnl2",#N/A,FALSE,"Financials";"cash",#N/A,FALSE,"Financials";"cash2",#N/A,FALSE,"Financials"}</definedName>
    <definedName name="wrn.print1._5_3" localSheetId="8" hidden="1">{"assumption1",#N/A,FALSE,"Assumptions";"assumption2",#N/A,FALSE,"Assumptions";"assumption3",#N/A,FALSE,"Assumptions";"prod",#N/A,FALSE,"Financials";"prod2",#N/A,FALSE,"Financials";"pnl",#N/A,FALSE,"Financials";"pnl2",#N/A,FALSE,"Financials";"cash",#N/A,FALSE,"Financials";"cash2",#N/A,FALSE,"Financials"}</definedName>
    <definedName name="wrn.print1._5_3" localSheetId="9" hidden="1">{"assumption1",#N/A,FALSE,"Assumptions";"assumption2",#N/A,FALSE,"Assumptions";"assumption3",#N/A,FALSE,"Assumptions";"prod",#N/A,FALSE,"Financials";"prod2",#N/A,FALSE,"Financials";"pnl",#N/A,FALSE,"Financials";"pnl2",#N/A,FALSE,"Financials";"cash",#N/A,FALSE,"Financials";"cash2",#N/A,FALSE,"Financials"}</definedName>
    <definedName name="wrn.print1._5_3" localSheetId="10" hidden="1">{"assumption1",#N/A,FALSE,"Assumptions";"assumption2",#N/A,FALSE,"Assumptions";"assumption3",#N/A,FALSE,"Assumptions";"prod",#N/A,FALSE,"Financials";"prod2",#N/A,FALSE,"Financials";"pnl",#N/A,FALSE,"Financials";"pnl2",#N/A,FALSE,"Financials";"cash",#N/A,FALSE,"Financials";"cash2",#N/A,FALSE,"Financials"}</definedName>
    <definedName name="wrn.print1._5_3" hidden="1">{"assumption1",#N/A,FALSE,"Assumptions";"assumption2",#N/A,FALSE,"Assumptions";"assumption3",#N/A,FALSE,"Assumptions";"prod",#N/A,FALSE,"Financials";"prod2",#N/A,FALSE,"Financials";"pnl",#N/A,FALSE,"Financials";"pnl2",#N/A,FALSE,"Financials";"cash",#N/A,FALSE,"Financials";"cash2",#N/A,FALSE,"Financials"}</definedName>
    <definedName name="wrn.PrintAll." localSheetId="2" hidden="1">{"PA1",#N/A,TRUE,"BORDMW";"pa2",#N/A,TRUE,"BORDMW";"PA3",#N/A,TRUE,"BORDMW";"PA4",#N/A,TRUE,"BORDMW"}</definedName>
    <definedName name="wrn.PrintAll." localSheetId="3" hidden="1">{"PA1",#N/A,TRUE,"BORDMW";"pa2",#N/A,TRUE,"BORDMW";"PA3",#N/A,TRUE,"BORDMW";"PA4",#N/A,TRUE,"BORDMW"}</definedName>
    <definedName name="wrn.PrintAll." localSheetId="4" hidden="1">{"PA1",#N/A,TRUE,"BORDMW";"pa2",#N/A,TRUE,"BORDMW";"PA3",#N/A,TRUE,"BORDMW";"PA4",#N/A,TRUE,"BORDMW"}</definedName>
    <definedName name="wrn.PrintAll." localSheetId="5" hidden="1">{"PA1",#N/A,TRUE,"BORDMW";"pa2",#N/A,TRUE,"BORDMW";"PA3",#N/A,TRUE,"BORDMW";"PA4",#N/A,TRUE,"BORDMW"}</definedName>
    <definedName name="wrn.PrintAll." localSheetId="1" hidden="1">{"PA1",#N/A,TRUE,"BORDMW";"pa2",#N/A,TRUE,"BORDMW";"PA3",#N/A,TRUE,"BORDMW";"PA4",#N/A,TRUE,"BORDMW"}</definedName>
    <definedName name="wrn.PrintAll." localSheetId="0" hidden="1">{"PA1",#N/A,TRUE,"BORDMW";"pa2",#N/A,TRUE,"BORDMW";"PA3",#N/A,TRUE,"BORDMW";"PA4",#N/A,TRUE,"BORDMW"}</definedName>
    <definedName name="wrn.PrintAll." localSheetId="6" hidden="1">{"PA1",#N/A,TRUE,"BORDMW";"pa2",#N/A,TRUE,"BORDMW";"PA3",#N/A,TRUE,"BORDMW";"PA4",#N/A,TRUE,"BORDMW"}</definedName>
    <definedName name="wrn.PrintAll." localSheetId="7" hidden="1">{"PA1",#N/A,TRUE,"BORDMW";"pa2",#N/A,TRUE,"BORDMW";"PA3",#N/A,TRUE,"BORDMW";"PA4",#N/A,TRUE,"BORDMW"}</definedName>
    <definedName name="wrn.PrintAll." localSheetId="8" hidden="1">{"PA1",#N/A,TRUE,"BORDMW";"pa2",#N/A,TRUE,"BORDMW";"PA3",#N/A,TRUE,"BORDMW";"PA4",#N/A,TRUE,"BORDMW"}</definedName>
    <definedName name="wrn.PrintAll." localSheetId="9" hidden="1">{"PA1",#N/A,TRUE,"BORDMW";"pa2",#N/A,TRUE,"BORDMW";"PA3",#N/A,TRUE,"BORDMW";"PA4",#N/A,TRUE,"BORDMW"}</definedName>
    <definedName name="wrn.PrintAll." localSheetId="10" hidden="1">{"PA1",#N/A,TRUE,"BORDMW";"pa2",#N/A,TRUE,"BORDMW";"PA3",#N/A,TRUE,"BORDMW";"PA4",#N/A,TRUE,"BORDMW"}</definedName>
    <definedName name="wrn.PrintAll." hidden="1">{"PA1",#N/A,TRUE,"BORDMW";"pa2",#N/A,TRUE,"BORDMW";"PA3",#N/A,TRUE,"BORDMW";"PA4",#N/A,TRUE,"BORDMW"}</definedName>
    <definedName name="wrn.PrintAll._1" localSheetId="2" hidden="1">{"PA1",#N/A,TRUE,"BORDMW";"pa2",#N/A,TRUE,"BORDMW";"PA3",#N/A,TRUE,"BORDMW";"PA4",#N/A,TRUE,"BORDMW"}</definedName>
    <definedName name="wrn.PrintAll._1" localSheetId="3" hidden="1">{"PA1",#N/A,TRUE,"BORDMW";"pa2",#N/A,TRUE,"BORDMW";"PA3",#N/A,TRUE,"BORDMW";"PA4",#N/A,TRUE,"BORDMW"}</definedName>
    <definedName name="wrn.PrintAll._1" localSheetId="4" hidden="1">{"PA1",#N/A,TRUE,"BORDMW";"pa2",#N/A,TRUE,"BORDMW";"PA3",#N/A,TRUE,"BORDMW";"PA4",#N/A,TRUE,"BORDMW"}</definedName>
    <definedName name="wrn.PrintAll._1" localSheetId="5" hidden="1">{"PA1",#N/A,TRUE,"BORDMW";"pa2",#N/A,TRUE,"BORDMW";"PA3",#N/A,TRUE,"BORDMW";"PA4",#N/A,TRUE,"BORDMW"}</definedName>
    <definedName name="wrn.PrintAll._1" localSheetId="1" hidden="1">{"PA1",#N/A,TRUE,"BORDMW";"pa2",#N/A,TRUE,"BORDMW";"PA3",#N/A,TRUE,"BORDMW";"PA4",#N/A,TRUE,"BORDMW"}</definedName>
    <definedName name="wrn.PrintAll._1" localSheetId="0" hidden="1">{"PA1",#N/A,TRUE,"BORDMW";"pa2",#N/A,TRUE,"BORDMW";"PA3",#N/A,TRUE,"BORDMW";"PA4",#N/A,TRUE,"BORDMW"}</definedName>
    <definedName name="wrn.PrintAll._1" localSheetId="6" hidden="1">{"PA1",#N/A,TRUE,"BORDMW";"pa2",#N/A,TRUE,"BORDMW";"PA3",#N/A,TRUE,"BORDMW";"PA4",#N/A,TRUE,"BORDMW"}</definedName>
    <definedName name="wrn.PrintAll._1" localSheetId="7" hidden="1">{"PA1",#N/A,TRUE,"BORDMW";"pa2",#N/A,TRUE,"BORDMW";"PA3",#N/A,TRUE,"BORDMW";"PA4",#N/A,TRUE,"BORDMW"}</definedName>
    <definedName name="wrn.PrintAll._1" localSheetId="8" hidden="1">{"PA1",#N/A,TRUE,"BORDMW";"pa2",#N/A,TRUE,"BORDMW";"PA3",#N/A,TRUE,"BORDMW";"PA4",#N/A,TRUE,"BORDMW"}</definedName>
    <definedName name="wrn.PrintAll._1" localSheetId="9" hidden="1">{"PA1",#N/A,TRUE,"BORDMW";"pa2",#N/A,TRUE,"BORDMW";"PA3",#N/A,TRUE,"BORDMW";"PA4",#N/A,TRUE,"BORDMW"}</definedName>
    <definedName name="wrn.PrintAll._1" localSheetId="10" hidden="1">{"PA1",#N/A,TRUE,"BORDMW";"pa2",#N/A,TRUE,"BORDMW";"PA3",#N/A,TRUE,"BORDMW";"PA4",#N/A,TRUE,"BORDMW"}</definedName>
    <definedName name="wrn.PrintAll._1" hidden="1">{"PA1",#N/A,TRUE,"BORDMW";"pa2",#N/A,TRUE,"BORDMW";"PA3",#N/A,TRUE,"BORDMW";"PA4",#N/A,TRUE,"BORDMW"}</definedName>
    <definedName name="wrn.Printout." localSheetId="2"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localSheetId="3"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localSheetId="4"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localSheetId="5"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localSheetId="7"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localSheetId="8"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localSheetId="9"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localSheetId="10"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Workbook." localSheetId="2" hidden="1">{"Index",#N/A,FALSE,"Index"}</definedName>
    <definedName name="wrn.PrintWorkbook." localSheetId="3" hidden="1">{"Index",#N/A,FALSE,"Index"}</definedName>
    <definedName name="wrn.PrintWorkbook." localSheetId="4" hidden="1">{"Index",#N/A,FALSE,"Index"}</definedName>
    <definedName name="wrn.PrintWorkbook." localSheetId="5" hidden="1">{"Index",#N/A,FALSE,"Index"}</definedName>
    <definedName name="wrn.PrintWorkbook." localSheetId="7" hidden="1">{"Index",#N/A,FALSE,"Index"}</definedName>
    <definedName name="wrn.PrintWorkbook." localSheetId="8" hidden="1">{"Index",#N/A,FALSE,"Index"}</definedName>
    <definedName name="wrn.PrintWorkbook." localSheetId="9" hidden="1">{"Index",#N/A,FALSE,"Index"}</definedName>
    <definedName name="wrn.PrintWorkbook." localSheetId="10" hidden="1">{"Index",#N/A,FALSE,"Index"}</definedName>
    <definedName name="wrn.PrintWorkbook." hidden="1">{"Index",#N/A,FALSE,"Index"}</definedName>
    <definedName name="wrn.Profitability._.Indicators." localSheetId="2" hidden="1">{"ProfPrintArea",#N/A,FALSE,"Prof (c)"}</definedName>
    <definedName name="wrn.Profitability._.Indicators." localSheetId="3" hidden="1">{"ProfPrintArea",#N/A,FALSE,"Prof (c)"}</definedName>
    <definedName name="wrn.Profitability._.Indicators." localSheetId="4" hidden="1">{"ProfPrintArea",#N/A,FALSE,"Prof (c)"}</definedName>
    <definedName name="wrn.Profitability._.Indicators." localSheetId="5" hidden="1">{"ProfPrintArea",#N/A,FALSE,"Prof (c)"}</definedName>
    <definedName name="wrn.Profitability._.Indicators." localSheetId="7" hidden="1">{"ProfPrintArea",#N/A,FALSE,"Prof (c)"}</definedName>
    <definedName name="wrn.Profitability._.Indicators." localSheetId="8" hidden="1">{"ProfPrintArea",#N/A,FALSE,"Prof (c)"}</definedName>
    <definedName name="wrn.Profitability._.Indicators." localSheetId="9" hidden="1">{"ProfPrintArea",#N/A,FALSE,"Prof (c)"}</definedName>
    <definedName name="wrn.Profitability._.Indicators." localSheetId="10" hidden="1">{"ProfPrintArea",#N/A,FALSE,"Prof (c)"}</definedName>
    <definedName name="wrn.Profitability._.Indicators." hidden="1">{"ProfPrintArea",#N/A,FALSE,"Prof (c)"}</definedName>
    <definedName name="wrn.Profitability._.Indicators._.Base._.Case." localSheetId="2" hidden="1">{"ProfPrintArea",#N/A,FALSE,"Prof (c)"}</definedName>
    <definedName name="wrn.Profitability._.Indicators._.Base._.Case." localSheetId="3" hidden="1">{"ProfPrintArea",#N/A,FALSE,"Prof (c)"}</definedName>
    <definedName name="wrn.Profitability._.Indicators._.Base._.Case." localSheetId="4" hidden="1">{"ProfPrintArea",#N/A,FALSE,"Prof (c)"}</definedName>
    <definedName name="wrn.Profitability._.Indicators._.Base._.Case." localSheetId="5" hidden="1">{"ProfPrintArea",#N/A,FALSE,"Prof (c)"}</definedName>
    <definedName name="wrn.Profitability._.Indicators._.Base._.Case." localSheetId="7" hidden="1">{"ProfPrintArea",#N/A,FALSE,"Prof (c)"}</definedName>
    <definedName name="wrn.Profitability._.Indicators._.Base._.Case." localSheetId="8" hidden="1">{"ProfPrintArea",#N/A,FALSE,"Prof (c)"}</definedName>
    <definedName name="wrn.Profitability._.Indicators._.Base._.Case." localSheetId="9" hidden="1">{"ProfPrintArea",#N/A,FALSE,"Prof (c)"}</definedName>
    <definedName name="wrn.Profitability._.Indicators._.Base._.Case." localSheetId="10" hidden="1">{"ProfPrintArea",#N/A,FALSE,"Prof (c)"}</definedName>
    <definedName name="wrn.Profitability._.Indicators._.Base._.Case." hidden="1">{"ProfPrintArea",#N/A,FALSE,"Prof (c)"}</definedName>
    <definedName name="wrn.Project._.Summary." localSheetId="2" hidden="1">{"Summary",#N/A,FALSE,"MICMULT";"Income Statement",#N/A,FALSE,"MICMULT";"Cash Flows",#N/A,FALSE,"MICMULT"}</definedName>
    <definedName name="wrn.Project._.Summary." localSheetId="3" hidden="1">{"Summary",#N/A,FALSE,"MICMULT";"Income Statement",#N/A,FALSE,"MICMULT";"Cash Flows",#N/A,FALSE,"MICMULT"}</definedName>
    <definedName name="wrn.Project._.Summary." localSheetId="4" hidden="1">{"Summary",#N/A,FALSE,"MICMULT";"Income Statement",#N/A,FALSE,"MICMULT";"Cash Flows",#N/A,FALSE,"MICMULT"}</definedName>
    <definedName name="wrn.Project._.Summary." localSheetId="5" hidden="1">{"Summary",#N/A,FALSE,"MICMULT";"Income Statement",#N/A,FALSE,"MICMULT";"Cash Flows",#N/A,FALSE,"MICMULT"}</definedName>
    <definedName name="wrn.Project._.Summary." localSheetId="1" hidden="1">{"Summary",#N/A,FALSE,"MICMULT";"Income Statement",#N/A,FALSE,"MICMULT";"Cash Flows",#N/A,FALSE,"MICMULT"}</definedName>
    <definedName name="wrn.Project._.Summary." localSheetId="0" hidden="1">{"Summary",#N/A,FALSE,"MICMULT";"Income Statement",#N/A,FALSE,"MICMULT";"Cash Flows",#N/A,FALSE,"MICMULT"}</definedName>
    <definedName name="wrn.Project._.Summary." localSheetId="6" hidden="1">{"Summary",#N/A,FALSE,"MICMULT";"Income Statement",#N/A,FALSE,"MICMULT";"Cash Flows",#N/A,FALSE,"MICMULT"}</definedName>
    <definedName name="wrn.Project._.Summary." localSheetId="7" hidden="1">{"Summary",#N/A,FALSE,"MICMULT";"Income Statement",#N/A,FALSE,"MICMULT";"Cash Flows",#N/A,FALSE,"MICMULT"}</definedName>
    <definedName name="wrn.Project._.Summary." localSheetId="8" hidden="1">{"Summary",#N/A,FALSE,"MICMULT";"Income Statement",#N/A,FALSE,"MICMULT";"Cash Flows",#N/A,FALSE,"MICMULT"}</definedName>
    <definedName name="wrn.Project._.Summary." localSheetId="9" hidden="1">{"Summary",#N/A,FALSE,"MICMULT";"Income Statement",#N/A,FALSE,"MICMULT";"Cash Flows",#N/A,FALSE,"MICMULT"}</definedName>
    <definedName name="wrn.Project._.Summary." localSheetId="10" hidden="1">{"Summary",#N/A,FALSE,"MICMULT";"Income Statement",#N/A,FALSE,"MICMULT";"Cash Flows",#N/A,FALSE,"MICMULT"}</definedName>
    <definedName name="wrn.Project._.Summary." hidden="1">{"Summary",#N/A,FALSE,"MICMULT";"Income Statement",#N/A,FALSE,"MICMULT";"Cash Flows",#N/A,FALSE,"MICMULT"}</definedName>
    <definedName name="wrn.Project._.Summary._1" localSheetId="2" hidden="1">{"Summary",#N/A,FALSE,"MICMULT";"Income Statement",#N/A,FALSE,"MICMULT";"Cash Flows",#N/A,FALSE,"MICMULT"}</definedName>
    <definedName name="wrn.Project._.Summary._1" localSheetId="3" hidden="1">{"Summary",#N/A,FALSE,"MICMULT";"Income Statement",#N/A,FALSE,"MICMULT";"Cash Flows",#N/A,FALSE,"MICMULT"}</definedName>
    <definedName name="wrn.Project._.Summary._1" localSheetId="4" hidden="1">{"Summary",#N/A,FALSE,"MICMULT";"Income Statement",#N/A,FALSE,"MICMULT";"Cash Flows",#N/A,FALSE,"MICMULT"}</definedName>
    <definedName name="wrn.Project._.Summary._1" localSheetId="5" hidden="1">{"Summary",#N/A,FALSE,"MICMULT";"Income Statement",#N/A,FALSE,"MICMULT";"Cash Flows",#N/A,FALSE,"MICMULT"}</definedName>
    <definedName name="wrn.Project._.Summary._1" localSheetId="1" hidden="1">{"Summary",#N/A,FALSE,"MICMULT";"Income Statement",#N/A,FALSE,"MICMULT";"Cash Flows",#N/A,FALSE,"MICMULT"}</definedName>
    <definedName name="wrn.Project._.Summary._1" localSheetId="0" hidden="1">{"Summary",#N/A,FALSE,"MICMULT";"Income Statement",#N/A,FALSE,"MICMULT";"Cash Flows",#N/A,FALSE,"MICMULT"}</definedName>
    <definedName name="wrn.Project._.Summary._1" localSheetId="6" hidden="1">{"Summary",#N/A,FALSE,"MICMULT";"Income Statement",#N/A,FALSE,"MICMULT";"Cash Flows",#N/A,FALSE,"MICMULT"}</definedName>
    <definedName name="wrn.Project._.Summary._1" localSheetId="7" hidden="1">{"Summary",#N/A,FALSE,"MICMULT";"Income Statement",#N/A,FALSE,"MICMULT";"Cash Flows",#N/A,FALSE,"MICMULT"}</definedName>
    <definedName name="wrn.Project._.Summary._1" localSheetId="8" hidden="1">{"Summary",#N/A,FALSE,"MICMULT";"Income Statement",#N/A,FALSE,"MICMULT";"Cash Flows",#N/A,FALSE,"MICMULT"}</definedName>
    <definedName name="wrn.Project._.Summary._1" localSheetId="9" hidden="1">{"Summary",#N/A,FALSE,"MICMULT";"Income Statement",#N/A,FALSE,"MICMULT";"Cash Flows",#N/A,FALSE,"MICMULT"}</definedName>
    <definedName name="wrn.Project._.Summary._1" localSheetId="10" hidden="1">{"Summary",#N/A,FALSE,"MICMULT";"Income Statement",#N/A,FALSE,"MICMULT";"Cash Flows",#N/A,FALSE,"MICMULT"}</definedName>
    <definedName name="wrn.Project._.Summary._1" hidden="1">{"Summary",#N/A,FALSE,"MICMULT";"Income Statement",#N/A,FALSE,"MICMULT";"Cash Flows",#N/A,FALSE,"MICMULT"}</definedName>
    <definedName name="wrn.Projected._.Data._.and._.Subject._.Company._.Data." localSheetId="2" hidden="1">{#N/A,#N/A,FALSE,"Projected Data &amp; SUBJECT-INPUTS"}</definedName>
    <definedName name="wrn.Projected._.Data._.and._.Subject._.Company._.Data." localSheetId="3" hidden="1">{#N/A,#N/A,FALSE,"Projected Data &amp; SUBJECT-INPUTS"}</definedName>
    <definedName name="wrn.Projected._.Data._.and._.Subject._.Company._.Data." localSheetId="4" hidden="1">{#N/A,#N/A,FALSE,"Projected Data &amp; SUBJECT-INPUTS"}</definedName>
    <definedName name="wrn.Projected._.Data._.and._.Subject._.Company._.Data." localSheetId="5" hidden="1">{#N/A,#N/A,FALSE,"Projected Data &amp; SUBJECT-INPUTS"}</definedName>
    <definedName name="wrn.Projected._.Data._.and._.Subject._.Company._.Data." localSheetId="1" hidden="1">{#N/A,#N/A,FALSE,"Projected Data &amp; SUBJECT-INPUTS"}</definedName>
    <definedName name="wrn.Projected._.Data._.and._.Subject._.Company._.Data." localSheetId="0" hidden="1">{#N/A,#N/A,FALSE,"Projected Data &amp; SUBJECT-INPUTS"}</definedName>
    <definedName name="wrn.Projected._.Data._.and._.Subject._.Company._.Data." localSheetId="6" hidden="1">{#N/A,#N/A,FALSE,"Projected Data &amp; SUBJECT-INPUTS"}</definedName>
    <definedName name="wrn.Projected._.Data._.and._.Subject._.Company._.Data." localSheetId="7" hidden="1">{#N/A,#N/A,FALSE,"Projected Data &amp; SUBJECT-INPUTS"}</definedName>
    <definedName name="wrn.Projected._.Data._.and._.Subject._.Company._.Data." localSheetId="8" hidden="1">{#N/A,#N/A,FALSE,"Projected Data &amp; SUBJECT-INPUTS"}</definedName>
    <definedName name="wrn.Projected._.Data._.and._.Subject._.Company._.Data." localSheetId="9" hidden="1">{#N/A,#N/A,FALSE,"Projected Data &amp; SUBJECT-INPUTS"}</definedName>
    <definedName name="wrn.Projected._.Data._.and._.Subject._.Company._.Data." localSheetId="10" hidden="1">{#N/A,#N/A,FALSE,"Projected Data &amp; SUBJECT-INPUTS"}</definedName>
    <definedName name="wrn.Projected._.Data._.and._.Subject._.Company._.Data." hidden="1">{#N/A,#N/A,FALSE,"Projected Data &amp; SUBJECT-INPUTS"}</definedName>
    <definedName name="wrn.Projected._.Data._.and._.Subject._.Company._.Data._1" localSheetId="2" hidden="1">{#N/A,#N/A,FALSE,"Projected Data &amp; SUBJECT-INPUTS"}</definedName>
    <definedName name="wrn.Projected._.Data._.and._.Subject._.Company._.Data._1" localSheetId="3" hidden="1">{#N/A,#N/A,FALSE,"Projected Data &amp; SUBJECT-INPUTS"}</definedName>
    <definedName name="wrn.Projected._.Data._.and._.Subject._.Company._.Data._1" localSheetId="4" hidden="1">{#N/A,#N/A,FALSE,"Projected Data &amp; SUBJECT-INPUTS"}</definedName>
    <definedName name="wrn.Projected._.Data._.and._.Subject._.Company._.Data._1" localSheetId="5" hidden="1">{#N/A,#N/A,FALSE,"Projected Data &amp; SUBJECT-INPUTS"}</definedName>
    <definedName name="wrn.Projected._.Data._.and._.Subject._.Company._.Data._1" localSheetId="1" hidden="1">{#N/A,#N/A,FALSE,"Projected Data &amp; SUBJECT-INPUTS"}</definedName>
    <definedName name="wrn.Projected._.Data._.and._.Subject._.Company._.Data._1" localSheetId="0" hidden="1">{#N/A,#N/A,FALSE,"Projected Data &amp; SUBJECT-INPUTS"}</definedName>
    <definedName name="wrn.Projected._.Data._.and._.Subject._.Company._.Data._1" localSheetId="6" hidden="1">{#N/A,#N/A,FALSE,"Projected Data &amp; SUBJECT-INPUTS"}</definedName>
    <definedName name="wrn.Projected._.Data._.and._.Subject._.Company._.Data._1" localSheetId="7" hidden="1">{#N/A,#N/A,FALSE,"Projected Data &amp; SUBJECT-INPUTS"}</definedName>
    <definedName name="wrn.Projected._.Data._.and._.Subject._.Company._.Data._1" localSheetId="8" hidden="1">{#N/A,#N/A,FALSE,"Projected Data &amp; SUBJECT-INPUTS"}</definedName>
    <definedName name="wrn.Projected._.Data._.and._.Subject._.Company._.Data._1" localSheetId="9" hidden="1">{#N/A,#N/A,FALSE,"Projected Data &amp; SUBJECT-INPUTS"}</definedName>
    <definedName name="wrn.Projected._.Data._.and._.Subject._.Company._.Data._1" localSheetId="10" hidden="1">{#N/A,#N/A,FALSE,"Projected Data &amp; SUBJECT-INPUTS"}</definedName>
    <definedName name="wrn.Projected._.Data._.and._.Subject._.Company._.Data._1" hidden="1">{#N/A,#N/A,FALSE,"Projected Data &amp; SUBJECT-INPUTS"}</definedName>
    <definedName name="wrn.QUICK." localSheetId="2"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localSheetId="3"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localSheetId="4"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localSheetId="5"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localSheetId="7"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localSheetId="8"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localSheetId="9"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localSheetId="10"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recap." localSheetId="2" hidden="1">{#N/A,#N/A,FALSE,"RECAP";#N/A,#N/A,FALSE,"CW_B";#N/A,#N/A,FALSE,"CW_M";#N/A,#N/A,FALSE,"CW_E";#N/A,#N/A,FALSE,"CW_F";#N/A,#N/A,FALSE,"FC_B";#N/A,#N/A,FALSE,"FC_M";#N/A,#N/A,FALSE,"FC_E";#N/A,#N/A,FALSE,"FC_F";#N/A,#N/A,FALSE,"CS"}</definedName>
    <definedName name="wrn.recap." localSheetId="3" hidden="1">{#N/A,#N/A,FALSE,"RECAP";#N/A,#N/A,FALSE,"CW_B";#N/A,#N/A,FALSE,"CW_M";#N/A,#N/A,FALSE,"CW_E";#N/A,#N/A,FALSE,"CW_F";#N/A,#N/A,FALSE,"FC_B";#N/A,#N/A,FALSE,"FC_M";#N/A,#N/A,FALSE,"FC_E";#N/A,#N/A,FALSE,"FC_F";#N/A,#N/A,FALSE,"CS"}</definedName>
    <definedName name="wrn.recap." localSheetId="4" hidden="1">{#N/A,#N/A,FALSE,"RECAP";#N/A,#N/A,FALSE,"CW_B";#N/A,#N/A,FALSE,"CW_M";#N/A,#N/A,FALSE,"CW_E";#N/A,#N/A,FALSE,"CW_F";#N/A,#N/A,FALSE,"FC_B";#N/A,#N/A,FALSE,"FC_M";#N/A,#N/A,FALSE,"FC_E";#N/A,#N/A,FALSE,"FC_F";#N/A,#N/A,FALSE,"CS"}</definedName>
    <definedName name="wrn.recap." localSheetId="5" hidden="1">{#N/A,#N/A,FALSE,"RECAP";#N/A,#N/A,FALSE,"CW_B";#N/A,#N/A,FALSE,"CW_M";#N/A,#N/A,FALSE,"CW_E";#N/A,#N/A,FALSE,"CW_F";#N/A,#N/A,FALSE,"FC_B";#N/A,#N/A,FALSE,"FC_M";#N/A,#N/A,FALSE,"FC_E";#N/A,#N/A,FALSE,"FC_F";#N/A,#N/A,FALSE,"CS"}</definedName>
    <definedName name="wrn.recap." localSheetId="1" hidden="1">{#N/A,#N/A,FALSE,"RECAP";#N/A,#N/A,FALSE,"CW_B";#N/A,#N/A,FALSE,"CW_M";#N/A,#N/A,FALSE,"CW_E";#N/A,#N/A,FALSE,"CW_F";#N/A,#N/A,FALSE,"FC_B";#N/A,#N/A,FALSE,"FC_M";#N/A,#N/A,FALSE,"FC_E";#N/A,#N/A,FALSE,"FC_F";#N/A,#N/A,FALSE,"CS"}</definedName>
    <definedName name="wrn.recap." localSheetId="0" hidden="1">{#N/A,#N/A,FALSE,"RECAP";#N/A,#N/A,FALSE,"CW_B";#N/A,#N/A,FALSE,"CW_M";#N/A,#N/A,FALSE,"CW_E";#N/A,#N/A,FALSE,"CW_F";#N/A,#N/A,FALSE,"FC_B";#N/A,#N/A,FALSE,"FC_M";#N/A,#N/A,FALSE,"FC_E";#N/A,#N/A,FALSE,"FC_F";#N/A,#N/A,FALSE,"CS"}</definedName>
    <definedName name="wrn.recap." localSheetId="6" hidden="1">{#N/A,#N/A,FALSE,"RECAP";#N/A,#N/A,FALSE,"CW_B";#N/A,#N/A,FALSE,"CW_M";#N/A,#N/A,FALSE,"CW_E";#N/A,#N/A,FALSE,"CW_F";#N/A,#N/A,FALSE,"FC_B";#N/A,#N/A,FALSE,"FC_M";#N/A,#N/A,FALSE,"FC_E";#N/A,#N/A,FALSE,"FC_F";#N/A,#N/A,FALSE,"CS"}</definedName>
    <definedName name="wrn.recap." localSheetId="7" hidden="1">{#N/A,#N/A,FALSE,"RECAP";#N/A,#N/A,FALSE,"CW_B";#N/A,#N/A,FALSE,"CW_M";#N/A,#N/A,FALSE,"CW_E";#N/A,#N/A,FALSE,"CW_F";#N/A,#N/A,FALSE,"FC_B";#N/A,#N/A,FALSE,"FC_M";#N/A,#N/A,FALSE,"FC_E";#N/A,#N/A,FALSE,"FC_F";#N/A,#N/A,FALSE,"CS"}</definedName>
    <definedName name="wrn.recap." localSheetId="8" hidden="1">{#N/A,#N/A,FALSE,"RECAP";#N/A,#N/A,FALSE,"CW_B";#N/A,#N/A,FALSE,"CW_M";#N/A,#N/A,FALSE,"CW_E";#N/A,#N/A,FALSE,"CW_F";#N/A,#N/A,FALSE,"FC_B";#N/A,#N/A,FALSE,"FC_M";#N/A,#N/A,FALSE,"FC_E";#N/A,#N/A,FALSE,"FC_F";#N/A,#N/A,FALSE,"CS"}</definedName>
    <definedName name="wrn.recap." localSheetId="9" hidden="1">{#N/A,#N/A,FALSE,"RECAP";#N/A,#N/A,FALSE,"CW_B";#N/A,#N/A,FALSE,"CW_M";#N/A,#N/A,FALSE,"CW_E";#N/A,#N/A,FALSE,"CW_F";#N/A,#N/A,FALSE,"FC_B";#N/A,#N/A,FALSE,"FC_M";#N/A,#N/A,FALSE,"FC_E";#N/A,#N/A,FALSE,"FC_F";#N/A,#N/A,FALSE,"CS"}</definedName>
    <definedName name="wrn.recap." localSheetId="10" hidden="1">{#N/A,#N/A,FALSE,"RECAP";#N/A,#N/A,FALSE,"CW_B";#N/A,#N/A,FALSE,"CW_M";#N/A,#N/A,FALSE,"CW_E";#N/A,#N/A,FALSE,"CW_F";#N/A,#N/A,FALSE,"FC_B";#N/A,#N/A,FALSE,"FC_M";#N/A,#N/A,FALSE,"FC_E";#N/A,#N/A,FALSE,"FC_F";#N/A,#N/A,FALSE,"CS"}</definedName>
    <definedName name="wrn.recap." hidden="1">{#N/A,#N/A,FALSE,"RECAP";#N/A,#N/A,FALSE,"CW_B";#N/A,#N/A,FALSE,"CW_M";#N/A,#N/A,FALSE,"CW_E";#N/A,#N/A,FALSE,"CW_F";#N/A,#N/A,FALSE,"FC_B";#N/A,#N/A,FALSE,"FC_M";#N/A,#N/A,FALSE,"FC_E";#N/A,#N/A,FALSE,"FC_F";#N/A,#N/A,FALSE,"CS"}</definedName>
    <definedName name="wrn.RECON." localSheetId="2" hidden="1">{"RECON",#N/A,FALSE,"Allocations"}</definedName>
    <definedName name="wrn.RECON." localSheetId="3" hidden="1">{"RECON",#N/A,FALSE,"Allocations"}</definedName>
    <definedName name="wrn.RECON." localSheetId="4" hidden="1">{"RECON",#N/A,FALSE,"Allocations"}</definedName>
    <definedName name="wrn.RECON." localSheetId="5" hidden="1">{"RECON",#N/A,FALSE,"Allocations"}</definedName>
    <definedName name="wrn.RECON." localSheetId="7" hidden="1">{"RECON",#N/A,FALSE,"Allocations"}</definedName>
    <definedName name="wrn.RECON." localSheetId="8" hidden="1">{"RECON",#N/A,FALSE,"Allocations"}</definedName>
    <definedName name="wrn.RECON." localSheetId="9" hidden="1">{"RECON",#N/A,FALSE,"Allocations"}</definedName>
    <definedName name="wrn.RECON." localSheetId="10" hidden="1">{"RECON",#N/A,FALSE,"Allocations"}</definedName>
    <definedName name="wrn.RECON." hidden="1">{"RECON",#N/A,FALSE,"Allocations"}</definedName>
    <definedName name="wrn.RECON._1" localSheetId="2" hidden="1">{"RECON",#N/A,FALSE,"Allocations"}</definedName>
    <definedName name="wrn.RECON._1" localSheetId="3" hidden="1">{"RECON",#N/A,FALSE,"Allocations"}</definedName>
    <definedName name="wrn.RECON._1" localSheetId="4" hidden="1">{"RECON",#N/A,FALSE,"Allocations"}</definedName>
    <definedName name="wrn.RECON._1" localSheetId="5" hidden="1">{"RECON",#N/A,FALSE,"Allocations"}</definedName>
    <definedName name="wrn.RECON._1" localSheetId="7" hidden="1">{"RECON",#N/A,FALSE,"Allocations"}</definedName>
    <definedName name="wrn.RECON._1" localSheetId="8" hidden="1">{"RECON",#N/A,FALSE,"Allocations"}</definedName>
    <definedName name="wrn.RECON._1" localSheetId="9" hidden="1">{"RECON",#N/A,FALSE,"Allocations"}</definedName>
    <definedName name="wrn.RECON._1" localSheetId="10" hidden="1">{"RECON",#N/A,FALSE,"Allocations"}</definedName>
    <definedName name="wrn.RECON._1" hidden="1">{"RECON",#N/A,FALSE,"Allocations"}</definedName>
    <definedName name="wrn.RECON._2" localSheetId="2" hidden="1">{"RECON",#N/A,FALSE,"Allocations"}</definedName>
    <definedName name="wrn.RECON._2" localSheetId="3" hidden="1">{"RECON",#N/A,FALSE,"Allocations"}</definedName>
    <definedName name="wrn.RECON._2" localSheetId="4" hidden="1">{"RECON",#N/A,FALSE,"Allocations"}</definedName>
    <definedName name="wrn.RECON._2" localSheetId="5" hidden="1">{"RECON",#N/A,FALSE,"Allocations"}</definedName>
    <definedName name="wrn.RECON._2" localSheetId="7" hidden="1">{"RECON",#N/A,FALSE,"Allocations"}</definedName>
    <definedName name="wrn.RECON._2" localSheetId="8" hidden="1">{"RECON",#N/A,FALSE,"Allocations"}</definedName>
    <definedName name="wrn.RECON._2" localSheetId="9" hidden="1">{"RECON",#N/A,FALSE,"Allocations"}</definedName>
    <definedName name="wrn.RECON._2" localSheetId="10" hidden="1">{"RECON",#N/A,FALSE,"Allocations"}</definedName>
    <definedName name="wrn.RECON._2" hidden="1">{"RECON",#N/A,FALSE,"Allocations"}</definedName>
    <definedName name="wrn.RECON._3" localSheetId="2" hidden="1">{"RECON",#N/A,FALSE,"Allocations"}</definedName>
    <definedName name="wrn.RECON._3" localSheetId="3" hidden="1">{"RECON",#N/A,FALSE,"Allocations"}</definedName>
    <definedName name="wrn.RECON._3" localSheetId="4" hidden="1">{"RECON",#N/A,FALSE,"Allocations"}</definedName>
    <definedName name="wrn.RECON._3" localSheetId="5" hidden="1">{"RECON",#N/A,FALSE,"Allocations"}</definedName>
    <definedName name="wrn.RECON._3" localSheetId="7" hidden="1">{"RECON",#N/A,FALSE,"Allocations"}</definedName>
    <definedName name="wrn.RECON._3" localSheetId="8" hidden="1">{"RECON",#N/A,FALSE,"Allocations"}</definedName>
    <definedName name="wrn.RECON._3" localSheetId="9" hidden="1">{"RECON",#N/A,FALSE,"Allocations"}</definedName>
    <definedName name="wrn.RECON._3" localSheetId="10" hidden="1">{"RECON",#N/A,FALSE,"Allocations"}</definedName>
    <definedName name="wrn.RECON._3" hidden="1">{"RECON",#N/A,FALSE,"Allocations"}</definedName>
    <definedName name="wrn.red_take." localSheetId="2" hidden="1">{"red_take_pg1",#N/A,FALSE,"reduced_take";"red_take_pg2",#N/A,FALSE,"reduced_take";"red_take_pg3",#N/A,FALSE,"reduced_take";"red_take_pg4",#N/A,FALSE,"reduced_take";"red_take_pg5",#N/A,FALSE,"reduced_take";"red_take_pg6",#N/A,FALSE,"reduced_take"}</definedName>
    <definedName name="wrn.red_take." localSheetId="3" hidden="1">{"red_take_pg1",#N/A,FALSE,"reduced_take";"red_take_pg2",#N/A,FALSE,"reduced_take";"red_take_pg3",#N/A,FALSE,"reduced_take";"red_take_pg4",#N/A,FALSE,"reduced_take";"red_take_pg5",#N/A,FALSE,"reduced_take";"red_take_pg6",#N/A,FALSE,"reduced_take"}</definedName>
    <definedName name="wrn.red_take." localSheetId="4" hidden="1">{"red_take_pg1",#N/A,FALSE,"reduced_take";"red_take_pg2",#N/A,FALSE,"reduced_take";"red_take_pg3",#N/A,FALSE,"reduced_take";"red_take_pg4",#N/A,FALSE,"reduced_take";"red_take_pg5",#N/A,FALSE,"reduced_take";"red_take_pg6",#N/A,FALSE,"reduced_take"}</definedName>
    <definedName name="wrn.red_take." localSheetId="5" hidden="1">{"red_take_pg1",#N/A,FALSE,"reduced_take";"red_take_pg2",#N/A,FALSE,"reduced_take";"red_take_pg3",#N/A,FALSE,"reduced_take";"red_take_pg4",#N/A,FALSE,"reduced_take";"red_take_pg5",#N/A,FALSE,"reduced_take";"red_take_pg6",#N/A,FALSE,"reduced_take"}</definedName>
    <definedName name="wrn.red_take." localSheetId="1" hidden="1">{"red_take_pg1",#N/A,FALSE,"reduced_take";"red_take_pg2",#N/A,FALSE,"reduced_take";"red_take_pg3",#N/A,FALSE,"reduced_take";"red_take_pg4",#N/A,FALSE,"reduced_take";"red_take_pg5",#N/A,FALSE,"reduced_take";"red_take_pg6",#N/A,FALSE,"reduced_take"}</definedName>
    <definedName name="wrn.red_take." localSheetId="0" hidden="1">{"red_take_pg1",#N/A,FALSE,"reduced_take";"red_take_pg2",#N/A,FALSE,"reduced_take";"red_take_pg3",#N/A,FALSE,"reduced_take";"red_take_pg4",#N/A,FALSE,"reduced_take";"red_take_pg5",#N/A,FALSE,"reduced_take";"red_take_pg6",#N/A,FALSE,"reduced_take"}</definedName>
    <definedName name="wrn.red_take." localSheetId="6" hidden="1">{"red_take_pg1",#N/A,FALSE,"reduced_take";"red_take_pg2",#N/A,FALSE,"reduced_take";"red_take_pg3",#N/A,FALSE,"reduced_take";"red_take_pg4",#N/A,FALSE,"reduced_take";"red_take_pg5",#N/A,FALSE,"reduced_take";"red_take_pg6",#N/A,FALSE,"reduced_take"}</definedName>
    <definedName name="wrn.red_take." localSheetId="7" hidden="1">{"red_take_pg1",#N/A,FALSE,"reduced_take";"red_take_pg2",#N/A,FALSE,"reduced_take";"red_take_pg3",#N/A,FALSE,"reduced_take";"red_take_pg4",#N/A,FALSE,"reduced_take";"red_take_pg5",#N/A,FALSE,"reduced_take";"red_take_pg6",#N/A,FALSE,"reduced_take"}</definedName>
    <definedName name="wrn.red_take." localSheetId="8" hidden="1">{"red_take_pg1",#N/A,FALSE,"reduced_take";"red_take_pg2",#N/A,FALSE,"reduced_take";"red_take_pg3",#N/A,FALSE,"reduced_take";"red_take_pg4",#N/A,FALSE,"reduced_take";"red_take_pg5",#N/A,FALSE,"reduced_take";"red_take_pg6",#N/A,FALSE,"reduced_take"}</definedName>
    <definedName name="wrn.red_take." localSheetId="9" hidden="1">{"red_take_pg1",#N/A,FALSE,"reduced_take";"red_take_pg2",#N/A,FALSE,"reduced_take";"red_take_pg3",#N/A,FALSE,"reduced_take";"red_take_pg4",#N/A,FALSE,"reduced_take";"red_take_pg5",#N/A,FALSE,"reduced_take";"red_take_pg6",#N/A,FALSE,"reduced_take"}</definedName>
    <definedName name="wrn.red_take." localSheetId="10" hidden="1">{"red_take_pg1",#N/A,FALSE,"reduced_take";"red_take_pg2",#N/A,FALSE,"reduced_take";"red_take_pg3",#N/A,FALSE,"reduced_take";"red_take_pg4",#N/A,FALSE,"reduced_take";"red_take_pg5",#N/A,FALSE,"reduced_take";"red_take_pg6",#N/A,FALSE,"reduced_take"}</definedName>
    <definedName name="wrn.red_take." hidden="1">{"red_take_pg1",#N/A,FALSE,"reduced_take";"red_take_pg2",#N/A,FALSE,"reduced_take";"red_take_pg3",#N/A,FALSE,"reduced_take";"red_take_pg4",#N/A,FALSE,"reduced_take";"red_take_pg5",#N/A,FALSE,"reduced_take";"red_take_pg6",#N/A,FALSE,"reduced_take"}</definedName>
    <definedName name="wrn.red_take._1" localSheetId="2" hidden="1">{"red_take_pg1",#N/A,FALSE,"reduced_take";"red_take_pg2",#N/A,FALSE,"reduced_take";"red_take_pg3",#N/A,FALSE,"reduced_take";"red_take_pg4",#N/A,FALSE,"reduced_take";"red_take_pg5",#N/A,FALSE,"reduced_take";"red_take_pg6",#N/A,FALSE,"reduced_take"}</definedName>
    <definedName name="wrn.red_take._1" localSheetId="3" hidden="1">{"red_take_pg1",#N/A,FALSE,"reduced_take";"red_take_pg2",#N/A,FALSE,"reduced_take";"red_take_pg3",#N/A,FALSE,"reduced_take";"red_take_pg4",#N/A,FALSE,"reduced_take";"red_take_pg5",#N/A,FALSE,"reduced_take";"red_take_pg6",#N/A,FALSE,"reduced_take"}</definedName>
    <definedName name="wrn.red_take._1" localSheetId="4" hidden="1">{"red_take_pg1",#N/A,FALSE,"reduced_take";"red_take_pg2",#N/A,FALSE,"reduced_take";"red_take_pg3",#N/A,FALSE,"reduced_take";"red_take_pg4",#N/A,FALSE,"reduced_take";"red_take_pg5",#N/A,FALSE,"reduced_take";"red_take_pg6",#N/A,FALSE,"reduced_take"}</definedName>
    <definedName name="wrn.red_take._1" localSheetId="5" hidden="1">{"red_take_pg1",#N/A,FALSE,"reduced_take";"red_take_pg2",#N/A,FALSE,"reduced_take";"red_take_pg3",#N/A,FALSE,"reduced_take";"red_take_pg4",#N/A,FALSE,"reduced_take";"red_take_pg5",#N/A,FALSE,"reduced_take";"red_take_pg6",#N/A,FALSE,"reduced_take"}</definedName>
    <definedName name="wrn.red_take._1" localSheetId="1" hidden="1">{"red_take_pg1",#N/A,FALSE,"reduced_take";"red_take_pg2",#N/A,FALSE,"reduced_take";"red_take_pg3",#N/A,FALSE,"reduced_take";"red_take_pg4",#N/A,FALSE,"reduced_take";"red_take_pg5",#N/A,FALSE,"reduced_take";"red_take_pg6",#N/A,FALSE,"reduced_take"}</definedName>
    <definedName name="wrn.red_take._1" localSheetId="0" hidden="1">{"red_take_pg1",#N/A,FALSE,"reduced_take";"red_take_pg2",#N/A,FALSE,"reduced_take";"red_take_pg3",#N/A,FALSE,"reduced_take";"red_take_pg4",#N/A,FALSE,"reduced_take";"red_take_pg5",#N/A,FALSE,"reduced_take";"red_take_pg6",#N/A,FALSE,"reduced_take"}</definedName>
    <definedName name="wrn.red_take._1" localSheetId="6" hidden="1">{"red_take_pg1",#N/A,FALSE,"reduced_take";"red_take_pg2",#N/A,FALSE,"reduced_take";"red_take_pg3",#N/A,FALSE,"reduced_take";"red_take_pg4",#N/A,FALSE,"reduced_take";"red_take_pg5",#N/A,FALSE,"reduced_take";"red_take_pg6",#N/A,FALSE,"reduced_take"}</definedName>
    <definedName name="wrn.red_take._1" localSheetId="7" hidden="1">{"red_take_pg1",#N/A,FALSE,"reduced_take";"red_take_pg2",#N/A,FALSE,"reduced_take";"red_take_pg3",#N/A,FALSE,"reduced_take";"red_take_pg4",#N/A,FALSE,"reduced_take";"red_take_pg5",#N/A,FALSE,"reduced_take";"red_take_pg6",#N/A,FALSE,"reduced_take"}</definedName>
    <definedName name="wrn.red_take._1" localSheetId="8" hidden="1">{"red_take_pg1",#N/A,FALSE,"reduced_take";"red_take_pg2",#N/A,FALSE,"reduced_take";"red_take_pg3",#N/A,FALSE,"reduced_take";"red_take_pg4",#N/A,FALSE,"reduced_take";"red_take_pg5",#N/A,FALSE,"reduced_take";"red_take_pg6",#N/A,FALSE,"reduced_take"}</definedName>
    <definedName name="wrn.red_take._1" localSheetId="9" hidden="1">{"red_take_pg1",#N/A,FALSE,"reduced_take";"red_take_pg2",#N/A,FALSE,"reduced_take";"red_take_pg3",#N/A,FALSE,"reduced_take";"red_take_pg4",#N/A,FALSE,"reduced_take";"red_take_pg5",#N/A,FALSE,"reduced_take";"red_take_pg6",#N/A,FALSE,"reduced_take"}</definedName>
    <definedName name="wrn.red_take._1" localSheetId="10" hidden="1">{"red_take_pg1",#N/A,FALSE,"reduced_take";"red_take_pg2",#N/A,FALSE,"reduced_take";"red_take_pg3",#N/A,FALSE,"reduced_take";"red_take_pg4",#N/A,FALSE,"reduced_take";"red_take_pg5",#N/A,FALSE,"reduced_take";"red_take_pg6",#N/A,FALSE,"reduced_take"}</definedName>
    <definedName name="wrn.red_take._1" hidden="1">{"red_take_pg1",#N/A,FALSE,"reduced_take";"red_take_pg2",#N/A,FALSE,"reduced_take";"red_take_pg3",#N/A,FALSE,"reduced_take";"red_take_pg4",#N/A,FALSE,"reduced_take";"red_take_pg5",#N/A,FALSE,"reduced_take";"red_take_pg6",#N/A,FALSE,"reduced_take"}</definedName>
    <definedName name="wrn.Reforcast._.Print." localSheetId="2" hidden="1">{#N/A,#N/A,FALSE;"RF Inc Stmt",#N/A,#N/A;FALSE,"RF-IS-1",#N/A;#N/A,FALSE,"RF-IS-2"}</definedName>
    <definedName name="wrn.Reforcast._.Print." localSheetId="3" hidden="1">{#N/A,#N/A,FALSE;"RF Inc Stmt",#N/A,#N/A;FALSE,"RF-IS-1",#N/A;#N/A,FALSE,"RF-IS-2"}</definedName>
    <definedName name="wrn.Reforcast._.Print." localSheetId="4" hidden="1">{#N/A,#N/A,FALSE;"RF Inc Stmt",#N/A,#N/A;FALSE,"RF-IS-1",#N/A;#N/A,FALSE,"RF-IS-2"}</definedName>
    <definedName name="wrn.Reforcast._.Print." localSheetId="5" hidden="1">{#N/A,#N/A,FALSE;"RF Inc Stmt",#N/A,#N/A;FALSE,"RF-IS-1",#N/A;#N/A,FALSE,"RF-IS-2"}</definedName>
    <definedName name="wrn.Reforcast._.Print." localSheetId="7" hidden="1">{#N/A,#N/A,FALSE;"RF Inc Stmt",#N/A,#N/A;FALSE,"RF-IS-1",#N/A;#N/A,FALSE,"RF-IS-2"}</definedName>
    <definedName name="wrn.Reforcast._.Print." localSheetId="8" hidden="1">{#N/A,#N/A,FALSE;"RF Inc Stmt",#N/A,#N/A;FALSE,"RF-IS-1",#N/A;#N/A,FALSE,"RF-IS-2"}</definedName>
    <definedName name="wrn.Reforcast._.Print." localSheetId="9" hidden="1">{#N/A,#N/A,FALSE;"RF Inc Stmt",#N/A,#N/A;FALSE,"RF-IS-1",#N/A;#N/A,FALSE,"RF-IS-2"}</definedName>
    <definedName name="wrn.Reforcast._.Print." localSheetId="10" hidden="1">{#N/A,#N/A,FALSE;"RF Inc Stmt",#N/A,#N/A;FALSE,"RF-IS-1",#N/A;#N/A,FALSE,"RF-IS-2"}</definedName>
    <definedName name="wrn.Reforcast._.Print." hidden="1">{#N/A,#N/A,FALSE;"RF Inc Stmt",#N/A,#N/A;FALSE,"RF-IS-1",#N/A;#N/A,FALSE,"RF-IS-2"}</definedName>
    <definedName name="wrn.Reforcast._.Print1" localSheetId="2" hidden="1">{#N/A,#N/A,FALSE;"RF Inc Stmt",#N/A,#N/A;FALSE,"RF-IS-1",#N/A;#N/A,FALSE,"RF-IS-2"}</definedName>
    <definedName name="wrn.Reforcast._.Print1" localSheetId="3" hidden="1">{#N/A,#N/A,FALSE;"RF Inc Stmt",#N/A,#N/A;FALSE,"RF-IS-1",#N/A;#N/A,FALSE,"RF-IS-2"}</definedName>
    <definedName name="wrn.Reforcast._.Print1" localSheetId="4" hidden="1">{#N/A,#N/A,FALSE;"RF Inc Stmt",#N/A,#N/A;FALSE,"RF-IS-1",#N/A;#N/A,FALSE,"RF-IS-2"}</definedName>
    <definedName name="wrn.Reforcast._.Print1" localSheetId="5" hidden="1">{#N/A,#N/A,FALSE;"RF Inc Stmt",#N/A,#N/A;FALSE,"RF-IS-1",#N/A;#N/A,FALSE,"RF-IS-2"}</definedName>
    <definedName name="wrn.Reforcast._.Print1" localSheetId="7" hidden="1">{#N/A,#N/A,FALSE;"RF Inc Stmt",#N/A,#N/A;FALSE,"RF-IS-1",#N/A;#N/A,FALSE,"RF-IS-2"}</definedName>
    <definedName name="wrn.Reforcast._.Print1" localSheetId="8" hidden="1">{#N/A,#N/A,FALSE;"RF Inc Stmt",#N/A,#N/A;FALSE,"RF-IS-1",#N/A;#N/A,FALSE,"RF-IS-2"}</definedName>
    <definedName name="wrn.Reforcast._.Print1" localSheetId="9" hidden="1">{#N/A,#N/A,FALSE;"RF Inc Stmt",#N/A,#N/A;FALSE,"RF-IS-1",#N/A;#N/A,FALSE,"RF-IS-2"}</definedName>
    <definedName name="wrn.Reforcast._.Print1" localSheetId="10" hidden="1">{#N/A,#N/A,FALSE;"RF Inc Stmt",#N/A,#N/A;FALSE,"RF-IS-1",#N/A;#N/A,FALSE,"RF-IS-2"}</definedName>
    <definedName name="wrn.Reforcast._.Print1" hidden="1">{#N/A,#N/A,FALSE;"RF Inc Stmt",#N/A,#N/A;FALSE,"RF-IS-1",#N/A;#N/A,FALSE,"RF-IS-2"}</definedName>
    <definedName name="wrn.Reforecast." localSheetId="2"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localSheetId="3"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localSheetId="4"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localSheetId="5"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localSheetId="7"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localSheetId="8"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localSheetId="9"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localSheetId="10"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placement._.Cost." localSheetId="2" hidden="1">{#N/A,#N/A,TRUE,"Cover Repl",#N/A,#N/A,TRUE,"P&amp;L";#N/A,#N/A,TRUE,"P&amp;L (2)",#N/A,#N/A,TRUE,"BS";#N/A,#N/A,TRUE,"Depreciation",#N/A,#N/A,TRUE,"GRAPHS";#N/A,#N/A,TRUE,"DCF EBITDA Multiple",#N/A,#N/A,TRUE,"DCF Perpetual Growth"}</definedName>
    <definedName name="wrn.Replacement._.Cost." localSheetId="3" hidden="1">{#N/A,#N/A,TRUE,"Cover Repl",#N/A,#N/A,TRUE,"P&amp;L";#N/A,#N/A,TRUE,"P&amp;L (2)",#N/A,#N/A,TRUE,"BS";#N/A,#N/A,TRUE,"Depreciation",#N/A,#N/A,TRUE,"GRAPHS";#N/A,#N/A,TRUE,"DCF EBITDA Multiple",#N/A,#N/A,TRUE,"DCF Perpetual Growth"}</definedName>
    <definedName name="wrn.Replacement._.Cost." localSheetId="4" hidden="1">{#N/A,#N/A,TRUE,"Cover Repl",#N/A,#N/A,TRUE,"P&amp;L";#N/A,#N/A,TRUE,"P&amp;L (2)",#N/A,#N/A,TRUE,"BS";#N/A,#N/A,TRUE,"Depreciation",#N/A,#N/A,TRUE,"GRAPHS";#N/A,#N/A,TRUE,"DCF EBITDA Multiple",#N/A,#N/A,TRUE,"DCF Perpetual Growth"}</definedName>
    <definedName name="wrn.Replacement._.Cost." localSheetId="5" hidden="1">{#N/A,#N/A,TRUE,"Cover Repl",#N/A,#N/A,TRUE,"P&amp;L";#N/A,#N/A,TRUE,"P&amp;L (2)",#N/A,#N/A,TRUE,"BS";#N/A,#N/A,TRUE,"Depreciation",#N/A,#N/A,TRUE,"GRAPHS";#N/A,#N/A,TRUE,"DCF EBITDA Multiple",#N/A,#N/A,TRUE,"DCF Perpetual Growth"}</definedName>
    <definedName name="wrn.Replacement._.Cost." localSheetId="7" hidden="1">{#N/A,#N/A,TRUE,"Cover Repl",#N/A,#N/A,TRUE,"P&amp;L";#N/A,#N/A,TRUE,"P&amp;L (2)",#N/A,#N/A,TRUE,"BS";#N/A,#N/A,TRUE,"Depreciation",#N/A,#N/A,TRUE,"GRAPHS";#N/A,#N/A,TRUE,"DCF EBITDA Multiple",#N/A,#N/A,TRUE,"DCF Perpetual Growth"}</definedName>
    <definedName name="wrn.Replacement._.Cost." localSheetId="8" hidden="1">{#N/A,#N/A,TRUE,"Cover Repl",#N/A,#N/A,TRUE,"P&amp;L";#N/A,#N/A,TRUE,"P&amp;L (2)",#N/A,#N/A,TRUE,"BS";#N/A,#N/A,TRUE,"Depreciation",#N/A,#N/A,TRUE,"GRAPHS";#N/A,#N/A,TRUE,"DCF EBITDA Multiple",#N/A,#N/A,TRUE,"DCF Perpetual Growth"}</definedName>
    <definedName name="wrn.Replacement._.Cost." localSheetId="9" hidden="1">{#N/A,#N/A,TRUE,"Cover Repl",#N/A,#N/A,TRUE,"P&amp;L";#N/A,#N/A,TRUE,"P&amp;L (2)",#N/A,#N/A,TRUE,"BS";#N/A,#N/A,TRUE,"Depreciation",#N/A,#N/A,TRUE,"GRAPHS";#N/A,#N/A,TRUE,"DCF EBITDA Multiple",#N/A,#N/A,TRUE,"DCF Perpetual Growth"}</definedName>
    <definedName name="wrn.Replacement._.Cost." localSheetId="10" hidden="1">{#N/A,#N/A,TRUE,"Cover Repl",#N/A,#N/A,TRUE,"P&amp;L";#N/A,#N/A,TRUE,"P&amp;L (2)",#N/A,#N/A,TRUE,"BS";#N/A,#N/A,TRUE,"Depreciation",#N/A,#N/A,TRUE,"GRAPHS";#N/A,#N/A,TRUE,"DCF EBITDA Multiple",#N/A,#N/A,TRUE,"DCF Perpetual Growth"}</definedName>
    <definedName name="wrn.Replacement._.Cost." hidden="1">{#N/A,#N/A,TRUE,"Cover Repl",#N/A,#N/A,TRUE,"P&amp;L";#N/A,#N/A,TRUE,"P&amp;L (2)",#N/A,#N/A,TRUE,"BS";#N/A,#N/A,TRUE,"Depreciation",#N/A,#N/A,TRUE,"GRAPHS";#N/A,#N/A,TRUE,"DCF EBITDA Multiple",#N/A,#N/A,TRUE,"DCF Perpetual Growth"}</definedName>
    <definedName name="wrn.Report." localSheetId="2" hidden="1">{#N/A,#N/A,FALSE,"Work performed";#N/A,#N/A,FALSE,"Resources"}</definedName>
    <definedName name="wrn.Report." localSheetId="3" hidden="1">{#N/A,#N/A,FALSE,"Work performed";#N/A,#N/A,FALSE,"Resources"}</definedName>
    <definedName name="wrn.Report." localSheetId="4" hidden="1">{#N/A,#N/A,FALSE,"Work performed";#N/A,#N/A,FALSE,"Resources"}</definedName>
    <definedName name="wrn.Report." localSheetId="5" hidden="1">{#N/A,#N/A,FALSE,"Work performed";#N/A,#N/A,FALSE,"Resources"}</definedName>
    <definedName name="wrn.Report." localSheetId="1" hidden="1">{#N/A,#N/A,FALSE,"Work performed";#N/A,#N/A,FALSE,"Resources"}</definedName>
    <definedName name="wrn.Report." localSheetId="0" hidden="1">{#N/A,#N/A,FALSE,"Work performed";#N/A,#N/A,FALSE,"Resources"}</definedName>
    <definedName name="wrn.Report." localSheetId="6" hidden="1">{#N/A,#N/A,FALSE,"Work performed";#N/A,#N/A,FALSE,"Resources"}</definedName>
    <definedName name="wrn.Report." localSheetId="7" hidden="1">{#N/A,#N/A,FALSE,"Work performed";#N/A,#N/A,FALSE,"Resources"}</definedName>
    <definedName name="wrn.Report." localSheetId="8" hidden="1">{#N/A,#N/A,FALSE,"Work performed";#N/A,#N/A,FALSE,"Resources"}</definedName>
    <definedName name="wrn.Report." localSheetId="9" hidden="1">{#N/A,#N/A,FALSE,"Work performed";#N/A,#N/A,FALSE,"Resources"}</definedName>
    <definedName name="wrn.Report." localSheetId="10" hidden="1">{#N/A,#N/A,FALSE,"Work performed";#N/A,#N/A,FALSE,"Resources"}</definedName>
    <definedName name="wrn.Report." hidden="1">{#N/A,#N/A,FALSE,"Work performed";#N/A,#N/A,FALSE,"Resources"}</definedName>
    <definedName name="wrn.Report._.Exhibits." localSheetId="2" hidden="1">{"Inc Stmt Exhibit",#N/A,FALSE,"IS";"BS Exhibit",#N/A,FALSE,"BS";"Ratio No.1",#N/A,FALSE,"Ratio";"Ratio No.2",#N/A,FALSE,"Ratio"}</definedName>
    <definedName name="wrn.Report._.Exhibits." localSheetId="3" hidden="1">{"Inc Stmt Exhibit",#N/A,FALSE,"IS";"BS Exhibit",#N/A,FALSE,"BS";"Ratio No.1",#N/A,FALSE,"Ratio";"Ratio No.2",#N/A,FALSE,"Ratio"}</definedName>
    <definedName name="wrn.Report._.Exhibits." localSheetId="4" hidden="1">{"Inc Stmt Exhibit",#N/A,FALSE,"IS";"BS Exhibit",#N/A,FALSE,"BS";"Ratio No.1",#N/A,FALSE,"Ratio";"Ratio No.2",#N/A,FALSE,"Ratio"}</definedName>
    <definedName name="wrn.Report._.Exhibits." localSheetId="5" hidden="1">{"Inc Stmt Exhibit",#N/A,FALSE,"IS";"BS Exhibit",#N/A,FALSE,"BS";"Ratio No.1",#N/A,FALSE,"Ratio";"Ratio No.2",#N/A,FALSE,"Ratio"}</definedName>
    <definedName name="wrn.Report._.Exhibits." localSheetId="1" hidden="1">{"Inc Stmt Exhibit",#N/A,FALSE,"IS";"BS Exhibit",#N/A,FALSE,"BS";"Ratio No.1",#N/A,FALSE,"Ratio";"Ratio No.2",#N/A,FALSE,"Ratio"}</definedName>
    <definedName name="wrn.Report._.Exhibits." localSheetId="0" hidden="1">{"Inc Stmt Exhibit",#N/A,FALSE,"IS";"BS Exhibit",#N/A,FALSE,"BS";"Ratio No.1",#N/A,FALSE,"Ratio";"Ratio No.2",#N/A,FALSE,"Ratio"}</definedName>
    <definedName name="wrn.Report._.Exhibits." localSheetId="6" hidden="1">{"Inc Stmt Exhibit",#N/A,FALSE,"IS";"BS Exhibit",#N/A,FALSE,"BS";"Ratio No.1",#N/A,FALSE,"Ratio";"Ratio No.2",#N/A,FALSE,"Ratio"}</definedName>
    <definedName name="wrn.Report._.Exhibits." localSheetId="7" hidden="1">{"Inc Stmt Exhibit",#N/A,FALSE,"IS";"BS Exhibit",#N/A,FALSE,"BS";"Ratio No.1",#N/A,FALSE,"Ratio";"Ratio No.2",#N/A,FALSE,"Ratio"}</definedName>
    <definedName name="wrn.Report._.Exhibits." localSheetId="8" hidden="1">{"Inc Stmt Exhibit",#N/A,FALSE,"IS";"BS Exhibit",#N/A,FALSE,"BS";"Ratio No.1",#N/A,FALSE,"Ratio";"Ratio No.2",#N/A,FALSE,"Ratio"}</definedName>
    <definedName name="wrn.Report._.Exhibits." localSheetId="9" hidden="1">{"Inc Stmt Exhibit",#N/A,FALSE,"IS";"BS Exhibit",#N/A,FALSE,"BS";"Ratio No.1",#N/A,FALSE,"Ratio";"Ratio No.2",#N/A,FALSE,"Ratio"}</definedName>
    <definedName name="wrn.Report._.Exhibits." localSheetId="10" hidden="1">{"Inc Stmt Exhibit",#N/A,FALSE,"IS";"BS Exhibit",#N/A,FALSE,"BS";"Ratio No.1",#N/A,FALSE,"Ratio";"Ratio No.2",#N/A,FALSE,"Ratio"}</definedName>
    <definedName name="wrn.Report._.Exhibits." hidden="1">{"Inc Stmt Exhibit",#N/A,FALSE,"IS";"BS Exhibit",#N/A,FALSE,"BS";"Ratio No.1",#N/A,FALSE,"Ratio";"Ratio No.2",#N/A,FALSE,"Ratio"}</definedName>
    <definedName name="wrn.Report._.Exhibits._1" localSheetId="2" hidden="1">{"Inc Stmt Exhibit",#N/A,FALSE,"IS";"BS Exhibit",#N/A,FALSE,"BS";"Ratio No.1",#N/A,FALSE,"Ratio";"Ratio No.2",#N/A,FALSE,"Ratio"}</definedName>
    <definedName name="wrn.Report._.Exhibits._1" localSheetId="3" hidden="1">{"Inc Stmt Exhibit",#N/A,FALSE,"IS";"BS Exhibit",#N/A,FALSE,"BS";"Ratio No.1",#N/A,FALSE,"Ratio";"Ratio No.2",#N/A,FALSE,"Ratio"}</definedName>
    <definedName name="wrn.Report._.Exhibits._1" localSheetId="4" hidden="1">{"Inc Stmt Exhibit",#N/A,FALSE,"IS";"BS Exhibit",#N/A,FALSE,"BS";"Ratio No.1",#N/A,FALSE,"Ratio";"Ratio No.2",#N/A,FALSE,"Ratio"}</definedName>
    <definedName name="wrn.Report._.Exhibits._1" localSheetId="5" hidden="1">{"Inc Stmt Exhibit",#N/A,FALSE,"IS";"BS Exhibit",#N/A,FALSE,"BS";"Ratio No.1",#N/A,FALSE,"Ratio";"Ratio No.2",#N/A,FALSE,"Ratio"}</definedName>
    <definedName name="wrn.Report._.Exhibits._1" localSheetId="1" hidden="1">{"Inc Stmt Exhibit",#N/A,FALSE,"IS";"BS Exhibit",#N/A,FALSE,"BS";"Ratio No.1",#N/A,FALSE,"Ratio";"Ratio No.2",#N/A,FALSE,"Ratio"}</definedName>
    <definedName name="wrn.Report._.Exhibits._1" localSheetId="0" hidden="1">{"Inc Stmt Exhibit",#N/A,FALSE,"IS";"BS Exhibit",#N/A,FALSE,"BS";"Ratio No.1",#N/A,FALSE,"Ratio";"Ratio No.2",#N/A,FALSE,"Ratio"}</definedName>
    <definedName name="wrn.Report._.Exhibits._1" localSheetId="6" hidden="1">{"Inc Stmt Exhibit",#N/A,FALSE,"IS";"BS Exhibit",#N/A,FALSE,"BS";"Ratio No.1",#N/A,FALSE,"Ratio";"Ratio No.2",#N/A,FALSE,"Ratio"}</definedName>
    <definedName name="wrn.Report._.Exhibits._1" localSheetId="7" hidden="1">{"Inc Stmt Exhibit",#N/A,FALSE,"IS";"BS Exhibit",#N/A,FALSE,"BS";"Ratio No.1",#N/A,FALSE,"Ratio";"Ratio No.2",#N/A,FALSE,"Ratio"}</definedName>
    <definedName name="wrn.Report._.Exhibits._1" localSheetId="8" hidden="1">{"Inc Stmt Exhibit",#N/A,FALSE,"IS";"BS Exhibit",#N/A,FALSE,"BS";"Ratio No.1",#N/A,FALSE,"Ratio";"Ratio No.2",#N/A,FALSE,"Ratio"}</definedName>
    <definedName name="wrn.Report._.Exhibits._1" localSheetId="9" hidden="1">{"Inc Stmt Exhibit",#N/A,FALSE,"IS";"BS Exhibit",#N/A,FALSE,"BS";"Ratio No.1",#N/A,FALSE,"Ratio";"Ratio No.2",#N/A,FALSE,"Ratio"}</definedName>
    <definedName name="wrn.Report._.Exhibits._1" localSheetId="10" hidden="1">{"Inc Stmt Exhibit",#N/A,FALSE,"IS";"BS Exhibit",#N/A,FALSE,"BS";"Ratio No.1",#N/A,FALSE,"Ratio";"Ratio No.2",#N/A,FALSE,"Ratio"}</definedName>
    <definedName name="wrn.Report._.Exhibits._1" hidden="1">{"Inc Stmt Exhibit",#N/A,FALSE,"IS";"BS Exhibit",#N/A,FALSE,"BS";"Ratio No.1",#N/A,FALSE,"Ratio";"Ratio No.2",#N/A,FALSE,"Ratio"}</definedName>
    <definedName name="wrn.REPORT._.FOR._.CCA." localSheetId="2" hidden="1">{"CCA",#N/A,FALSE,"INPUT";"Pricing","CCA",FALSE,"Pricing";"Rent","CCA",FALSE,"Rent,Exp";"Fund Flow",#N/A,FALSE,"Fund Flow"}</definedName>
    <definedName name="wrn.REPORT._.FOR._.CCA." localSheetId="3" hidden="1">{"CCA",#N/A,FALSE,"INPUT";"Pricing","CCA",FALSE,"Pricing";"Rent","CCA",FALSE,"Rent,Exp";"Fund Flow",#N/A,FALSE,"Fund Flow"}</definedName>
    <definedName name="wrn.REPORT._.FOR._.CCA." localSheetId="4" hidden="1">{"CCA",#N/A,FALSE,"INPUT";"Pricing","CCA",FALSE,"Pricing";"Rent","CCA",FALSE,"Rent,Exp";"Fund Flow",#N/A,FALSE,"Fund Flow"}</definedName>
    <definedName name="wrn.REPORT._.FOR._.CCA." localSheetId="5" hidden="1">{"CCA",#N/A,FALSE,"INPUT";"Pricing","CCA",FALSE,"Pricing";"Rent","CCA",FALSE,"Rent,Exp";"Fund Flow",#N/A,FALSE,"Fund Flow"}</definedName>
    <definedName name="wrn.REPORT._.FOR._.CCA." localSheetId="7" hidden="1">{"CCA",#N/A,FALSE,"INPUT";"Pricing","CCA",FALSE,"Pricing";"Rent","CCA",FALSE,"Rent,Exp";"Fund Flow",#N/A,FALSE,"Fund Flow"}</definedName>
    <definedName name="wrn.REPORT._.FOR._.CCA." localSheetId="8" hidden="1">{"CCA",#N/A,FALSE,"INPUT";"Pricing","CCA",FALSE,"Pricing";"Rent","CCA",FALSE,"Rent,Exp";"Fund Flow",#N/A,FALSE,"Fund Flow"}</definedName>
    <definedName name="wrn.REPORT._.FOR._.CCA." localSheetId="9" hidden="1">{"CCA",#N/A,FALSE,"INPUT";"Pricing","CCA",FALSE,"Pricing";"Rent","CCA",FALSE,"Rent,Exp";"Fund Flow",#N/A,FALSE,"Fund Flow"}</definedName>
    <definedName name="wrn.REPORT._.FOR._.CCA." localSheetId="10" hidden="1">{"CCA",#N/A,FALSE,"INPUT";"Pricing","CCA",FALSE,"Pricing";"Rent","CCA",FALSE,"Rent,Exp";"Fund Flow",#N/A,FALSE,"Fund Flow"}</definedName>
    <definedName name="wrn.REPORT._.FOR._.CCA." hidden="1">{"CCA",#N/A,FALSE,"INPUT";"Pricing","CCA",FALSE,"Pricing";"Rent","CCA",FALSE,"Rent,Exp";"Fund Flow",#N/A,FALSE,"Fund Flow"}</definedName>
    <definedName name="wrn.REPORT._.FOR._.FA." localSheetId="2" hidden="1">{"Report for FA","FA",FALSE,"Benefits"}</definedName>
    <definedName name="wrn.REPORT._.FOR._.FA." localSheetId="3" hidden="1">{"Report for FA","FA",FALSE,"Benefits"}</definedName>
    <definedName name="wrn.REPORT._.FOR._.FA." localSheetId="4" hidden="1">{"Report for FA","FA",FALSE,"Benefits"}</definedName>
    <definedName name="wrn.REPORT._.FOR._.FA." localSheetId="5" hidden="1">{"Report for FA","FA",FALSE,"Benefits"}</definedName>
    <definedName name="wrn.REPORT._.FOR._.FA." localSheetId="7" hidden="1">{"Report for FA","FA",FALSE,"Benefits"}</definedName>
    <definedName name="wrn.REPORT._.FOR._.FA." localSheetId="8" hidden="1">{"Report for FA","FA",FALSE,"Benefits"}</definedName>
    <definedName name="wrn.REPORT._.FOR._.FA." localSheetId="9" hidden="1">{"Report for FA","FA",FALSE,"Benefits"}</definedName>
    <definedName name="wrn.REPORT._.FOR._.FA." localSheetId="10" hidden="1">{"Report for FA","FA",FALSE,"Benefits"}</definedName>
    <definedName name="wrn.REPORT._.FOR._.FA." hidden="1">{"Report for FA","FA",FALSE,"Benefits"}</definedName>
    <definedName name="wrn.REPORT._.FOR._.LUS." localSheetId="2" hidden="1">{#N/A,#N/A,FALSE,"LeaseData";"Rent",#N/A,FALSE,"Rent,Exp"}</definedName>
    <definedName name="wrn.REPORT._.FOR._.LUS." localSheetId="3" hidden="1">{#N/A,#N/A,FALSE,"LeaseData";"Rent",#N/A,FALSE,"Rent,Exp"}</definedName>
    <definedName name="wrn.REPORT._.FOR._.LUS." localSheetId="4" hidden="1">{#N/A,#N/A,FALSE,"LeaseData";"Rent",#N/A,FALSE,"Rent,Exp"}</definedName>
    <definedName name="wrn.REPORT._.FOR._.LUS." localSheetId="5" hidden="1">{#N/A,#N/A,FALSE,"LeaseData";"Rent",#N/A,FALSE,"Rent,Exp"}</definedName>
    <definedName name="wrn.REPORT._.FOR._.LUS." localSheetId="7" hidden="1">{#N/A,#N/A,FALSE,"LeaseData";"Rent",#N/A,FALSE,"Rent,Exp"}</definedName>
    <definedName name="wrn.REPORT._.FOR._.LUS." localSheetId="8" hidden="1">{#N/A,#N/A,FALSE,"LeaseData";"Rent",#N/A,FALSE,"Rent,Exp"}</definedName>
    <definedName name="wrn.REPORT._.FOR._.LUS." localSheetId="9" hidden="1">{#N/A,#N/A,FALSE,"LeaseData";"Rent",#N/A,FALSE,"Rent,Exp"}</definedName>
    <definedName name="wrn.REPORT._.FOR._.LUS." localSheetId="10" hidden="1">{#N/A,#N/A,FALSE,"LeaseData";"Rent",#N/A,FALSE,"Rent,Exp"}</definedName>
    <definedName name="wrn.REPORT._.FOR._.LUS." hidden="1">{#N/A,#N/A,FALSE,"LeaseData";"Rent",#N/A,FALSE,"Rent,Exp"}</definedName>
    <definedName name="wrn.Revenue._.Analysis." localSheetId="2"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3"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4"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5"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1"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0"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6"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7"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8"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9"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10"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detail." localSheetId="2" hidden="1">{"revenue detail 1",#N/A,FALSE,"Revenue Detail";"revenue detail 2",#N/A,FALSE,"Revenue Detail";"revenue detail 3",#N/A,FALSE,"Revenue Detail";"revenue detail 4",#N/A,FALSE,"Revenue Detail"}</definedName>
    <definedName name="wrn.revenue._.detail." localSheetId="3" hidden="1">{"revenue detail 1",#N/A,FALSE,"Revenue Detail";"revenue detail 2",#N/A,FALSE,"Revenue Detail";"revenue detail 3",#N/A,FALSE,"Revenue Detail";"revenue detail 4",#N/A,FALSE,"Revenue Detail"}</definedName>
    <definedName name="wrn.revenue._.detail." localSheetId="4" hidden="1">{"revenue detail 1",#N/A,FALSE,"Revenue Detail";"revenue detail 2",#N/A,FALSE,"Revenue Detail";"revenue detail 3",#N/A,FALSE,"Revenue Detail";"revenue detail 4",#N/A,FALSE,"Revenue Detail"}</definedName>
    <definedName name="wrn.revenue._.detail." localSheetId="5" hidden="1">{"revenue detail 1",#N/A,FALSE,"Revenue Detail";"revenue detail 2",#N/A,FALSE,"Revenue Detail";"revenue detail 3",#N/A,FALSE,"Revenue Detail";"revenue detail 4",#N/A,FALSE,"Revenue Detail"}</definedName>
    <definedName name="wrn.revenue._.detail." localSheetId="1" hidden="1">{"revenue detail 1",#N/A,FALSE,"Revenue Detail";"revenue detail 2",#N/A,FALSE,"Revenue Detail";"revenue detail 3",#N/A,FALSE,"Revenue Detail";"revenue detail 4",#N/A,FALSE,"Revenue Detail"}</definedName>
    <definedName name="wrn.revenue._.detail." localSheetId="0" hidden="1">{"revenue detail 1",#N/A,FALSE,"Revenue Detail";"revenue detail 2",#N/A,FALSE,"Revenue Detail";"revenue detail 3",#N/A,FALSE,"Revenue Detail";"revenue detail 4",#N/A,FALSE,"Revenue Detail"}</definedName>
    <definedName name="wrn.revenue._.detail." localSheetId="6" hidden="1">{"revenue detail 1",#N/A,FALSE,"Revenue Detail";"revenue detail 2",#N/A,FALSE,"Revenue Detail";"revenue detail 3",#N/A,FALSE,"Revenue Detail";"revenue detail 4",#N/A,FALSE,"Revenue Detail"}</definedName>
    <definedName name="wrn.revenue._.detail." localSheetId="7" hidden="1">{"revenue detail 1",#N/A,FALSE,"Revenue Detail";"revenue detail 2",#N/A,FALSE,"Revenue Detail";"revenue detail 3",#N/A,FALSE,"Revenue Detail";"revenue detail 4",#N/A,FALSE,"Revenue Detail"}</definedName>
    <definedName name="wrn.revenue._.detail." localSheetId="8" hidden="1">{"revenue detail 1",#N/A,FALSE,"Revenue Detail";"revenue detail 2",#N/A,FALSE,"Revenue Detail";"revenue detail 3",#N/A,FALSE,"Revenue Detail";"revenue detail 4",#N/A,FALSE,"Revenue Detail"}</definedName>
    <definedName name="wrn.revenue._.detail." localSheetId="9" hidden="1">{"revenue detail 1",#N/A,FALSE,"Revenue Detail";"revenue detail 2",#N/A,FALSE,"Revenue Detail";"revenue detail 3",#N/A,FALSE,"Revenue Detail";"revenue detail 4",#N/A,FALSE,"Revenue Detail"}</definedName>
    <definedName name="wrn.revenue._.detail." localSheetId="10" hidden="1">{"revenue detail 1",#N/A,FALSE,"Revenue Detail";"revenue detail 2",#N/A,FALSE,"Revenue Detail";"revenue detail 3",#N/A,FALSE,"Revenue Detail";"revenue detail 4",#N/A,FALSE,"Revenue Detail"}</definedName>
    <definedName name="wrn.revenue._.detail." hidden="1">{"revenue detail 1",#N/A,FALSE,"Revenue Detail";"revenue detail 2",#N/A,FALSE,"Revenue Detail";"revenue detail 3",#N/A,FALSE,"Revenue Detail";"revenue detail 4",#N/A,FALSE,"Revenue Detail"}</definedName>
    <definedName name="wrn.revenue._.detail._1" localSheetId="2" hidden="1">{"revenue detail 1",#N/A,FALSE,"Revenue Detail";"revenue detail 2",#N/A,FALSE,"Revenue Detail";"revenue detail 3",#N/A,FALSE,"Revenue Detail";"revenue detail 4",#N/A,FALSE,"Revenue Detail"}</definedName>
    <definedName name="wrn.revenue._.detail._1" localSheetId="3" hidden="1">{"revenue detail 1",#N/A,FALSE,"Revenue Detail";"revenue detail 2",#N/A,FALSE,"Revenue Detail";"revenue detail 3",#N/A,FALSE,"Revenue Detail";"revenue detail 4",#N/A,FALSE,"Revenue Detail"}</definedName>
    <definedName name="wrn.revenue._.detail._1" localSheetId="4" hidden="1">{"revenue detail 1",#N/A,FALSE,"Revenue Detail";"revenue detail 2",#N/A,FALSE,"Revenue Detail";"revenue detail 3",#N/A,FALSE,"Revenue Detail";"revenue detail 4",#N/A,FALSE,"Revenue Detail"}</definedName>
    <definedName name="wrn.revenue._.detail._1" localSheetId="5" hidden="1">{"revenue detail 1",#N/A,FALSE,"Revenue Detail";"revenue detail 2",#N/A,FALSE,"Revenue Detail";"revenue detail 3",#N/A,FALSE,"Revenue Detail";"revenue detail 4",#N/A,FALSE,"Revenue Detail"}</definedName>
    <definedName name="wrn.revenue._.detail._1" localSheetId="1" hidden="1">{"revenue detail 1",#N/A,FALSE,"Revenue Detail";"revenue detail 2",#N/A,FALSE,"Revenue Detail";"revenue detail 3",#N/A,FALSE,"Revenue Detail";"revenue detail 4",#N/A,FALSE,"Revenue Detail"}</definedName>
    <definedName name="wrn.revenue._.detail._1" localSheetId="0" hidden="1">{"revenue detail 1",#N/A,FALSE,"Revenue Detail";"revenue detail 2",#N/A,FALSE,"Revenue Detail";"revenue detail 3",#N/A,FALSE,"Revenue Detail";"revenue detail 4",#N/A,FALSE,"Revenue Detail"}</definedName>
    <definedName name="wrn.revenue._.detail._1" localSheetId="6" hidden="1">{"revenue detail 1",#N/A,FALSE,"Revenue Detail";"revenue detail 2",#N/A,FALSE,"Revenue Detail";"revenue detail 3",#N/A,FALSE,"Revenue Detail";"revenue detail 4",#N/A,FALSE,"Revenue Detail"}</definedName>
    <definedName name="wrn.revenue._.detail._1" localSheetId="7" hidden="1">{"revenue detail 1",#N/A,FALSE,"Revenue Detail";"revenue detail 2",#N/A,FALSE,"Revenue Detail";"revenue detail 3",#N/A,FALSE,"Revenue Detail";"revenue detail 4",#N/A,FALSE,"Revenue Detail"}</definedName>
    <definedName name="wrn.revenue._.detail._1" localSheetId="8" hidden="1">{"revenue detail 1",#N/A,FALSE,"Revenue Detail";"revenue detail 2",#N/A,FALSE,"Revenue Detail";"revenue detail 3",#N/A,FALSE,"Revenue Detail";"revenue detail 4",#N/A,FALSE,"Revenue Detail"}</definedName>
    <definedName name="wrn.revenue._.detail._1" localSheetId="9" hidden="1">{"revenue detail 1",#N/A,FALSE,"Revenue Detail";"revenue detail 2",#N/A,FALSE,"Revenue Detail";"revenue detail 3",#N/A,FALSE,"Revenue Detail";"revenue detail 4",#N/A,FALSE,"Revenue Detail"}</definedName>
    <definedName name="wrn.revenue._.detail._1" localSheetId="10" hidden="1">{"revenue detail 1",#N/A,FALSE,"Revenue Detail";"revenue detail 2",#N/A,FALSE,"Revenue Detail";"revenue detail 3",#N/A,FALSE,"Revenue Detail";"revenue detail 4",#N/A,FALSE,"Revenue Detail"}</definedName>
    <definedName name="wrn.revenue._.detail._1" hidden="1">{"revenue detail 1",#N/A,FALSE,"Revenue Detail";"revenue detail 2",#N/A,FALSE,"Revenue Detail";"revenue detail 3",#N/A,FALSE,"Revenue Detail";"revenue detail 4",#N/A,FALSE,"Revenue Detail"}</definedName>
    <definedName name="wrn.revenue._.graph." localSheetId="2" hidden="1">{"revenue graph",#N/A,FALSE,"Revenue Graph"}</definedName>
    <definedName name="wrn.revenue._.graph." localSheetId="3" hidden="1">{"revenue graph",#N/A,FALSE,"Revenue Graph"}</definedName>
    <definedName name="wrn.revenue._.graph." localSheetId="4" hidden="1">{"revenue graph",#N/A,FALSE,"Revenue Graph"}</definedName>
    <definedName name="wrn.revenue._.graph." localSheetId="5" hidden="1">{"revenue graph",#N/A,FALSE,"Revenue Graph"}</definedName>
    <definedName name="wrn.revenue._.graph." localSheetId="1" hidden="1">{"revenue graph",#N/A,FALSE,"Revenue Graph"}</definedName>
    <definedName name="wrn.revenue._.graph." localSheetId="0" hidden="1">{"revenue graph",#N/A,FALSE,"Revenue Graph"}</definedName>
    <definedName name="wrn.revenue._.graph." localSheetId="6" hidden="1">{"revenue graph",#N/A,FALSE,"Revenue Graph"}</definedName>
    <definedName name="wrn.revenue._.graph." localSheetId="7" hidden="1">{"revenue graph",#N/A,FALSE,"Revenue Graph"}</definedName>
    <definedName name="wrn.revenue._.graph." localSheetId="8" hidden="1">{"revenue graph",#N/A,FALSE,"Revenue Graph"}</definedName>
    <definedName name="wrn.revenue._.graph." localSheetId="9" hidden="1">{"revenue graph",#N/A,FALSE,"Revenue Graph"}</definedName>
    <definedName name="wrn.revenue._.graph." localSheetId="10" hidden="1">{"revenue graph",#N/A,FALSE,"Revenue Graph"}</definedName>
    <definedName name="wrn.revenue._.graph." hidden="1">{"revenue graph",#N/A,FALSE,"Revenue Graph"}</definedName>
    <definedName name="wrn.revenue._.graph._1" localSheetId="2" hidden="1">{"revenue graph",#N/A,FALSE,"Revenue Graph"}</definedName>
    <definedName name="wrn.revenue._.graph._1" localSheetId="3" hidden="1">{"revenue graph",#N/A,FALSE,"Revenue Graph"}</definedName>
    <definedName name="wrn.revenue._.graph._1" localSheetId="4" hidden="1">{"revenue graph",#N/A,FALSE,"Revenue Graph"}</definedName>
    <definedName name="wrn.revenue._.graph._1" localSheetId="5" hidden="1">{"revenue graph",#N/A,FALSE,"Revenue Graph"}</definedName>
    <definedName name="wrn.revenue._.graph._1" localSheetId="1" hidden="1">{"revenue graph",#N/A,FALSE,"Revenue Graph"}</definedName>
    <definedName name="wrn.revenue._.graph._1" localSheetId="0" hidden="1">{"revenue graph",#N/A,FALSE,"Revenue Graph"}</definedName>
    <definedName name="wrn.revenue._.graph._1" localSheetId="6" hidden="1">{"revenue graph",#N/A,FALSE,"Revenue Graph"}</definedName>
    <definedName name="wrn.revenue._.graph._1" localSheetId="7" hidden="1">{"revenue graph",#N/A,FALSE,"Revenue Graph"}</definedName>
    <definedName name="wrn.revenue._.graph._1" localSheetId="8" hidden="1">{"revenue graph",#N/A,FALSE,"Revenue Graph"}</definedName>
    <definedName name="wrn.revenue._.graph._1" localSheetId="9" hidden="1">{"revenue graph",#N/A,FALSE,"Revenue Graph"}</definedName>
    <definedName name="wrn.revenue._.graph._1" localSheetId="10" hidden="1">{"revenue graph",#N/A,FALSE,"Revenue Graph"}</definedName>
    <definedName name="wrn.revenue._.graph._1" hidden="1">{"revenue graph",#N/A,FALSE,"Revenue Graph"}</definedName>
    <definedName name="wrn.rollup." localSheetId="2" hidden="1">{"page1",#N/A,FALSE,"rollup"}</definedName>
    <definedName name="wrn.rollup." localSheetId="3" hidden="1">{"page1",#N/A,FALSE,"rollup"}</definedName>
    <definedName name="wrn.rollup." localSheetId="4" hidden="1">{"page1",#N/A,FALSE,"rollup"}</definedName>
    <definedName name="wrn.rollup." localSheetId="5" hidden="1">{"page1",#N/A,FALSE,"rollup"}</definedName>
    <definedName name="wrn.rollup." localSheetId="7" hidden="1">{"page1",#N/A,FALSE,"rollup"}</definedName>
    <definedName name="wrn.rollup." localSheetId="8" hidden="1">{"page1",#N/A,FALSE,"rollup"}</definedName>
    <definedName name="wrn.rollup." localSheetId="9" hidden="1">{"page1",#N/A,FALSE,"rollup"}</definedName>
    <definedName name="wrn.rollup." localSheetId="10" hidden="1">{"page1",#N/A,FALSE,"rollup"}</definedName>
    <definedName name="wrn.rollup." hidden="1">{"page1",#N/A,FALSE,"rollup"}</definedName>
    <definedName name="wrn.Roof._.Report." localSheetId="2" hidden="1">{"Roofs Page 1",#N/A,FALSE,"Roof Outline";"Roofs Page 2",#N/A,FALSE,"Roof Outline"}</definedName>
    <definedName name="wrn.Roof._.Report." localSheetId="3" hidden="1">{"Roofs Page 1",#N/A,FALSE,"Roof Outline";"Roofs Page 2",#N/A,FALSE,"Roof Outline"}</definedName>
    <definedName name="wrn.Roof._.Report." localSheetId="4" hidden="1">{"Roofs Page 1",#N/A,FALSE,"Roof Outline";"Roofs Page 2",#N/A,FALSE,"Roof Outline"}</definedName>
    <definedName name="wrn.Roof._.Report." localSheetId="5" hidden="1">{"Roofs Page 1",#N/A,FALSE,"Roof Outline";"Roofs Page 2",#N/A,FALSE,"Roof Outline"}</definedName>
    <definedName name="wrn.Roof._.Report." localSheetId="7" hidden="1">{"Roofs Page 1",#N/A,FALSE,"Roof Outline";"Roofs Page 2",#N/A,FALSE,"Roof Outline"}</definedName>
    <definedName name="wrn.Roof._.Report." localSheetId="8" hidden="1">{"Roofs Page 1",#N/A,FALSE,"Roof Outline";"Roofs Page 2",#N/A,FALSE,"Roof Outline"}</definedName>
    <definedName name="wrn.Roof._.Report." localSheetId="9" hidden="1">{"Roofs Page 1",#N/A,FALSE,"Roof Outline";"Roofs Page 2",#N/A,FALSE,"Roof Outline"}</definedName>
    <definedName name="wrn.Roof._.Report." localSheetId="10" hidden="1">{"Roofs Page 1",#N/A,FALSE,"Roof Outline";"Roofs Page 2",#N/A,FALSE,"Roof Outline"}</definedName>
    <definedName name="wrn.Roof._.Report." hidden="1">{"Roofs Page 1",#N/A,FALSE,"Roof Outline";"Roofs Page 2",#N/A,FALSE,"Roof Outline"}</definedName>
    <definedName name="wrn.RustyPresentation." localSheetId="2" hidden="1">{#N/A,#N/A,TRUE,"TransCore Summary",#N/A,#N/A,TRUE,"TransCore IS";#N/A,#N/A,TRUE,"TransCore Balance",#N/A,#N/A,TRUE,"TransCore Backlog";#N/A,#N/A,TRUE,"Syntonic IS",#N/A,#N/A,TRUE,"Syntonic Bal";#N/A,#N/A,TRUE,"Systems IS",#N/A,#N/A,TRUE,"Systems Bal"}</definedName>
    <definedName name="wrn.RustyPresentation." localSheetId="3" hidden="1">{#N/A,#N/A,TRUE,"TransCore Summary",#N/A,#N/A,TRUE,"TransCore IS";#N/A,#N/A,TRUE,"TransCore Balance",#N/A,#N/A,TRUE,"TransCore Backlog";#N/A,#N/A,TRUE,"Syntonic IS",#N/A,#N/A,TRUE,"Syntonic Bal";#N/A,#N/A,TRUE,"Systems IS",#N/A,#N/A,TRUE,"Systems Bal"}</definedName>
    <definedName name="wrn.RustyPresentation." localSheetId="4" hidden="1">{#N/A,#N/A,TRUE,"TransCore Summary",#N/A,#N/A,TRUE,"TransCore IS";#N/A,#N/A,TRUE,"TransCore Balance",#N/A,#N/A,TRUE,"TransCore Backlog";#N/A,#N/A,TRUE,"Syntonic IS",#N/A,#N/A,TRUE,"Syntonic Bal";#N/A,#N/A,TRUE,"Systems IS",#N/A,#N/A,TRUE,"Systems Bal"}</definedName>
    <definedName name="wrn.RustyPresentation." localSheetId="5" hidden="1">{#N/A,#N/A,TRUE,"TransCore Summary",#N/A,#N/A,TRUE,"TransCore IS";#N/A,#N/A,TRUE,"TransCore Balance",#N/A,#N/A,TRUE,"TransCore Backlog";#N/A,#N/A,TRUE,"Syntonic IS",#N/A,#N/A,TRUE,"Syntonic Bal";#N/A,#N/A,TRUE,"Systems IS",#N/A,#N/A,TRUE,"Systems Bal"}</definedName>
    <definedName name="wrn.RustyPresentation." localSheetId="7" hidden="1">{#N/A,#N/A,TRUE,"TransCore Summary",#N/A,#N/A,TRUE,"TransCore IS";#N/A,#N/A,TRUE,"TransCore Balance",#N/A,#N/A,TRUE,"TransCore Backlog";#N/A,#N/A,TRUE,"Syntonic IS",#N/A,#N/A,TRUE,"Syntonic Bal";#N/A,#N/A,TRUE,"Systems IS",#N/A,#N/A,TRUE,"Systems Bal"}</definedName>
    <definedName name="wrn.RustyPresentation." localSheetId="8" hidden="1">{#N/A,#N/A,TRUE,"TransCore Summary",#N/A,#N/A,TRUE,"TransCore IS";#N/A,#N/A,TRUE,"TransCore Balance",#N/A,#N/A,TRUE,"TransCore Backlog";#N/A,#N/A,TRUE,"Syntonic IS",#N/A,#N/A,TRUE,"Syntonic Bal";#N/A,#N/A,TRUE,"Systems IS",#N/A,#N/A,TRUE,"Systems Bal"}</definedName>
    <definedName name="wrn.RustyPresentation." localSheetId="9" hidden="1">{#N/A,#N/A,TRUE,"TransCore Summary",#N/A,#N/A,TRUE,"TransCore IS";#N/A,#N/A,TRUE,"TransCore Balance",#N/A,#N/A,TRUE,"TransCore Backlog";#N/A,#N/A,TRUE,"Syntonic IS",#N/A,#N/A,TRUE,"Syntonic Bal";#N/A,#N/A,TRUE,"Systems IS",#N/A,#N/A,TRUE,"Systems Bal"}</definedName>
    <definedName name="wrn.RustyPresentation." localSheetId="10" hidden="1">{#N/A,#N/A,TRUE,"TransCore Summary",#N/A,#N/A,TRUE,"TransCore IS";#N/A,#N/A,TRUE,"TransCore Balance",#N/A,#N/A,TRUE,"TransCore Backlog";#N/A,#N/A,TRUE,"Syntonic IS",#N/A,#N/A,TRUE,"Syntonic Bal";#N/A,#N/A,TRUE,"Systems IS",#N/A,#N/A,TRUE,"Systems Bal"}</definedName>
    <definedName name="wrn.RustyPresentation." hidden="1">{#N/A,#N/A,TRUE,"TransCore Summary",#N/A,#N/A,TRUE,"TransCore IS";#N/A,#N/A,TRUE,"TransCore Balance",#N/A,#N/A,TRUE,"TransCore Backlog";#N/A,#N/A,TRUE,"Syntonic IS",#N/A,#N/A,TRUE,"Syntonic Bal";#N/A,#N/A,TRUE,"Systems IS",#N/A,#N/A,TRUE,"Systems Bal"}</definedName>
    <definedName name="wrn.sales." localSheetId="2" hidden="1">{"sales",#N/A,FALSE,"Sales";"sales existing",#N/A,FALSE,"Sales";"sales rd1",#N/A,FALSE,"Sales";"sales rd2",#N/A,FALSE,"Sales"}</definedName>
    <definedName name="wrn.sales." localSheetId="3" hidden="1">{"sales",#N/A,FALSE,"Sales";"sales existing",#N/A,FALSE,"Sales";"sales rd1",#N/A,FALSE,"Sales";"sales rd2",#N/A,FALSE,"Sales"}</definedName>
    <definedName name="wrn.sales." localSheetId="4" hidden="1">{"sales",#N/A,FALSE,"Sales";"sales existing",#N/A,FALSE,"Sales";"sales rd1",#N/A,FALSE,"Sales";"sales rd2",#N/A,FALSE,"Sales"}</definedName>
    <definedName name="wrn.sales." localSheetId="5" hidden="1">{"sales",#N/A,FALSE,"Sales";"sales existing",#N/A,FALSE,"Sales";"sales rd1",#N/A,FALSE,"Sales";"sales rd2",#N/A,FALSE,"Sales"}</definedName>
    <definedName name="wrn.sales." localSheetId="1" hidden="1">{"sales",#N/A,FALSE,"Sales";"sales existing",#N/A,FALSE,"Sales";"sales rd1",#N/A,FALSE,"Sales";"sales rd2",#N/A,FALSE,"Sales"}</definedName>
    <definedName name="wrn.sales." localSheetId="0" hidden="1">{"sales",#N/A,FALSE,"Sales";"sales existing",#N/A,FALSE,"Sales";"sales rd1",#N/A,FALSE,"Sales";"sales rd2",#N/A,FALSE,"Sales"}</definedName>
    <definedName name="wrn.sales." localSheetId="6" hidden="1">{"sales",#N/A,FALSE,"Sales";"sales existing",#N/A,FALSE,"Sales";"sales rd1",#N/A,FALSE,"Sales";"sales rd2",#N/A,FALSE,"Sales"}</definedName>
    <definedName name="wrn.sales." localSheetId="7" hidden="1">{"sales",#N/A,FALSE,"Sales";"sales existing",#N/A,FALSE,"Sales";"sales rd1",#N/A,FALSE,"Sales";"sales rd2",#N/A,FALSE,"Sales"}</definedName>
    <definedName name="wrn.sales." localSheetId="8" hidden="1">{"sales",#N/A,FALSE,"Sales";"sales existing",#N/A,FALSE,"Sales";"sales rd1",#N/A,FALSE,"Sales";"sales rd2",#N/A,FALSE,"Sales"}</definedName>
    <definedName name="wrn.sales." localSheetId="9" hidden="1">{"sales",#N/A,FALSE,"Sales";"sales existing",#N/A,FALSE,"Sales";"sales rd1",#N/A,FALSE,"Sales";"sales rd2",#N/A,FALSE,"Sales"}</definedName>
    <definedName name="wrn.sales." localSheetId="10" hidden="1">{"sales",#N/A,FALSE,"Sales";"sales existing",#N/A,FALSE,"Sales";"sales rd1",#N/A,FALSE,"Sales";"sales rd2",#N/A,FALSE,"Sales"}</definedName>
    <definedName name="wrn.sales." hidden="1">{"sales",#N/A,FALSE,"Sales";"sales existing",#N/A,FALSE,"Sales";"sales rd1",#N/A,FALSE,"Sales";"sales rd2",#N/A,FALSE,"Sales"}</definedName>
    <definedName name="wrn.Sales._.Information." localSheetId="2" hidden="1">{#N/A,#N/A,FALSE,"Cover Page";#N/A,#N/A,FALSE,"Table of Contents";#N/A,#N/A,FALSE,"Investment-Acquisition Costs";#N/A,#N/A,FALSE,"Financing Assumptions";#N/A,#N/A,FALSE,"Proforma Assumptions";#N/A,#N/A,FALSE,"Rent Roll";#N/A,#N/A,FALSE,"Taxes and Assessments"}</definedName>
    <definedName name="wrn.Sales._.Information." localSheetId="3" hidden="1">{#N/A,#N/A,FALSE,"Cover Page";#N/A,#N/A,FALSE,"Table of Contents";#N/A,#N/A,FALSE,"Investment-Acquisition Costs";#N/A,#N/A,FALSE,"Financing Assumptions";#N/A,#N/A,FALSE,"Proforma Assumptions";#N/A,#N/A,FALSE,"Rent Roll";#N/A,#N/A,FALSE,"Taxes and Assessments"}</definedName>
    <definedName name="wrn.Sales._.Information." localSheetId="4" hidden="1">{#N/A,#N/A,FALSE,"Cover Page";#N/A,#N/A,FALSE,"Table of Contents";#N/A,#N/A,FALSE,"Investment-Acquisition Costs";#N/A,#N/A,FALSE,"Financing Assumptions";#N/A,#N/A,FALSE,"Proforma Assumptions";#N/A,#N/A,FALSE,"Rent Roll";#N/A,#N/A,FALSE,"Taxes and Assessments"}</definedName>
    <definedName name="wrn.Sales._.Information." localSheetId="5" hidden="1">{#N/A,#N/A,FALSE,"Cover Page";#N/A,#N/A,FALSE,"Table of Contents";#N/A,#N/A,FALSE,"Investment-Acquisition Costs";#N/A,#N/A,FALSE,"Financing Assumptions";#N/A,#N/A,FALSE,"Proforma Assumptions";#N/A,#N/A,FALSE,"Rent Roll";#N/A,#N/A,FALSE,"Taxes and Assessments"}</definedName>
    <definedName name="wrn.Sales._.Information." localSheetId="7" hidden="1">{#N/A,#N/A,FALSE,"Cover Page";#N/A,#N/A,FALSE,"Table of Contents";#N/A,#N/A,FALSE,"Investment-Acquisition Costs";#N/A,#N/A,FALSE,"Financing Assumptions";#N/A,#N/A,FALSE,"Proforma Assumptions";#N/A,#N/A,FALSE,"Rent Roll";#N/A,#N/A,FALSE,"Taxes and Assessments"}</definedName>
    <definedName name="wrn.Sales._.Information." localSheetId="8" hidden="1">{#N/A,#N/A,FALSE,"Cover Page";#N/A,#N/A,FALSE,"Table of Contents";#N/A,#N/A,FALSE,"Investment-Acquisition Costs";#N/A,#N/A,FALSE,"Financing Assumptions";#N/A,#N/A,FALSE,"Proforma Assumptions";#N/A,#N/A,FALSE,"Rent Roll";#N/A,#N/A,FALSE,"Taxes and Assessments"}</definedName>
    <definedName name="wrn.Sales._.Information." localSheetId="9" hidden="1">{#N/A,#N/A,FALSE,"Cover Page";#N/A,#N/A,FALSE,"Table of Contents";#N/A,#N/A,FALSE,"Investment-Acquisition Costs";#N/A,#N/A,FALSE,"Financing Assumptions";#N/A,#N/A,FALSE,"Proforma Assumptions";#N/A,#N/A,FALSE,"Rent Roll";#N/A,#N/A,FALSE,"Taxes and Assessments"}</definedName>
    <definedName name="wrn.Sales._.Information." localSheetId="10" hidden="1">{#N/A,#N/A,FALSE,"Cover Page";#N/A,#N/A,FALSE,"Table of Contents";#N/A,#N/A,FALSE,"Investment-Acquisition Costs";#N/A,#N/A,FALSE,"Financing Assumptions";#N/A,#N/A,FALSE,"Proforma Assumptions";#N/A,#N/A,FALSE,"Rent Roll";#N/A,#N/A,FALSE,"Taxes and Assessments"}</definedName>
    <definedName name="wrn.Sales._.Information." hidden="1">{#N/A,#N/A,FALSE,"Cover Page";#N/A,#N/A,FALSE,"Table of Contents";#N/A,#N/A,FALSE,"Investment-Acquisition Costs";#N/A,#N/A,FALSE,"Financing Assumptions";#N/A,#N/A,FALSE,"Proforma Assumptions";#N/A,#N/A,FALSE,"Rent Roll";#N/A,#N/A,FALSE,"Taxes and Assessments"}</definedName>
    <definedName name="wrn.Sales._.Package._.MPS._.01." localSheetId="2" hidden="1">{#N/A,#N/A,FALSE,"Cover Page";#N/A,#N/A,FALSE,"Table of Contents";#N/A,#N/A,FALSE,"Executive Summary";#N/A,#N/A,FALSE,"Investment-Acquisition Costs";#N/A,#N/A,FALSE,"Financing Assumptions";#N/A,#N/A,FALSE,"Rent Roll";#N/A,#N/A,FALSE,"Taxes and Assessments"}</definedName>
    <definedName name="wrn.Sales._.Package._.MPS._.01." localSheetId="3" hidden="1">{#N/A,#N/A,FALSE,"Cover Page";#N/A,#N/A,FALSE,"Table of Contents";#N/A,#N/A,FALSE,"Executive Summary";#N/A,#N/A,FALSE,"Investment-Acquisition Costs";#N/A,#N/A,FALSE,"Financing Assumptions";#N/A,#N/A,FALSE,"Rent Roll";#N/A,#N/A,FALSE,"Taxes and Assessments"}</definedName>
    <definedName name="wrn.Sales._.Package._.MPS._.01." localSheetId="4" hidden="1">{#N/A,#N/A,FALSE,"Cover Page";#N/A,#N/A,FALSE,"Table of Contents";#N/A,#N/A,FALSE,"Executive Summary";#N/A,#N/A,FALSE,"Investment-Acquisition Costs";#N/A,#N/A,FALSE,"Financing Assumptions";#N/A,#N/A,FALSE,"Rent Roll";#N/A,#N/A,FALSE,"Taxes and Assessments"}</definedName>
    <definedName name="wrn.Sales._.Package._.MPS._.01." localSheetId="5" hidden="1">{#N/A,#N/A,FALSE,"Cover Page";#N/A,#N/A,FALSE,"Table of Contents";#N/A,#N/A,FALSE,"Executive Summary";#N/A,#N/A,FALSE,"Investment-Acquisition Costs";#N/A,#N/A,FALSE,"Financing Assumptions";#N/A,#N/A,FALSE,"Rent Roll";#N/A,#N/A,FALSE,"Taxes and Assessments"}</definedName>
    <definedName name="wrn.Sales._.Package._.MPS._.01." localSheetId="7" hidden="1">{#N/A,#N/A,FALSE,"Cover Page";#N/A,#N/A,FALSE,"Table of Contents";#N/A,#N/A,FALSE,"Executive Summary";#N/A,#N/A,FALSE,"Investment-Acquisition Costs";#N/A,#N/A,FALSE,"Financing Assumptions";#N/A,#N/A,FALSE,"Rent Roll";#N/A,#N/A,FALSE,"Taxes and Assessments"}</definedName>
    <definedName name="wrn.Sales._.Package._.MPS._.01." localSheetId="8" hidden="1">{#N/A,#N/A,FALSE,"Cover Page";#N/A,#N/A,FALSE,"Table of Contents";#N/A,#N/A,FALSE,"Executive Summary";#N/A,#N/A,FALSE,"Investment-Acquisition Costs";#N/A,#N/A,FALSE,"Financing Assumptions";#N/A,#N/A,FALSE,"Rent Roll";#N/A,#N/A,FALSE,"Taxes and Assessments"}</definedName>
    <definedName name="wrn.Sales._.Package._.MPS._.01." localSheetId="9" hidden="1">{#N/A,#N/A,FALSE,"Cover Page";#N/A,#N/A,FALSE,"Table of Contents";#N/A,#N/A,FALSE,"Executive Summary";#N/A,#N/A,FALSE,"Investment-Acquisition Costs";#N/A,#N/A,FALSE,"Financing Assumptions";#N/A,#N/A,FALSE,"Rent Roll";#N/A,#N/A,FALSE,"Taxes and Assessments"}</definedName>
    <definedName name="wrn.Sales._.Package._.MPS._.01." localSheetId="10" hidden="1">{#N/A,#N/A,FALSE,"Cover Page";#N/A,#N/A,FALSE,"Table of Contents";#N/A,#N/A,FALSE,"Executive Summary";#N/A,#N/A,FALSE,"Investment-Acquisition Costs";#N/A,#N/A,FALSE,"Financing Assumptions";#N/A,#N/A,FALSE,"Rent Roll";#N/A,#N/A,FALSE,"Taxes and Assessments"}</definedName>
    <definedName name="wrn.Sales._.Package._.MPS._.01." hidden="1">{#N/A,#N/A,FALSE,"Cover Page";#N/A,#N/A,FALSE,"Table of Contents";#N/A,#N/A,FALSE,"Executive Summary";#N/A,#N/A,FALSE,"Investment-Acquisition Costs";#N/A,#N/A,FALSE,"Financing Assumptions";#N/A,#N/A,FALSE,"Rent Roll";#N/A,#N/A,FALSE,"Taxes and Assessments"}</definedName>
    <definedName name="wrn.sales._1" localSheetId="2" hidden="1">{"sales",#N/A,FALSE,"Sales";"sales existing",#N/A,FALSE,"Sales";"sales rd1",#N/A,FALSE,"Sales";"sales rd2",#N/A,FALSE,"Sales"}</definedName>
    <definedName name="wrn.sales._1" localSheetId="3" hidden="1">{"sales",#N/A,FALSE,"Sales";"sales existing",#N/A,FALSE,"Sales";"sales rd1",#N/A,FALSE,"Sales";"sales rd2",#N/A,FALSE,"Sales"}</definedName>
    <definedName name="wrn.sales._1" localSheetId="4" hidden="1">{"sales",#N/A,FALSE,"Sales";"sales existing",#N/A,FALSE,"Sales";"sales rd1",#N/A,FALSE,"Sales";"sales rd2",#N/A,FALSE,"Sales"}</definedName>
    <definedName name="wrn.sales._1" localSheetId="5" hidden="1">{"sales",#N/A,FALSE,"Sales";"sales existing",#N/A,FALSE,"Sales";"sales rd1",#N/A,FALSE,"Sales";"sales rd2",#N/A,FALSE,"Sales"}</definedName>
    <definedName name="wrn.sales._1" localSheetId="1" hidden="1">{"sales",#N/A,FALSE,"Sales";"sales existing",#N/A,FALSE,"Sales";"sales rd1",#N/A,FALSE,"Sales";"sales rd2",#N/A,FALSE,"Sales"}</definedName>
    <definedName name="wrn.sales._1" localSheetId="0" hidden="1">{"sales",#N/A,FALSE,"Sales";"sales existing",#N/A,FALSE,"Sales";"sales rd1",#N/A,FALSE,"Sales";"sales rd2",#N/A,FALSE,"Sales"}</definedName>
    <definedName name="wrn.sales._1" localSheetId="6" hidden="1">{"sales",#N/A,FALSE,"Sales";"sales existing",#N/A,FALSE,"Sales";"sales rd1",#N/A,FALSE,"Sales";"sales rd2",#N/A,FALSE,"Sales"}</definedName>
    <definedName name="wrn.sales._1" localSheetId="7" hidden="1">{"sales",#N/A,FALSE,"Sales";"sales existing",#N/A,FALSE,"Sales";"sales rd1",#N/A,FALSE,"Sales";"sales rd2",#N/A,FALSE,"Sales"}</definedName>
    <definedName name="wrn.sales._1" localSheetId="8" hidden="1">{"sales",#N/A,FALSE,"Sales";"sales existing",#N/A,FALSE,"Sales";"sales rd1",#N/A,FALSE,"Sales";"sales rd2",#N/A,FALSE,"Sales"}</definedName>
    <definedName name="wrn.sales._1" localSheetId="9" hidden="1">{"sales",#N/A,FALSE,"Sales";"sales existing",#N/A,FALSE,"Sales";"sales rd1",#N/A,FALSE,"Sales";"sales rd2",#N/A,FALSE,"Sales"}</definedName>
    <definedName name="wrn.sales._1" localSheetId="10" hidden="1">{"sales",#N/A,FALSE,"Sales";"sales existing",#N/A,FALSE,"Sales";"sales rd1",#N/A,FALSE,"Sales";"sales rd2",#N/A,FALSE,"Sales"}</definedName>
    <definedName name="wrn.sales._1" hidden="1">{"sales",#N/A,FALSE,"Sales";"sales existing",#N/A,FALSE,"Sales";"sales rd1",#N/A,FALSE,"Sales";"sales rd2",#N/A,FALSE,"Sales"}</definedName>
    <definedName name="wrn.sample." localSheetId="2" hidden="1">{"sample",#N/A,FALSE,"Client Input Sheet"}</definedName>
    <definedName name="wrn.sample." localSheetId="3" hidden="1">{"sample",#N/A,FALSE,"Client Input Sheet"}</definedName>
    <definedName name="wrn.sample." localSheetId="4" hidden="1">{"sample",#N/A,FALSE,"Client Input Sheet"}</definedName>
    <definedName name="wrn.sample." localSheetId="5" hidden="1">{"sample",#N/A,FALSE,"Client Input Sheet"}</definedName>
    <definedName name="wrn.sample." localSheetId="1" hidden="1">{"sample",#N/A,FALSE,"Client Input Sheet"}</definedName>
    <definedName name="wrn.sample." localSheetId="0" hidden="1">{"sample",#N/A,FALSE,"Client Input Sheet"}</definedName>
    <definedName name="wrn.sample." localSheetId="6" hidden="1">{"sample",#N/A,FALSE,"Client Input Sheet"}</definedName>
    <definedName name="wrn.sample." localSheetId="7" hidden="1">{"sample",#N/A,FALSE,"Client Input Sheet"}</definedName>
    <definedName name="wrn.sample." localSheetId="8" hidden="1">{"sample",#N/A,FALSE,"Client Input Sheet"}</definedName>
    <definedName name="wrn.sample." localSheetId="9" hidden="1">{"sample",#N/A,FALSE,"Client Input Sheet"}</definedName>
    <definedName name="wrn.sample." localSheetId="10" hidden="1">{"sample",#N/A,FALSE,"Client Input Sheet"}</definedName>
    <definedName name="wrn.sample." hidden="1">{"sample",#N/A,FALSE,"Client Input Sheet"}</definedName>
    <definedName name="wrn.sample._1" localSheetId="2" hidden="1">{"sample",#N/A,FALSE,"Client Input Sheet"}</definedName>
    <definedName name="wrn.sample._1" localSheetId="3" hidden="1">{"sample",#N/A,FALSE,"Client Input Sheet"}</definedName>
    <definedName name="wrn.sample._1" localSheetId="4" hidden="1">{"sample",#N/A,FALSE,"Client Input Sheet"}</definedName>
    <definedName name="wrn.sample._1" localSheetId="5" hidden="1">{"sample",#N/A,FALSE,"Client Input Sheet"}</definedName>
    <definedName name="wrn.sample._1" localSheetId="1" hidden="1">{"sample",#N/A,FALSE,"Client Input Sheet"}</definedName>
    <definedName name="wrn.sample._1" localSheetId="0" hidden="1">{"sample",#N/A,FALSE,"Client Input Sheet"}</definedName>
    <definedName name="wrn.sample._1" localSheetId="6" hidden="1">{"sample",#N/A,FALSE,"Client Input Sheet"}</definedName>
    <definedName name="wrn.sample._1" localSheetId="7" hidden="1">{"sample",#N/A,FALSE,"Client Input Sheet"}</definedName>
    <definedName name="wrn.sample._1" localSheetId="8" hidden="1">{"sample",#N/A,FALSE,"Client Input Sheet"}</definedName>
    <definedName name="wrn.sample._1" localSheetId="9" hidden="1">{"sample",#N/A,FALSE,"Client Input Sheet"}</definedName>
    <definedName name="wrn.sample._1" localSheetId="10" hidden="1">{"sample",#N/A,FALSE,"Client Input Sheet"}</definedName>
    <definedName name="wrn.sample._1" hidden="1">{"sample",#N/A,FALSE,"Client Input Sheet"}</definedName>
    <definedName name="wrn.Schedules." localSheetId="2" hidden="1">{#N/A,#N/A,FALSE,"Lse-ex";#N/A,#N/A,FALSE,"Rollover";#N/A,#N/A,FALSE,"Hist Sales";#N/A,#N/A,FALSE,"97 Occup Cst";#N/A,#N/A,FALSE,"Breakpoint";#N/A,#N/A,FALSE,"Rentroll";#N/A,#N/A,FALSE,"Hst I&amp;E";#N/A,#N/A,FALSE,"Owners";#N/A,#N/A,FALSE,"PROPS96";#N/A,#N/A,FALSE,"Props on mkt";#N/A,#N/A,FALSE,"Portfolios on mkt"}</definedName>
    <definedName name="wrn.Schedules." localSheetId="3" hidden="1">{#N/A,#N/A,FALSE,"Lse-ex";#N/A,#N/A,FALSE,"Rollover";#N/A,#N/A,FALSE,"Hist Sales";#N/A,#N/A,FALSE,"97 Occup Cst";#N/A,#N/A,FALSE,"Breakpoint";#N/A,#N/A,FALSE,"Rentroll";#N/A,#N/A,FALSE,"Hst I&amp;E";#N/A,#N/A,FALSE,"Owners";#N/A,#N/A,FALSE,"PROPS96";#N/A,#N/A,FALSE,"Props on mkt";#N/A,#N/A,FALSE,"Portfolios on mkt"}</definedName>
    <definedName name="wrn.Schedules." localSheetId="4" hidden="1">{#N/A,#N/A,FALSE,"Lse-ex";#N/A,#N/A,FALSE,"Rollover";#N/A,#N/A,FALSE,"Hist Sales";#N/A,#N/A,FALSE,"97 Occup Cst";#N/A,#N/A,FALSE,"Breakpoint";#N/A,#N/A,FALSE,"Rentroll";#N/A,#N/A,FALSE,"Hst I&amp;E";#N/A,#N/A,FALSE,"Owners";#N/A,#N/A,FALSE,"PROPS96";#N/A,#N/A,FALSE,"Props on mkt";#N/A,#N/A,FALSE,"Portfolios on mkt"}</definedName>
    <definedName name="wrn.Schedules." localSheetId="5" hidden="1">{#N/A,#N/A,FALSE,"Lse-ex";#N/A,#N/A,FALSE,"Rollover";#N/A,#N/A,FALSE,"Hist Sales";#N/A,#N/A,FALSE,"97 Occup Cst";#N/A,#N/A,FALSE,"Breakpoint";#N/A,#N/A,FALSE,"Rentroll";#N/A,#N/A,FALSE,"Hst I&amp;E";#N/A,#N/A,FALSE,"Owners";#N/A,#N/A,FALSE,"PROPS96";#N/A,#N/A,FALSE,"Props on mkt";#N/A,#N/A,FALSE,"Portfolios on mkt"}</definedName>
    <definedName name="wrn.Schedules." localSheetId="7" hidden="1">{#N/A,#N/A,FALSE,"Lse-ex";#N/A,#N/A,FALSE,"Rollover";#N/A,#N/A,FALSE,"Hist Sales";#N/A,#N/A,FALSE,"97 Occup Cst";#N/A,#N/A,FALSE,"Breakpoint";#N/A,#N/A,FALSE,"Rentroll";#N/A,#N/A,FALSE,"Hst I&amp;E";#N/A,#N/A,FALSE,"Owners";#N/A,#N/A,FALSE,"PROPS96";#N/A,#N/A,FALSE,"Props on mkt";#N/A,#N/A,FALSE,"Portfolios on mkt"}</definedName>
    <definedName name="wrn.Schedules." localSheetId="8" hidden="1">{#N/A,#N/A,FALSE,"Lse-ex";#N/A,#N/A,FALSE,"Rollover";#N/A,#N/A,FALSE,"Hist Sales";#N/A,#N/A,FALSE,"97 Occup Cst";#N/A,#N/A,FALSE,"Breakpoint";#N/A,#N/A,FALSE,"Rentroll";#N/A,#N/A,FALSE,"Hst I&amp;E";#N/A,#N/A,FALSE,"Owners";#N/A,#N/A,FALSE,"PROPS96";#N/A,#N/A,FALSE,"Props on mkt";#N/A,#N/A,FALSE,"Portfolios on mkt"}</definedName>
    <definedName name="wrn.Schedules." localSheetId="9" hidden="1">{#N/A,#N/A,FALSE,"Lse-ex";#N/A,#N/A,FALSE,"Rollover";#N/A,#N/A,FALSE,"Hist Sales";#N/A,#N/A,FALSE,"97 Occup Cst";#N/A,#N/A,FALSE,"Breakpoint";#N/A,#N/A,FALSE,"Rentroll";#N/A,#N/A,FALSE,"Hst I&amp;E";#N/A,#N/A,FALSE,"Owners";#N/A,#N/A,FALSE,"PROPS96";#N/A,#N/A,FALSE,"Props on mkt";#N/A,#N/A,FALSE,"Portfolios on mkt"}</definedName>
    <definedName name="wrn.Schedules." localSheetId="10" hidden="1">{#N/A,#N/A,FALSE,"Lse-ex";#N/A,#N/A,FALSE,"Rollover";#N/A,#N/A,FALSE,"Hist Sales";#N/A,#N/A,FALSE,"97 Occup Cst";#N/A,#N/A,FALSE,"Breakpoint";#N/A,#N/A,FALSE,"Rentroll";#N/A,#N/A,FALSE,"Hst I&amp;E";#N/A,#N/A,FALSE,"Owners";#N/A,#N/A,FALSE,"PROPS96";#N/A,#N/A,FALSE,"Props on mkt";#N/A,#N/A,FALSE,"Portfolios on mkt"}</definedName>
    <definedName name="wrn.Schedules." hidden="1">{#N/A,#N/A,FALSE,"Lse-ex";#N/A,#N/A,FALSE,"Rollover";#N/A,#N/A,FALSE,"Hist Sales";#N/A,#N/A,FALSE,"97 Occup Cst";#N/A,#N/A,FALSE,"Breakpoint";#N/A,#N/A,FALSE,"Rentroll";#N/A,#N/A,FALSE,"Hst I&amp;E";#N/A,#N/A,FALSE,"Owners";#N/A,#N/A,FALSE,"PROPS96";#N/A,#N/A,FALSE,"Props on mkt";#N/A,#N/A,FALSE,"Portfolios on mkt"}</definedName>
    <definedName name="wrn.Shorten._.Version." localSheetId="2" hidden="1">{#N/A,#N/A,FALSE,"changes";#N/A,#N/A,FALSE,"Assumptions";"view1",#N/A,FALSE,"BE Analysis";"view2",#N/A,FALSE,"BE Analysis";#N/A,#N/A,FALSE,"DCF Calculation - Scenario 1";"Dollar",#N/A,FALSE,"Consolidated - Scenario 1";"CS",#N/A,FALSE,"Consolidated - Scenario 1"}</definedName>
    <definedName name="wrn.Shorten._.Version." localSheetId="3" hidden="1">{#N/A,#N/A,FALSE,"changes";#N/A,#N/A,FALSE,"Assumptions";"view1",#N/A,FALSE,"BE Analysis";"view2",#N/A,FALSE,"BE Analysis";#N/A,#N/A,FALSE,"DCF Calculation - Scenario 1";"Dollar",#N/A,FALSE,"Consolidated - Scenario 1";"CS",#N/A,FALSE,"Consolidated - Scenario 1"}</definedName>
    <definedName name="wrn.Shorten._.Version." localSheetId="4" hidden="1">{#N/A,#N/A,FALSE,"changes";#N/A,#N/A,FALSE,"Assumptions";"view1",#N/A,FALSE,"BE Analysis";"view2",#N/A,FALSE,"BE Analysis";#N/A,#N/A,FALSE,"DCF Calculation - Scenario 1";"Dollar",#N/A,FALSE,"Consolidated - Scenario 1";"CS",#N/A,FALSE,"Consolidated - Scenario 1"}</definedName>
    <definedName name="wrn.Shorten._.Version." localSheetId="5" hidden="1">{#N/A,#N/A,FALSE,"changes";#N/A,#N/A,FALSE,"Assumptions";"view1",#N/A,FALSE,"BE Analysis";"view2",#N/A,FALSE,"BE Analysis";#N/A,#N/A,FALSE,"DCF Calculation - Scenario 1";"Dollar",#N/A,FALSE,"Consolidated - Scenario 1";"CS",#N/A,FALSE,"Consolidated - Scenario 1"}</definedName>
    <definedName name="wrn.Shorten._.Version." localSheetId="1" hidden="1">{#N/A,#N/A,FALSE,"changes";#N/A,#N/A,FALSE,"Assumptions";"view1",#N/A,FALSE,"BE Analysis";"view2",#N/A,FALSE,"BE Analysis";#N/A,#N/A,FALSE,"DCF Calculation - Scenario 1";"Dollar",#N/A,FALSE,"Consolidated - Scenario 1";"CS",#N/A,FALSE,"Consolidated - Scenario 1"}</definedName>
    <definedName name="wrn.Shorten._.Version." localSheetId="0" hidden="1">{#N/A,#N/A,FALSE,"changes";#N/A,#N/A,FALSE,"Assumptions";"view1",#N/A,FALSE,"BE Analysis";"view2",#N/A,FALSE,"BE Analysis";#N/A,#N/A,FALSE,"DCF Calculation - Scenario 1";"Dollar",#N/A,FALSE,"Consolidated - Scenario 1";"CS",#N/A,FALSE,"Consolidated - Scenario 1"}</definedName>
    <definedName name="wrn.Shorten._.Version." localSheetId="6" hidden="1">{#N/A,#N/A,FALSE,"changes";#N/A,#N/A,FALSE,"Assumptions";"view1",#N/A,FALSE,"BE Analysis";"view2",#N/A,FALSE,"BE Analysis";#N/A,#N/A,FALSE,"DCF Calculation - Scenario 1";"Dollar",#N/A,FALSE,"Consolidated - Scenario 1";"CS",#N/A,FALSE,"Consolidated - Scenario 1"}</definedName>
    <definedName name="wrn.Shorten._.Version." localSheetId="7" hidden="1">{#N/A,#N/A,FALSE,"changes";#N/A,#N/A,FALSE,"Assumptions";"view1",#N/A,FALSE,"BE Analysis";"view2",#N/A,FALSE,"BE Analysis";#N/A,#N/A,FALSE,"DCF Calculation - Scenario 1";"Dollar",#N/A,FALSE,"Consolidated - Scenario 1";"CS",#N/A,FALSE,"Consolidated - Scenario 1"}</definedName>
    <definedName name="wrn.Shorten._.Version." localSheetId="8" hidden="1">{#N/A,#N/A,FALSE,"changes";#N/A,#N/A,FALSE,"Assumptions";"view1",#N/A,FALSE,"BE Analysis";"view2",#N/A,FALSE,"BE Analysis";#N/A,#N/A,FALSE,"DCF Calculation - Scenario 1";"Dollar",#N/A,FALSE,"Consolidated - Scenario 1";"CS",#N/A,FALSE,"Consolidated - Scenario 1"}</definedName>
    <definedName name="wrn.Shorten._.Version." localSheetId="9" hidden="1">{#N/A,#N/A,FALSE,"changes";#N/A,#N/A,FALSE,"Assumptions";"view1",#N/A,FALSE,"BE Analysis";"view2",#N/A,FALSE,"BE Analysis";#N/A,#N/A,FALSE,"DCF Calculation - Scenario 1";"Dollar",#N/A,FALSE,"Consolidated - Scenario 1";"CS",#N/A,FALSE,"Consolidated - Scenario 1"}</definedName>
    <definedName name="wrn.Shorten._.Version." localSheetId="10" hidden="1">{#N/A,#N/A,FALSE,"changes";#N/A,#N/A,FALSE,"Assumptions";"view1",#N/A,FALSE,"BE Analysis";"view2",#N/A,FALSE,"BE Analysis";#N/A,#N/A,FALSE,"DCF Calculation - Scenario 1";"Dollar",#N/A,FALSE,"Consolidated - Scenario 1";"CS",#N/A,FALSE,"Consolidated - Scenario 1"}</definedName>
    <definedName name="wrn.Shorten._.Version." hidden="1">{#N/A,#N/A,FALSE,"changes";#N/A,#N/A,FALSE,"Assumptions";"view1",#N/A,FALSE,"BE Analysis";"view2",#N/A,FALSE,"BE Analysis";#N/A,#N/A,FALSE,"DCF Calculation - Scenario 1";"Dollar",#N/A,FALSE,"Consolidated - Scenario 1";"CS",#N/A,FALSE,"Consolidated - Scenario 1"}</definedName>
    <definedName name="wrn.Shorten._.Version._1" localSheetId="2" hidden="1">{#N/A,#N/A,FALSE,"changes";#N/A,#N/A,FALSE,"Assumptions";"view1",#N/A,FALSE,"BE Analysis";"view2",#N/A,FALSE,"BE Analysis";#N/A,#N/A,FALSE,"DCF Calculation - Scenario 1";"Dollar",#N/A,FALSE,"Consolidated - Scenario 1";"CS",#N/A,FALSE,"Consolidated - Scenario 1"}</definedName>
    <definedName name="wrn.Shorten._.Version._1" localSheetId="3" hidden="1">{#N/A,#N/A,FALSE,"changes";#N/A,#N/A,FALSE,"Assumptions";"view1",#N/A,FALSE,"BE Analysis";"view2",#N/A,FALSE,"BE Analysis";#N/A,#N/A,FALSE,"DCF Calculation - Scenario 1";"Dollar",#N/A,FALSE,"Consolidated - Scenario 1";"CS",#N/A,FALSE,"Consolidated - Scenario 1"}</definedName>
    <definedName name="wrn.Shorten._.Version._1" localSheetId="4" hidden="1">{#N/A,#N/A,FALSE,"changes";#N/A,#N/A,FALSE,"Assumptions";"view1",#N/A,FALSE,"BE Analysis";"view2",#N/A,FALSE,"BE Analysis";#N/A,#N/A,FALSE,"DCF Calculation - Scenario 1";"Dollar",#N/A,FALSE,"Consolidated - Scenario 1";"CS",#N/A,FALSE,"Consolidated - Scenario 1"}</definedName>
    <definedName name="wrn.Shorten._.Version._1" localSheetId="5" hidden="1">{#N/A,#N/A,FALSE,"changes";#N/A,#N/A,FALSE,"Assumptions";"view1",#N/A,FALSE,"BE Analysis";"view2",#N/A,FALSE,"BE Analysis";#N/A,#N/A,FALSE,"DCF Calculation - Scenario 1";"Dollar",#N/A,FALSE,"Consolidated - Scenario 1";"CS",#N/A,FALSE,"Consolidated - Scenario 1"}</definedName>
    <definedName name="wrn.Shorten._.Version._1" localSheetId="1" hidden="1">{#N/A,#N/A,FALSE,"changes";#N/A,#N/A,FALSE,"Assumptions";"view1",#N/A,FALSE,"BE Analysis";"view2",#N/A,FALSE,"BE Analysis";#N/A,#N/A,FALSE,"DCF Calculation - Scenario 1";"Dollar",#N/A,FALSE,"Consolidated - Scenario 1";"CS",#N/A,FALSE,"Consolidated - Scenario 1"}</definedName>
    <definedName name="wrn.Shorten._.Version._1" localSheetId="0" hidden="1">{#N/A,#N/A,FALSE,"changes";#N/A,#N/A,FALSE,"Assumptions";"view1",#N/A,FALSE,"BE Analysis";"view2",#N/A,FALSE,"BE Analysis";#N/A,#N/A,FALSE,"DCF Calculation - Scenario 1";"Dollar",#N/A,FALSE,"Consolidated - Scenario 1";"CS",#N/A,FALSE,"Consolidated - Scenario 1"}</definedName>
    <definedName name="wrn.Shorten._.Version._1" localSheetId="6" hidden="1">{#N/A,#N/A,FALSE,"changes";#N/A,#N/A,FALSE,"Assumptions";"view1",#N/A,FALSE,"BE Analysis";"view2",#N/A,FALSE,"BE Analysis";#N/A,#N/A,FALSE,"DCF Calculation - Scenario 1";"Dollar",#N/A,FALSE,"Consolidated - Scenario 1";"CS",#N/A,FALSE,"Consolidated - Scenario 1"}</definedName>
    <definedName name="wrn.Shorten._.Version._1" localSheetId="7" hidden="1">{#N/A,#N/A,FALSE,"changes";#N/A,#N/A,FALSE,"Assumptions";"view1",#N/A,FALSE,"BE Analysis";"view2",#N/A,FALSE,"BE Analysis";#N/A,#N/A,FALSE,"DCF Calculation - Scenario 1";"Dollar",#N/A,FALSE,"Consolidated - Scenario 1";"CS",#N/A,FALSE,"Consolidated - Scenario 1"}</definedName>
    <definedName name="wrn.Shorten._.Version._1" localSheetId="8" hidden="1">{#N/A,#N/A,FALSE,"changes";#N/A,#N/A,FALSE,"Assumptions";"view1",#N/A,FALSE,"BE Analysis";"view2",#N/A,FALSE,"BE Analysis";#N/A,#N/A,FALSE,"DCF Calculation - Scenario 1";"Dollar",#N/A,FALSE,"Consolidated - Scenario 1";"CS",#N/A,FALSE,"Consolidated - Scenario 1"}</definedName>
    <definedName name="wrn.Shorten._.Version._1" localSheetId="9" hidden="1">{#N/A,#N/A,FALSE,"changes";#N/A,#N/A,FALSE,"Assumptions";"view1",#N/A,FALSE,"BE Analysis";"view2",#N/A,FALSE,"BE Analysis";#N/A,#N/A,FALSE,"DCF Calculation - Scenario 1";"Dollar",#N/A,FALSE,"Consolidated - Scenario 1";"CS",#N/A,FALSE,"Consolidated - Scenario 1"}</definedName>
    <definedName name="wrn.Shorten._.Version._1" localSheetId="10" hidden="1">{#N/A,#N/A,FALSE,"changes";#N/A,#N/A,FALSE,"Assumptions";"view1",#N/A,FALSE,"BE Analysis";"view2",#N/A,FALSE,"BE Analysis";#N/A,#N/A,FALSE,"DCF Calculation - Scenario 1";"Dollar",#N/A,FALSE,"Consolidated - Scenario 1";"CS",#N/A,FALSE,"Consolidated - Scenario 1"}</definedName>
    <definedName name="wrn.Shorten._.Version._1" hidden="1">{#N/A,#N/A,FALSE,"changes";#N/A,#N/A,FALSE,"Assumptions";"view1",#N/A,FALSE,"BE Analysis";"view2",#N/A,FALSE,"BE Analysis";#N/A,#N/A,FALSE,"DCF Calculation - Scenario 1";"Dollar",#N/A,FALSE,"Consolidated - Scenario 1";"CS",#N/A,FALSE,"Consolidated - Scenario 1"}</definedName>
    <definedName name="wrn.STAND_ALONE_BOTH." localSheetId="2" hidden="1">{"FCB_ALL",#N/A;FALSE,"FCB";"GREY_ALL",#N/A;FALSE,"GREY"}</definedName>
    <definedName name="wrn.STAND_ALONE_BOTH." localSheetId="3" hidden="1">{"FCB_ALL",#N/A;FALSE,"FCB";"GREY_ALL",#N/A;FALSE,"GREY"}</definedName>
    <definedName name="wrn.STAND_ALONE_BOTH." localSheetId="4" hidden="1">{"FCB_ALL",#N/A;FALSE,"FCB";"GREY_ALL",#N/A;FALSE,"GREY"}</definedName>
    <definedName name="wrn.STAND_ALONE_BOTH." localSheetId="5" hidden="1">{"FCB_ALL",#N/A;FALSE,"FCB";"GREY_ALL",#N/A;FALSE,"GREY"}</definedName>
    <definedName name="wrn.STAND_ALONE_BOTH." localSheetId="7" hidden="1">{"FCB_ALL",#N/A;FALSE,"FCB";"GREY_ALL",#N/A;FALSE,"GREY"}</definedName>
    <definedName name="wrn.STAND_ALONE_BOTH." localSheetId="8" hidden="1">{"FCB_ALL",#N/A;FALSE,"FCB";"GREY_ALL",#N/A;FALSE,"GREY"}</definedName>
    <definedName name="wrn.STAND_ALONE_BOTH." localSheetId="9" hidden="1">{"FCB_ALL",#N/A;FALSE,"FCB";"GREY_ALL",#N/A;FALSE,"GREY"}</definedName>
    <definedName name="wrn.STAND_ALONE_BOTH." localSheetId="10" hidden="1">{"FCB_ALL",#N/A;FALSE,"FCB";"GREY_ALL",#N/A;FALSE,"GREY"}</definedName>
    <definedName name="wrn.STAND_ALONE_BOTH." hidden="1">{"FCB_ALL",#N/A;FALSE,"FCB";"GREY_ALL",#N/A;FALSE,"GREY"}</definedName>
    <definedName name="wrn.STMT._.OF._.CASH._.FLOWS." localSheetId="2" hidden="1">{"STMT OF CASH FLOWS",#N/A,FALSE,"Cash Flows Indirect"}</definedName>
    <definedName name="wrn.STMT._.OF._.CASH._.FLOWS." localSheetId="3" hidden="1">{"STMT OF CASH FLOWS",#N/A,FALSE,"Cash Flows Indirect"}</definedName>
    <definedName name="wrn.STMT._.OF._.CASH._.FLOWS." localSheetId="4" hidden="1">{"STMT OF CASH FLOWS",#N/A,FALSE,"Cash Flows Indirect"}</definedName>
    <definedName name="wrn.STMT._.OF._.CASH._.FLOWS." localSheetId="5" hidden="1">{"STMT OF CASH FLOWS",#N/A,FALSE,"Cash Flows Indirect"}</definedName>
    <definedName name="wrn.STMT._.OF._.CASH._.FLOWS." localSheetId="1" hidden="1">{"STMT OF CASH FLOWS",#N/A,FALSE,"Cash Flows Indirect"}</definedName>
    <definedName name="wrn.STMT._.OF._.CASH._.FLOWS." localSheetId="0" hidden="1">{"STMT OF CASH FLOWS",#N/A,FALSE,"Cash Flows Indirect"}</definedName>
    <definedName name="wrn.STMT._.OF._.CASH._.FLOWS." localSheetId="6" hidden="1">{"STMT OF CASH FLOWS",#N/A,FALSE,"Cash Flows Indirect"}</definedName>
    <definedName name="wrn.STMT._.OF._.CASH._.FLOWS." localSheetId="7" hidden="1">{"STMT OF CASH FLOWS",#N/A,FALSE,"Cash Flows Indirect"}</definedName>
    <definedName name="wrn.STMT._.OF._.CASH._.FLOWS." localSheetId="8" hidden="1">{"STMT OF CASH FLOWS",#N/A,FALSE,"Cash Flows Indirect"}</definedName>
    <definedName name="wrn.STMT._.OF._.CASH._.FLOWS." localSheetId="9" hidden="1">{"STMT OF CASH FLOWS",#N/A,FALSE,"Cash Flows Indirect"}</definedName>
    <definedName name="wrn.STMT._.OF._.CASH._.FLOWS." localSheetId="10" hidden="1">{"STMT OF CASH FLOWS",#N/A,FALSE,"Cash Flows Indirect"}</definedName>
    <definedName name="wrn.STMT._.OF._.CASH._.FLOWS." hidden="1">{"STMT OF CASH FLOWS",#N/A,FALSE,"Cash Flows Indirect"}</definedName>
    <definedName name="wrn.STMT._.OF._.CASH._.FLOWS._1" localSheetId="2" hidden="1">{"STMT OF CASH FLOWS",#N/A,FALSE,"Cash Flows Indirect"}</definedName>
    <definedName name="wrn.STMT._.OF._.CASH._.FLOWS._1" localSheetId="3" hidden="1">{"STMT OF CASH FLOWS",#N/A,FALSE,"Cash Flows Indirect"}</definedName>
    <definedName name="wrn.STMT._.OF._.CASH._.FLOWS._1" localSheetId="4" hidden="1">{"STMT OF CASH FLOWS",#N/A,FALSE,"Cash Flows Indirect"}</definedName>
    <definedName name="wrn.STMT._.OF._.CASH._.FLOWS._1" localSheetId="5" hidden="1">{"STMT OF CASH FLOWS",#N/A,FALSE,"Cash Flows Indirect"}</definedName>
    <definedName name="wrn.STMT._.OF._.CASH._.FLOWS._1" localSheetId="1" hidden="1">{"STMT OF CASH FLOWS",#N/A,FALSE,"Cash Flows Indirect"}</definedName>
    <definedName name="wrn.STMT._.OF._.CASH._.FLOWS._1" localSheetId="0" hidden="1">{"STMT OF CASH FLOWS",#N/A,FALSE,"Cash Flows Indirect"}</definedName>
    <definedName name="wrn.STMT._.OF._.CASH._.FLOWS._1" localSheetId="6" hidden="1">{"STMT OF CASH FLOWS",#N/A,FALSE,"Cash Flows Indirect"}</definedName>
    <definedName name="wrn.STMT._.OF._.CASH._.FLOWS._1" localSheetId="7" hidden="1">{"STMT OF CASH FLOWS",#N/A,FALSE,"Cash Flows Indirect"}</definedName>
    <definedName name="wrn.STMT._.OF._.CASH._.FLOWS._1" localSheetId="8" hidden="1">{"STMT OF CASH FLOWS",#N/A,FALSE,"Cash Flows Indirect"}</definedName>
    <definedName name="wrn.STMT._.OF._.CASH._.FLOWS._1" localSheetId="9" hidden="1">{"STMT OF CASH FLOWS",#N/A,FALSE,"Cash Flows Indirect"}</definedName>
    <definedName name="wrn.STMT._.OF._.CASH._.FLOWS._1" localSheetId="10" hidden="1">{"STMT OF CASH FLOWS",#N/A,FALSE,"Cash Flows Indirect"}</definedName>
    <definedName name="wrn.STMT._.OF._.CASH._.FLOWS._1" hidden="1">{"STMT OF CASH FLOWS",#N/A,FALSE,"Cash Flows Indirect"}</definedName>
    <definedName name="wrn.SUM._.OF._.UNIT._.3." localSheetId="2" hidden="1">{#N/A,#N/A,FALSE,"INPUTDATA";#N/A,#N/A,FALSE,"SUMMARY";#N/A,#N/A,FALSE,"CTAREP";#N/A,#N/A,FALSE,"CTBREP";#N/A,#N/A,FALSE,"PMG4ST86";#N/A,#N/A,FALSE,"TURBEFF";#N/A,#N/A,FALSE,"Condenser Performance"}</definedName>
    <definedName name="wrn.SUM._.OF._.UNIT._.3." localSheetId="3" hidden="1">{#N/A,#N/A,FALSE,"INPUTDATA";#N/A,#N/A,FALSE,"SUMMARY";#N/A,#N/A,FALSE,"CTAREP";#N/A,#N/A,FALSE,"CTBREP";#N/A,#N/A,FALSE,"PMG4ST86";#N/A,#N/A,FALSE,"TURBEFF";#N/A,#N/A,FALSE,"Condenser Performance"}</definedName>
    <definedName name="wrn.SUM._.OF._.UNIT._.3." localSheetId="4" hidden="1">{#N/A,#N/A,FALSE,"INPUTDATA";#N/A,#N/A,FALSE,"SUMMARY";#N/A,#N/A,FALSE,"CTAREP";#N/A,#N/A,FALSE,"CTBREP";#N/A,#N/A,FALSE,"PMG4ST86";#N/A,#N/A,FALSE,"TURBEFF";#N/A,#N/A,FALSE,"Condenser Performance"}</definedName>
    <definedName name="wrn.SUM._.OF._.UNIT._.3." localSheetId="5" hidden="1">{#N/A,#N/A,FALSE,"INPUTDATA";#N/A,#N/A,FALSE,"SUMMARY";#N/A,#N/A,FALSE,"CTAREP";#N/A,#N/A,FALSE,"CTBREP";#N/A,#N/A,FALSE,"PMG4ST86";#N/A,#N/A,FALSE,"TURBEFF";#N/A,#N/A,FALSE,"Condenser Performance"}</definedName>
    <definedName name="wrn.SUM._.OF._.UNIT._.3." localSheetId="1" hidden="1">{#N/A,#N/A,FALSE,"INPUTDATA";#N/A,#N/A,FALSE,"SUMMARY";#N/A,#N/A,FALSE,"CTAREP";#N/A,#N/A,FALSE,"CTBREP";#N/A,#N/A,FALSE,"PMG4ST86";#N/A,#N/A,FALSE,"TURBEFF";#N/A,#N/A,FALSE,"Condenser Performance"}</definedName>
    <definedName name="wrn.SUM._.OF._.UNIT._.3." localSheetId="0" hidden="1">{#N/A,#N/A,FALSE,"INPUTDATA";#N/A,#N/A,FALSE,"SUMMARY";#N/A,#N/A,FALSE,"CTAREP";#N/A,#N/A,FALSE,"CTBREP";#N/A,#N/A,FALSE,"PMG4ST86";#N/A,#N/A,FALSE,"TURBEFF";#N/A,#N/A,FALSE,"Condenser Performance"}</definedName>
    <definedName name="wrn.SUM._.OF._.UNIT._.3." localSheetId="6" hidden="1">{#N/A,#N/A,FALSE,"INPUTDATA";#N/A,#N/A,FALSE,"SUMMARY";#N/A,#N/A,FALSE,"CTAREP";#N/A,#N/A,FALSE,"CTBREP";#N/A,#N/A,FALSE,"PMG4ST86";#N/A,#N/A,FALSE,"TURBEFF";#N/A,#N/A,FALSE,"Condenser Performance"}</definedName>
    <definedName name="wrn.SUM._.OF._.UNIT._.3." localSheetId="7" hidden="1">{#N/A,#N/A,FALSE,"INPUTDATA";#N/A,#N/A,FALSE,"SUMMARY";#N/A,#N/A,FALSE,"CTAREP";#N/A,#N/A,FALSE,"CTBREP";#N/A,#N/A,FALSE,"PMG4ST86";#N/A,#N/A,FALSE,"TURBEFF";#N/A,#N/A,FALSE,"Condenser Performance"}</definedName>
    <definedName name="wrn.SUM._.OF._.UNIT._.3." localSheetId="8" hidden="1">{#N/A,#N/A,FALSE,"INPUTDATA";#N/A,#N/A,FALSE,"SUMMARY";#N/A,#N/A,FALSE,"CTAREP";#N/A,#N/A,FALSE,"CTBREP";#N/A,#N/A,FALSE,"PMG4ST86";#N/A,#N/A,FALSE,"TURBEFF";#N/A,#N/A,FALSE,"Condenser Performance"}</definedName>
    <definedName name="wrn.SUM._.OF._.UNIT._.3." localSheetId="9" hidden="1">{#N/A,#N/A,FALSE,"INPUTDATA";#N/A,#N/A,FALSE,"SUMMARY";#N/A,#N/A,FALSE,"CTAREP";#N/A,#N/A,FALSE,"CTBREP";#N/A,#N/A,FALSE,"PMG4ST86";#N/A,#N/A,FALSE,"TURBEFF";#N/A,#N/A,FALSE,"Condenser Performance"}</definedName>
    <definedName name="wrn.SUM._.OF._.UNIT._.3." localSheetId="10" hidden="1">{#N/A,#N/A,FALSE,"INPUTDATA";#N/A,#N/A,FALSE,"SUMMARY";#N/A,#N/A,FALSE,"CTAREP";#N/A,#N/A,FALSE,"CTBREP";#N/A,#N/A,FALSE,"PMG4ST86";#N/A,#N/A,FALSE,"TURBEFF";#N/A,#N/A,FALSE,"Condenser Performance"}</definedName>
    <definedName name="wrn.SUM._.OF._.UNIT._.3." hidden="1">{#N/A,#N/A,FALSE,"INPUTDATA";#N/A,#N/A,FALSE,"SUMMARY";#N/A,#N/A,FALSE,"CTAREP";#N/A,#N/A,FALSE,"CTBREP";#N/A,#N/A,FALSE,"PMG4ST86";#N/A,#N/A,FALSE,"TURBEFF";#N/A,#N/A,FALSE,"Condenser Performance"}</definedName>
    <definedName name="wrn.summary." localSheetId="2" hidden="1">{"summary",#N/A,FALSE,"Valuation Analysis"}</definedName>
    <definedName name="wrn.summary." localSheetId="3" hidden="1">{"summary",#N/A,FALSE,"Valuation Analysis"}</definedName>
    <definedName name="wrn.summary." localSheetId="4" hidden="1">{"summary",#N/A,FALSE,"Valuation Analysis"}</definedName>
    <definedName name="wrn.summary." localSheetId="5" hidden="1">{"summary",#N/A,FALSE,"Valuation Analysis"}</definedName>
    <definedName name="wrn.summary." localSheetId="1" hidden="1">{"summary",#N/A,FALSE,"Valuation Analysis"}</definedName>
    <definedName name="wrn.summary." localSheetId="0" hidden="1">{"summary",#N/A,FALSE,"Valuation Analysis"}</definedName>
    <definedName name="wrn.summary." localSheetId="6" hidden="1">{"summary",#N/A,FALSE,"Valuation Analysis"}</definedName>
    <definedName name="wrn.summary." localSheetId="7" hidden="1">{"summary",#N/A,FALSE,"Valuation Analysis"}</definedName>
    <definedName name="wrn.summary." localSheetId="8" hidden="1">{"summary",#N/A,FALSE,"Valuation Analysis"}</definedName>
    <definedName name="wrn.summary." localSheetId="9" hidden="1">{"summary",#N/A,FALSE,"Valuation Analysis"}</definedName>
    <definedName name="wrn.summary." localSheetId="10" hidden="1">{"summary",#N/A,FALSE,"Valuation Analysis"}</definedName>
    <definedName name="wrn.summary." hidden="1">{"summary",#N/A,FALSE,"Valuation Analysis"}</definedName>
    <definedName name="wrn.summary._.schedules." localSheetId="2" hidden="1">{"summary1",#N/A,FALSE,"Summary of Values";"summary2",#N/A,FALSE,"Summary of Values"}</definedName>
    <definedName name="wrn.summary._.schedules." localSheetId="3" hidden="1">{"summary1",#N/A,FALSE,"Summary of Values";"summary2",#N/A,FALSE,"Summary of Values"}</definedName>
    <definedName name="wrn.summary._.schedules." localSheetId="4" hidden="1">{"summary1",#N/A,FALSE,"Summary of Values";"summary2",#N/A,FALSE,"Summary of Values"}</definedName>
    <definedName name="wrn.summary._.schedules." localSheetId="5" hidden="1">{"summary1",#N/A,FALSE,"Summary of Values";"summary2",#N/A,FALSE,"Summary of Values"}</definedName>
    <definedName name="wrn.summary._.schedules." localSheetId="1" hidden="1">{"summary1",#N/A,FALSE,"Summary of Values";"summary2",#N/A,FALSE,"Summary of Values"}</definedName>
    <definedName name="wrn.summary._.schedules." localSheetId="0" hidden="1">{"summary1",#N/A,FALSE,"Summary of Values";"summary2",#N/A,FALSE,"Summary of Values"}</definedName>
    <definedName name="wrn.summary._.schedules." localSheetId="6" hidden="1">{"summary1",#N/A,FALSE,"Summary of Values";"summary2",#N/A,FALSE,"Summary of Values"}</definedName>
    <definedName name="wrn.summary._.schedules." localSheetId="7" hidden="1">{"summary1",#N/A,FALSE,"Summary of Values";"summary2",#N/A,FALSE,"Summary of Values"}</definedName>
    <definedName name="wrn.summary._.schedules." localSheetId="8" hidden="1">{"summary1",#N/A,FALSE,"Summary of Values";"summary2",#N/A,FALSE,"Summary of Values"}</definedName>
    <definedName name="wrn.summary._.schedules." localSheetId="9" hidden="1">{"summary1",#N/A,FALSE,"Summary of Values";"summary2",#N/A,FALSE,"Summary of Values"}</definedName>
    <definedName name="wrn.summary._.schedules." localSheetId="10" hidden="1">{"summary1",#N/A,FALSE,"Summary of Values";"summary2",#N/A,FALSE,"Summary of Values"}</definedName>
    <definedName name="wrn.summary._.schedules." hidden="1">{"summary1",#N/A,FALSE,"Summary of Values";"summary2",#N/A,FALSE,"Summary of Values"}</definedName>
    <definedName name="wrn.summary._.schedules._1" localSheetId="2" hidden="1">{"summary1",#N/A,FALSE,"Summary of Values";"summary2",#N/A,FALSE,"Summary of Values"}</definedName>
    <definedName name="wrn.summary._.schedules._1" localSheetId="3" hidden="1">{"summary1",#N/A,FALSE,"Summary of Values";"summary2",#N/A,FALSE,"Summary of Values"}</definedName>
    <definedName name="wrn.summary._.schedules._1" localSheetId="4" hidden="1">{"summary1",#N/A,FALSE,"Summary of Values";"summary2",#N/A,FALSE,"Summary of Values"}</definedName>
    <definedName name="wrn.summary._.schedules._1" localSheetId="5" hidden="1">{"summary1",#N/A,FALSE,"Summary of Values";"summary2",#N/A,FALSE,"Summary of Values"}</definedName>
    <definedName name="wrn.summary._.schedules._1" localSheetId="1" hidden="1">{"summary1",#N/A,FALSE,"Summary of Values";"summary2",#N/A,FALSE,"Summary of Values"}</definedName>
    <definedName name="wrn.summary._.schedules._1" localSheetId="0" hidden="1">{"summary1",#N/A,FALSE,"Summary of Values";"summary2",#N/A,FALSE,"Summary of Values"}</definedName>
    <definedName name="wrn.summary._.schedules._1" localSheetId="6" hidden="1">{"summary1",#N/A,FALSE,"Summary of Values";"summary2",#N/A,FALSE,"Summary of Values"}</definedName>
    <definedName name="wrn.summary._.schedules._1" localSheetId="7" hidden="1">{"summary1",#N/A,FALSE,"Summary of Values";"summary2",#N/A,FALSE,"Summary of Values"}</definedName>
    <definedName name="wrn.summary._.schedules._1" localSheetId="8" hidden="1">{"summary1",#N/A,FALSE,"Summary of Values";"summary2",#N/A,FALSE,"Summary of Values"}</definedName>
    <definedName name="wrn.summary._.schedules._1" localSheetId="9" hidden="1">{"summary1",#N/A,FALSE,"Summary of Values";"summary2",#N/A,FALSE,"Summary of Values"}</definedName>
    <definedName name="wrn.summary._.schedules._1" localSheetId="10" hidden="1">{"summary1",#N/A,FALSE,"Summary of Values";"summary2",#N/A,FALSE,"Summary of Values"}</definedName>
    <definedName name="wrn.summary._.schedules._1" hidden="1">{"summary1",#N/A,FALSE,"Summary of Values";"summary2",#N/A,FALSE,"Summary of Values"}</definedName>
    <definedName name="wrn.summary._1" localSheetId="2" hidden="1">{"summary",#N/A,FALSE,"Valuation Analysis"}</definedName>
    <definedName name="wrn.summary._1" localSheetId="3" hidden="1">{"summary",#N/A,FALSE,"Valuation Analysis"}</definedName>
    <definedName name="wrn.summary._1" localSheetId="4" hidden="1">{"summary",#N/A,FALSE,"Valuation Analysis"}</definedName>
    <definedName name="wrn.summary._1" localSheetId="5" hidden="1">{"summary",#N/A,FALSE,"Valuation Analysis"}</definedName>
    <definedName name="wrn.summary._1" localSheetId="1" hidden="1">{"summary",#N/A,FALSE,"Valuation Analysis"}</definedName>
    <definedName name="wrn.summary._1" localSheetId="0" hidden="1">{"summary",#N/A,FALSE,"Valuation Analysis"}</definedName>
    <definedName name="wrn.summary._1" localSheetId="6" hidden="1">{"summary",#N/A,FALSE,"Valuation Analysis"}</definedName>
    <definedName name="wrn.summary._1" localSheetId="7" hidden="1">{"summary",#N/A,FALSE,"Valuation Analysis"}</definedName>
    <definedName name="wrn.summary._1" localSheetId="8" hidden="1">{"summary",#N/A,FALSE,"Valuation Analysis"}</definedName>
    <definedName name="wrn.summary._1" localSheetId="9" hidden="1">{"summary",#N/A,FALSE,"Valuation Analysis"}</definedName>
    <definedName name="wrn.summary._1" localSheetId="10" hidden="1">{"summary",#N/A,FALSE,"Valuation Analysis"}</definedName>
    <definedName name="wrn.summary._1" hidden="1">{"summary",#N/A,FALSE,"Valuation Analysis"}</definedName>
    <definedName name="wrn.Supporting._.Calculations." localSheetId="2" hidden="1">{#N/A,#N/A,FALSE,"Work performed";#N/A,#N/A,FALSE,"Resources"}</definedName>
    <definedName name="wrn.Supporting._.Calculations." localSheetId="3" hidden="1">{#N/A,#N/A,FALSE,"Work performed";#N/A,#N/A,FALSE,"Resources"}</definedName>
    <definedName name="wrn.Supporting._.Calculations." localSheetId="4" hidden="1">{#N/A,#N/A,FALSE,"Work performed";#N/A,#N/A,FALSE,"Resources"}</definedName>
    <definedName name="wrn.Supporting._.Calculations." localSheetId="5" hidden="1">{#N/A,#N/A,FALSE,"Work performed";#N/A,#N/A,FALSE,"Resources"}</definedName>
    <definedName name="wrn.Supporting._.Calculations." localSheetId="1" hidden="1">{#N/A,#N/A,FALSE,"Work performed";#N/A,#N/A,FALSE,"Resources"}</definedName>
    <definedName name="wrn.Supporting._.Calculations." localSheetId="0" hidden="1">{#N/A,#N/A,FALSE,"Work performed";#N/A,#N/A,FALSE,"Resources"}</definedName>
    <definedName name="wrn.Supporting._.Calculations." localSheetId="6" hidden="1">{#N/A,#N/A,FALSE,"Work performed";#N/A,#N/A,FALSE,"Resources"}</definedName>
    <definedName name="wrn.Supporting._.Calculations." localSheetId="7" hidden="1">{#N/A,#N/A,FALSE,"Work performed";#N/A,#N/A,FALSE,"Resources"}</definedName>
    <definedName name="wrn.Supporting._.Calculations." localSheetId="8" hidden="1">{#N/A,#N/A,FALSE,"Work performed";#N/A,#N/A,FALSE,"Resources"}</definedName>
    <definedName name="wrn.Supporting._.Calculations." localSheetId="9" hidden="1">{#N/A,#N/A,FALSE,"Work performed";#N/A,#N/A,FALSE,"Resources"}</definedName>
    <definedName name="wrn.Supporting._.Calculations." localSheetId="10" hidden="1">{#N/A,#N/A,FALSE,"Work performed";#N/A,#N/A,FALSE,"Resources"}</definedName>
    <definedName name="wrn.Supporting._.Calculations." hidden="1">{#N/A,#N/A,FALSE,"Work performed";#N/A,#N/A,FALSE,"Resources"}</definedName>
    <definedName name="wrn.TAJE." localSheetId="2" hidden="1">{"TAJE",#N/A,FALSE,"TAJE"}</definedName>
    <definedName name="wrn.TAJE." localSheetId="3" hidden="1">{"TAJE",#N/A,FALSE,"TAJE"}</definedName>
    <definedName name="wrn.TAJE." localSheetId="4" hidden="1">{"TAJE",#N/A,FALSE,"TAJE"}</definedName>
    <definedName name="wrn.TAJE." localSheetId="5" hidden="1">{"TAJE",#N/A,FALSE,"TAJE"}</definedName>
    <definedName name="wrn.TAJE." localSheetId="7" hidden="1">{"TAJE",#N/A,FALSE,"TAJE"}</definedName>
    <definedName name="wrn.TAJE." localSheetId="8" hidden="1">{"TAJE",#N/A,FALSE,"TAJE"}</definedName>
    <definedName name="wrn.TAJE." localSheetId="9" hidden="1">{"TAJE",#N/A,FALSE,"TAJE"}</definedName>
    <definedName name="wrn.TAJE." localSheetId="10" hidden="1">{"TAJE",#N/A,FALSE,"TAJE"}</definedName>
    <definedName name="wrn.TAJE." hidden="1">{"TAJE",#N/A,FALSE,"TAJE"}</definedName>
    <definedName name="wrn.TAJE._1" localSheetId="2" hidden="1">{"TAJE",#N/A,FALSE,"TAJE"}</definedName>
    <definedName name="wrn.TAJE._1" localSheetId="3" hidden="1">{"TAJE",#N/A,FALSE,"TAJE"}</definedName>
    <definedName name="wrn.TAJE._1" localSheetId="4" hidden="1">{"TAJE",#N/A,FALSE,"TAJE"}</definedName>
    <definedName name="wrn.TAJE._1" localSheetId="5" hidden="1">{"TAJE",#N/A,FALSE,"TAJE"}</definedName>
    <definedName name="wrn.TAJE._1" localSheetId="7" hidden="1">{"TAJE",#N/A,FALSE,"TAJE"}</definedName>
    <definedName name="wrn.TAJE._1" localSheetId="8" hidden="1">{"TAJE",#N/A,FALSE,"TAJE"}</definedName>
    <definedName name="wrn.TAJE._1" localSheetId="9" hidden="1">{"TAJE",#N/A,FALSE,"TAJE"}</definedName>
    <definedName name="wrn.TAJE._1" localSheetId="10" hidden="1">{"TAJE",#N/A,FALSE,"TAJE"}</definedName>
    <definedName name="wrn.TAJE._1" hidden="1">{"TAJE",#N/A,FALSE,"TAJE"}</definedName>
    <definedName name="wrn.TAJE._2" localSheetId="2" hidden="1">{"TAJE",#N/A,FALSE,"TAJE"}</definedName>
    <definedName name="wrn.TAJE._2" localSheetId="3" hidden="1">{"TAJE",#N/A,FALSE,"TAJE"}</definedName>
    <definedName name="wrn.TAJE._2" localSheetId="4" hidden="1">{"TAJE",#N/A,FALSE,"TAJE"}</definedName>
    <definedName name="wrn.TAJE._2" localSheetId="5" hidden="1">{"TAJE",#N/A,FALSE,"TAJE"}</definedName>
    <definedName name="wrn.TAJE._2" localSheetId="7" hidden="1">{"TAJE",#N/A,FALSE,"TAJE"}</definedName>
    <definedName name="wrn.TAJE._2" localSheetId="8" hidden="1">{"TAJE",#N/A,FALSE,"TAJE"}</definedName>
    <definedName name="wrn.TAJE._2" localSheetId="9" hidden="1">{"TAJE",#N/A,FALSE,"TAJE"}</definedName>
    <definedName name="wrn.TAJE._2" localSheetId="10" hidden="1">{"TAJE",#N/A,FALSE,"TAJE"}</definedName>
    <definedName name="wrn.TAJE._2" hidden="1">{"TAJE",#N/A,FALSE,"TAJE"}</definedName>
    <definedName name="wrn.TAJE._3" localSheetId="2" hidden="1">{"TAJE",#N/A,FALSE,"TAJE"}</definedName>
    <definedName name="wrn.TAJE._3" localSheetId="3" hidden="1">{"TAJE",#N/A,FALSE,"TAJE"}</definedName>
    <definedName name="wrn.TAJE._3" localSheetId="4" hidden="1">{"TAJE",#N/A,FALSE,"TAJE"}</definedName>
    <definedName name="wrn.TAJE._3" localSheetId="5" hidden="1">{"TAJE",#N/A,FALSE,"TAJE"}</definedName>
    <definedName name="wrn.TAJE._3" localSheetId="7" hidden="1">{"TAJE",#N/A,FALSE,"TAJE"}</definedName>
    <definedName name="wrn.TAJE._3" localSheetId="8" hidden="1">{"TAJE",#N/A,FALSE,"TAJE"}</definedName>
    <definedName name="wrn.TAJE._3" localSheetId="9" hidden="1">{"TAJE",#N/A,FALSE,"TAJE"}</definedName>
    <definedName name="wrn.TAJE._3" localSheetId="10" hidden="1">{"TAJE",#N/A,FALSE,"TAJE"}</definedName>
    <definedName name="wrn.TAJE._3" hidden="1">{"TAJE",#N/A,FALSE,"TAJE"}</definedName>
    <definedName name="wrn.Tax._.Accrual." localSheetId="2" hidden="1">{#N/A,#N/A,TRUE,"TAXPROV";#N/A,#N/A,TRUE,"FLOWTHRU";#N/A,#N/A,TRUE,"SCHEDULE M'S";#N/A,#N/A,TRUE,"PLANT M'S";#N/A,#N/A,TRUE,"TAXJE"}</definedName>
    <definedName name="wrn.Tax._.Accrual." localSheetId="3" hidden="1">{#N/A,#N/A,TRUE,"TAXPROV";#N/A,#N/A,TRUE,"FLOWTHRU";#N/A,#N/A,TRUE,"SCHEDULE M'S";#N/A,#N/A,TRUE,"PLANT M'S";#N/A,#N/A,TRUE,"TAXJE"}</definedName>
    <definedName name="wrn.Tax._.Accrual." localSheetId="4" hidden="1">{#N/A,#N/A,TRUE,"TAXPROV";#N/A,#N/A,TRUE,"FLOWTHRU";#N/A,#N/A,TRUE,"SCHEDULE M'S";#N/A,#N/A,TRUE,"PLANT M'S";#N/A,#N/A,TRUE,"TAXJE"}</definedName>
    <definedName name="wrn.Tax._.Accrual." localSheetId="5" hidden="1">{#N/A,#N/A,TRUE,"TAXPROV";#N/A,#N/A,TRUE,"FLOWTHRU";#N/A,#N/A,TRUE,"SCHEDULE M'S";#N/A,#N/A,TRUE,"PLANT M'S";#N/A,#N/A,TRUE,"TAXJE"}</definedName>
    <definedName name="wrn.Tax._.Accrual." localSheetId="1" hidden="1">{#N/A,#N/A,TRUE,"TAXPROV";#N/A,#N/A,TRUE,"FLOWTHRU";#N/A,#N/A,TRUE,"SCHEDULE M'S";#N/A,#N/A,TRUE,"PLANT M'S";#N/A,#N/A,TRUE,"TAXJE"}</definedName>
    <definedName name="wrn.Tax._.Accrual." localSheetId="0" hidden="1">{#N/A,#N/A,TRUE,"TAXPROV";#N/A,#N/A,TRUE,"FLOWTHRU";#N/A,#N/A,TRUE,"SCHEDULE M'S";#N/A,#N/A,TRUE,"PLANT M'S";#N/A,#N/A,TRUE,"TAXJE"}</definedName>
    <definedName name="wrn.Tax._.Accrual." localSheetId="6" hidden="1">{#N/A,#N/A,TRUE,"TAXPROV";#N/A,#N/A,TRUE,"FLOWTHRU";#N/A,#N/A,TRUE,"SCHEDULE M'S";#N/A,#N/A,TRUE,"PLANT M'S";#N/A,#N/A,TRUE,"TAXJE"}</definedName>
    <definedName name="wrn.Tax._.Accrual." localSheetId="7" hidden="1">{#N/A,#N/A,TRUE,"TAXPROV";#N/A,#N/A,TRUE,"FLOWTHRU";#N/A,#N/A,TRUE,"SCHEDULE M'S";#N/A,#N/A,TRUE,"PLANT M'S";#N/A,#N/A,TRUE,"TAXJE"}</definedName>
    <definedName name="wrn.Tax._.Accrual." localSheetId="8" hidden="1">{#N/A,#N/A,TRUE,"TAXPROV";#N/A,#N/A,TRUE,"FLOWTHRU";#N/A,#N/A,TRUE,"SCHEDULE M'S";#N/A,#N/A,TRUE,"PLANT M'S";#N/A,#N/A,TRUE,"TAXJE"}</definedName>
    <definedName name="wrn.Tax._.Accrual." localSheetId="9" hidden="1">{#N/A,#N/A,TRUE,"TAXPROV";#N/A,#N/A,TRUE,"FLOWTHRU";#N/A,#N/A,TRUE,"SCHEDULE M'S";#N/A,#N/A,TRUE,"PLANT M'S";#N/A,#N/A,TRUE,"TAXJE"}</definedName>
    <definedName name="wrn.Tax._.Accrual." localSheetId="10" hidden="1">{#N/A,#N/A,TRUE,"TAXPROV";#N/A,#N/A,TRUE,"FLOWTHRU";#N/A,#N/A,TRUE,"SCHEDULE M'S";#N/A,#N/A,TRUE,"PLANT M'S";#N/A,#N/A,TRUE,"TAXJE"}</definedName>
    <definedName name="wrn.Tax._.Accrual." hidden="1">{#N/A,#N/A,TRUE,"TAXPROV";#N/A,#N/A,TRUE,"FLOWTHRU";#N/A,#N/A,TRUE,"SCHEDULE M'S";#N/A,#N/A,TRUE,"PLANT M'S";#N/A,#N/A,TRUE,"TAXJE"}</definedName>
    <definedName name="wrn.TB._.ALL._.ACCTS." localSheetId="2" hidden="1">{"BALANCE SHEET ACCTS",#N/A,TRUE,"Working Trial Balance";"INCOME STMT ACCTS",#N/A,TRUE,"Working Trial Balance"}</definedName>
    <definedName name="wrn.TB._.ALL._.ACCTS." localSheetId="3" hidden="1">{"BALANCE SHEET ACCTS",#N/A,TRUE,"Working Trial Balance";"INCOME STMT ACCTS",#N/A,TRUE,"Working Trial Balance"}</definedName>
    <definedName name="wrn.TB._.ALL._.ACCTS." localSheetId="4" hidden="1">{"BALANCE SHEET ACCTS",#N/A,TRUE,"Working Trial Balance";"INCOME STMT ACCTS",#N/A,TRUE,"Working Trial Balance"}</definedName>
    <definedName name="wrn.TB._.ALL._.ACCTS." localSheetId="5" hidden="1">{"BALANCE SHEET ACCTS",#N/A,TRUE,"Working Trial Balance";"INCOME STMT ACCTS",#N/A,TRUE,"Working Trial Balance"}</definedName>
    <definedName name="wrn.TB._.ALL._.ACCTS." localSheetId="1" hidden="1">{"BALANCE SHEET ACCTS",#N/A,TRUE,"Working Trial Balance";"INCOME STMT ACCTS",#N/A,TRUE,"Working Trial Balance"}</definedName>
    <definedName name="wrn.TB._.ALL._.ACCTS." localSheetId="0" hidden="1">{"BALANCE SHEET ACCTS",#N/A,TRUE,"Working Trial Balance";"INCOME STMT ACCTS",#N/A,TRUE,"Working Trial Balance"}</definedName>
    <definedName name="wrn.TB._.ALL._.ACCTS." localSheetId="6" hidden="1">{"BALANCE SHEET ACCTS",#N/A,TRUE,"Working Trial Balance";"INCOME STMT ACCTS",#N/A,TRUE,"Working Trial Balance"}</definedName>
    <definedName name="wrn.TB._.ALL._.ACCTS." localSheetId="7" hidden="1">{"BALANCE SHEET ACCTS",#N/A,TRUE,"Working Trial Balance";"INCOME STMT ACCTS",#N/A,TRUE,"Working Trial Balance"}</definedName>
    <definedName name="wrn.TB._.ALL._.ACCTS." localSheetId="8" hidden="1">{"BALANCE SHEET ACCTS",#N/A,TRUE,"Working Trial Balance";"INCOME STMT ACCTS",#N/A,TRUE,"Working Trial Balance"}</definedName>
    <definedName name="wrn.TB._.ALL._.ACCTS." localSheetId="9" hidden="1">{"BALANCE SHEET ACCTS",#N/A,TRUE,"Working Trial Balance";"INCOME STMT ACCTS",#N/A,TRUE,"Working Trial Balance"}</definedName>
    <definedName name="wrn.TB._.ALL._.ACCTS." localSheetId="10" hidden="1">{"BALANCE SHEET ACCTS",#N/A,TRUE,"Working Trial Balance";"INCOME STMT ACCTS",#N/A,TRUE,"Working Trial Balance"}</definedName>
    <definedName name="wrn.TB._.ALL._.ACCTS." hidden="1">{"BALANCE SHEET ACCTS",#N/A,TRUE,"Working Trial Balance";"INCOME STMT ACCTS",#N/A,TRUE,"Working Trial Balance"}</definedName>
    <definedName name="wrn.TB._.ALL._.ACCTS._1" localSheetId="2" hidden="1">{"BALANCE SHEET ACCTS",#N/A,TRUE,"Working Trial Balance";"INCOME STMT ACCTS",#N/A,TRUE,"Working Trial Balance"}</definedName>
    <definedName name="wrn.TB._.ALL._.ACCTS._1" localSheetId="3" hidden="1">{"BALANCE SHEET ACCTS",#N/A,TRUE,"Working Trial Balance";"INCOME STMT ACCTS",#N/A,TRUE,"Working Trial Balance"}</definedName>
    <definedName name="wrn.TB._.ALL._.ACCTS._1" localSheetId="4" hidden="1">{"BALANCE SHEET ACCTS",#N/A,TRUE,"Working Trial Balance";"INCOME STMT ACCTS",#N/A,TRUE,"Working Trial Balance"}</definedName>
    <definedName name="wrn.TB._.ALL._.ACCTS._1" localSheetId="5" hidden="1">{"BALANCE SHEET ACCTS",#N/A,TRUE,"Working Trial Balance";"INCOME STMT ACCTS",#N/A,TRUE,"Working Trial Balance"}</definedName>
    <definedName name="wrn.TB._.ALL._.ACCTS._1" localSheetId="1" hidden="1">{"BALANCE SHEET ACCTS",#N/A,TRUE,"Working Trial Balance";"INCOME STMT ACCTS",#N/A,TRUE,"Working Trial Balance"}</definedName>
    <definedName name="wrn.TB._.ALL._.ACCTS._1" localSheetId="0" hidden="1">{"BALANCE SHEET ACCTS",#N/A,TRUE,"Working Trial Balance";"INCOME STMT ACCTS",#N/A,TRUE,"Working Trial Balance"}</definedName>
    <definedName name="wrn.TB._.ALL._.ACCTS._1" localSheetId="6" hidden="1">{"BALANCE SHEET ACCTS",#N/A,TRUE,"Working Trial Balance";"INCOME STMT ACCTS",#N/A,TRUE,"Working Trial Balance"}</definedName>
    <definedName name="wrn.TB._.ALL._.ACCTS._1" localSheetId="7" hidden="1">{"BALANCE SHEET ACCTS",#N/A,TRUE,"Working Trial Balance";"INCOME STMT ACCTS",#N/A,TRUE,"Working Trial Balance"}</definedName>
    <definedName name="wrn.TB._.ALL._.ACCTS._1" localSheetId="8" hidden="1">{"BALANCE SHEET ACCTS",#N/A,TRUE,"Working Trial Balance";"INCOME STMT ACCTS",#N/A,TRUE,"Working Trial Balance"}</definedName>
    <definedName name="wrn.TB._.ALL._.ACCTS._1" localSheetId="9" hidden="1">{"BALANCE SHEET ACCTS",#N/A,TRUE,"Working Trial Balance";"INCOME STMT ACCTS",#N/A,TRUE,"Working Trial Balance"}</definedName>
    <definedName name="wrn.TB._.ALL._.ACCTS._1" localSheetId="10" hidden="1">{"BALANCE SHEET ACCTS",#N/A,TRUE,"Working Trial Balance";"INCOME STMT ACCTS",#N/A,TRUE,"Working Trial Balance"}</definedName>
    <definedName name="wrn.TB._.ALL._.ACCTS._1" hidden="1">{"BALANCE SHEET ACCTS",#N/A,TRUE,"Working Trial Balance";"INCOME STMT ACCTS",#N/A,TRUE,"Working Trial Balance"}</definedName>
    <definedName name="wrn.TB._.BALANCE._.SHEET." localSheetId="2" hidden="1">{"BALANCE SHEET ACCTS",#N/A,FALSE,"Working Trial Balance"}</definedName>
    <definedName name="wrn.TB._.BALANCE._.SHEET." localSheetId="3" hidden="1">{"BALANCE SHEET ACCTS",#N/A,FALSE,"Working Trial Balance"}</definedName>
    <definedName name="wrn.TB._.BALANCE._.SHEET." localSheetId="4" hidden="1">{"BALANCE SHEET ACCTS",#N/A,FALSE,"Working Trial Balance"}</definedName>
    <definedName name="wrn.TB._.BALANCE._.SHEET." localSheetId="5" hidden="1">{"BALANCE SHEET ACCTS",#N/A,FALSE,"Working Trial Balance"}</definedName>
    <definedName name="wrn.TB._.BALANCE._.SHEET." localSheetId="1" hidden="1">{"BALANCE SHEET ACCTS",#N/A,FALSE,"Working Trial Balance"}</definedName>
    <definedName name="wrn.TB._.BALANCE._.SHEET." localSheetId="0" hidden="1">{"BALANCE SHEET ACCTS",#N/A,FALSE,"Working Trial Balance"}</definedName>
    <definedName name="wrn.TB._.BALANCE._.SHEET." localSheetId="6" hidden="1">{"BALANCE SHEET ACCTS",#N/A,FALSE,"Working Trial Balance"}</definedName>
    <definedName name="wrn.TB._.BALANCE._.SHEET." localSheetId="7" hidden="1">{"BALANCE SHEET ACCTS",#N/A,FALSE,"Working Trial Balance"}</definedName>
    <definedName name="wrn.TB._.BALANCE._.SHEET." localSheetId="8" hidden="1">{"BALANCE SHEET ACCTS",#N/A,FALSE,"Working Trial Balance"}</definedName>
    <definedName name="wrn.TB._.BALANCE._.SHEET." localSheetId="9" hidden="1">{"BALANCE SHEET ACCTS",#N/A,FALSE,"Working Trial Balance"}</definedName>
    <definedName name="wrn.TB._.BALANCE._.SHEET." localSheetId="10" hidden="1">{"BALANCE SHEET ACCTS",#N/A,FALSE,"Working Trial Balance"}</definedName>
    <definedName name="wrn.TB._.BALANCE._.SHEET." hidden="1">{"BALANCE SHEET ACCTS",#N/A,FALSE,"Working Trial Balance"}</definedName>
    <definedName name="wrn.TB._.BALANCE._.SHEET._1" localSheetId="2" hidden="1">{"BALANCE SHEET ACCTS",#N/A,FALSE,"Working Trial Balance"}</definedName>
    <definedName name="wrn.TB._.BALANCE._.SHEET._1" localSheetId="3" hidden="1">{"BALANCE SHEET ACCTS",#N/A,FALSE,"Working Trial Balance"}</definedName>
    <definedName name="wrn.TB._.BALANCE._.SHEET._1" localSheetId="4" hidden="1">{"BALANCE SHEET ACCTS",#N/A,FALSE,"Working Trial Balance"}</definedName>
    <definedName name="wrn.TB._.BALANCE._.SHEET._1" localSheetId="5" hidden="1">{"BALANCE SHEET ACCTS",#N/A,FALSE,"Working Trial Balance"}</definedName>
    <definedName name="wrn.TB._.BALANCE._.SHEET._1" localSheetId="1" hidden="1">{"BALANCE SHEET ACCTS",#N/A,FALSE,"Working Trial Balance"}</definedName>
    <definedName name="wrn.TB._.BALANCE._.SHEET._1" localSheetId="0" hidden="1">{"BALANCE SHEET ACCTS",#N/A,FALSE,"Working Trial Balance"}</definedName>
    <definedName name="wrn.TB._.BALANCE._.SHEET._1" localSheetId="6" hidden="1">{"BALANCE SHEET ACCTS",#N/A,FALSE,"Working Trial Balance"}</definedName>
    <definedName name="wrn.TB._.BALANCE._.SHEET._1" localSheetId="7" hidden="1">{"BALANCE SHEET ACCTS",#N/A,FALSE,"Working Trial Balance"}</definedName>
    <definedName name="wrn.TB._.BALANCE._.SHEET._1" localSheetId="8" hidden="1">{"BALANCE SHEET ACCTS",#N/A,FALSE,"Working Trial Balance"}</definedName>
    <definedName name="wrn.TB._.BALANCE._.SHEET._1" localSheetId="9" hidden="1">{"BALANCE SHEET ACCTS",#N/A,FALSE,"Working Trial Balance"}</definedName>
    <definedName name="wrn.TB._.BALANCE._.SHEET._1" localSheetId="10" hidden="1">{"BALANCE SHEET ACCTS",#N/A,FALSE,"Working Trial Balance"}</definedName>
    <definedName name="wrn.TB._.BALANCE._.SHEET._1" hidden="1">{"BALANCE SHEET ACCTS",#N/A,FALSE,"Working Trial Balance"}</definedName>
    <definedName name="wrn.TB._.EXPLANATIONS." localSheetId="2" hidden="1">{"EXPLANATIONS",#N/A,FALSE,"Working Trial Balance"}</definedName>
    <definedName name="wrn.TB._.EXPLANATIONS." localSheetId="3" hidden="1">{"EXPLANATIONS",#N/A,FALSE,"Working Trial Balance"}</definedName>
    <definedName name="wrn.TB._.EXPLANATIONS." localSheetId="4" hidden="1">{"EXPLANATIONS",#N/A,FALSE,"Working Trial Balance"}</definedName>
    <definedName name="wrn.TB._.EXPLANATIONS." localSheetId="5" hidden="1">{"EXPLANATIONS",#N/A,FALSE,"Working Trial Balance"}</definedName>
    <definedName name="wrn.TB._.EXPLANATIONS." localSheetId="1" hidden="1">{"EXPLANATIONS",#N/A,FALSE,"Working Trial Balance"}</definedName>
    <definedName name="wrn.TB._.EXPLANATIONS." localSheetId="0" hidden="1">{"EXPLANATIONS",#N/A,FALSE,"Working Trial Balance"}</definedName>
    <definedName name="wrn.TB._.EXPLANATIONS." localSheetId="6" hidden="1">{"EXPLANATIONS",#N/A,FALSE,"Working Trial Balance"}</definedName>
    <definedName name="wrn.TB._.EXPLANATIONS." localSheetId="7" hidden="1">{"EXPLANATIONS",#N/A,FALSE,"Working Trial Balance"}</definedName>
    <definedName name="wrn.TB._.EXPLANATIONS." localSheetId="8" hidden="1">{"EXPLANATIONS",#N/A,FALSE,"Working Trial Balance"}</definedName>
    <definedName name="wrn.TB._.EXPLANATIONS." localSheetId="9" hidden="1">{"EXPLANATIONS",#N/A,FALSE,"Working Trial Balance"}</definedName>
    <definedName name="wrn.TB._.EXPLANATIONS." localSheetId="10" hidden="1">{"EXPLANATIONS",#N/A,FALSE,"Working Trial Balance"}</definedName>
    <definedName name="wrn.TB._.EXPLANATIONS." hidden="1">{"EXPLANATIONS",#N/A,FALSE,"Working Trial Balance"}</definedName>
    <definedName name="wrn.TB._.EXPLANATIONS._1" localSheetId="2" hidden="1">{"EXPLANATIONS",#N/A,FALSE,"Working Trial Balance"}</definedName>
    <definedName name="wrn.TB._.EXPLANATIONS._1" localSheetId="3" hidden="1">{"EXPLANATIONS",#N/A,FALSE,"Working Trial Balance"}</definedName>
    <definedName name="wrn.TB._.EXPLANATIONS._1" localSheetId="4" hidden="1">{"EXPLANATIONS",#N/A,FALSE,"Working Trial Balance"}</definedName>
    <definedName name="wrn.TB._.EXPLANATIONS._1" localSheetId="5" hidden="1">{"EXPLANATIONS",#N/A,FALSE,"Working Trial Balance"}</definedName>
    <definedName name="wrn.TB._.EXPLANATIONS._1" localSheetId="1" hidden="1">{"EXPLANATIONS",#N/A,FALSE,"Working Trial Balance"}</definedName>
    <definedName name="wrn.TB._.EXPLANATIONS._1" localSheetId="0" hidden="1">{"EXPLANATIONS",#N/A,FALSE,"Working Trial Balance"}</definedName>
    <definedName name="wrn.TB._.EXPLANATIONS._1" localSheetId="6" hidden="1">{"EXPLANATIONS",#N/A,FALSE,"Working Trial Balance"}</definedName>
    <definedName name="wrn.TB._.EXPLANATIONS._1" localSheetId="7" hidden="1">{"EXPLANATIONS",#N/A,FALSE,"Working Trial Balance"}</definedName>
    <definedName name="wrn.TB._.EXPLANATIONS._1" localSheetId="8" hidden="1">{"EXPLANATIONS",#N/A,FALSE,"Working Trial Balance"}</definedName>
    <definedName name="wrn.TB._.EXPLANATIONS._1" localSheetId="9" hidden="1">{"EXPLANATIONS",#N/A,FALSE,"Working Trial Balance"}</definedName>
    <definedName name="wrn.TB._.EXPLANATIONS._1" localSheetId="10" hidden="1">{"EXPLANATIONS",#N/A,FALSE,"Working Trial Balance"}</definedName>
    <definedName name="wrn.TB._.EXPLANATIONS._1" hidden="1">{"EXPLANATIONS",#N/A,FALSE,"Working Trial Balance"}</definedName>
    <definedName name="wrn.TB._.INCOME._.STMT." localSheetId="2" hidden="1">{"INCOME STMT ACCTS",#N/A,FALSE,"Working Trial Balance"}</definedName>
    <definedName name="wrn.TB._.INCOME._.STMT." localSheetId="3" hidden="1">{"INCOME STMT ACCTS",#N/A,FALSE,"Working Trial Balance"}</definedName>
    <definedName name="wrn.TB._.INCOME._.STMT." localSheetId="4" hidden="1">{"INCOME STMT ACCTS",#N/A,FALSE,"Working Trial Balance"}</definedName>
    <definedName name="wrn.TB._.INCOME._.STMT." localSheetId="5" hidden="1">{"INCOME STMT ACCTS",#N/A,FALSE,"Working Trial Balance"}</definedName>
    <definedName name="wrn.TB._.INCOME._.STMT." localSheetId="1" hidden="1">{"INCOME STMT ACCTS",#N/A,FALSE,"Working Trial Balance"}</definedName>
    <definedName name="wrn.TB._.INCOME._.STMT." localSheetId="0" hidden="1">{"INCOME STMT ACCTS",#N/A,FALSE,"Working Trial Balance"}</definedName>
    <definedName name="wrn.TB._.INCOME._.STMT." localSheetId="6" hidden="1">{"INCOME STMT ACCTS",#N/A,FALSE,"Working Trial Balance"}</definedName>
    <definedName name="wrn.TB._.INCOME._.STMT." localSheetId="7" hidden="1">{"INCOME STMT ACCTS",#N/A,FALSE,"Working Trial Balance"}</definedName>
    <definedName name="wrn.TB._.INCOME._.STMT." localSheetId="8" hidden="1">{"INCOME STMT ACCTS",#N/A,FALSE,"Working Trial Balance"}</definedName>
    <definedName name="wrn.TB._.INCOME._.STMT." localSheetId="9" hidden="1">{"INCOME STMT ACCTS",#N/A,FALSE,"Working Trial Balance"}</definedName>
    <definedName name="wrn.TB._.INCOME._.STMT." localSheetId="10" hidden="1">{"INCOME STMT ACCTS",#N/A,FALSE,"Working Trial Balance"}</definedName>
    <definedName name="wrn.TB._.INCOME._.STMT." hidden="1">{"INCOME STMT ACCTS",#N/A,FALSE,"Working Trial Balance"}</definedName>
    <definedName name="wrn.TB._.INCOME._.STMT._1" localSheetId="2" hidden="1">{"INCOME STMT ACCTS",#N/A,FALSE,"Working Trial Balance"}</definedName>
    <definedName name="wrn.TB._.INCOME._.STMT._1" localSheetId="3" hidden="1">{"INCOME STMT ACCTS",#N/A,FALSE,"Working Trial Balance"}</definedName>
    <definedName name="wrn.TB._.INCOME._.STMT._1" localSheetId="4" hidden="1">{"INCOME STMT ACCTS",#N/A,FALSE,"Working Trial Balance"}</definedName>
    <definedName name="wrn.TB._.INCOME._.STMT._1" localSheetId="5" hidden="1">{"INCOME STMT ACCTS",#N/A,FALSE,"Working Trial Balance"}</definedName>
    <definedName name="wrn.TB._.INCOME._.STMT._1" localSheetId="1" hidden="1">{"INCOME STMT ACCTS",#N/A,FALSE,"Working Trial Balance"}</definedName>
    <definedName name="wrn.TB._.INCOME._.STMT._1" localSheetId="0" hidden="1">{"INCOME STMT ACCTS",#N/A,FALSE,"Working Trial Balance"}</definedName>
    <definedName name="wrn.TB._.INCOME._.STMT._1" localSheetId="6" hidden="1">{"INCOME STMT ACCTS",#N/A,FALSE,"Working Trial Balance"}</definedName>
    <definedName name="wrn.TB._.INCOME._.STMT._1" localSheetId="7" hidden="1">{"INCOME STMT ACCTS",#N/A,FALSE,"Working Trial Balance"}</definedName>
    <definedName name="wrn.TB._.INCOME._.STMT._1" localSheetId="8" hidden="1">{"INCOME STMT ACCTS",#N/A,FALSE,"Working Trial Balance"}</definedName>
    <definedName name="wrn.TB._.INCOME._.STMT._1" localSheetId="9" hidden="1">{"INCOME STMT ACCTS",#N/A,FALSE,"Working Trial Balance"}</definedName>
    <definedName name="wrn.TB._.INCOME._.STMT._1" localSheetId="10" hidden="1">{"INCOME STMT ACCTS",#N/A,FALSE,"Working Trial Balance"}</definedName>
    <definedName name="wrn.TB._.INCOME._.STMT._1" hidden="1">{"INCOME STMT ACCTS",#N/A,FALSE,"Working Trial Balance"}</definedName>
    <definedName name="wrn.TB3." localSheetId="2" hidden="1">{"TB3",#N/A,FALSE,"INCOME"}</definedName>
    <definedName name="wrn.TB3." localSheetId="3" hidden="1">{"TB3",#N/A,FALSE,"INCOME"}</definedName>
    <definedName name="wrn.TB3." localSheetId="4" hidden="1">{"TB3",#N/A,FALSE,"INCOME"}</definedName>
    <definedName name="wrn.TB3." localSheetId="5" hidden="1">{"TB3",#N/A,FALSE,"INCOME"}</definedName>
    <definedName name="wrn.TB3." localSheetId="7" hidden="1">{"TB3",#N/A,FALSE,"INCOME"}</definedName>
    <definedName name="wrn.TB3." localSheetId="8" hidden="1">{"TB3",#N/A,FALSE,"INCOME"}</definedName>
    <definedName name="wrn.TB3." localSheetId="9" hidden="1">{"TB3",#N/A,FALSE,"INCOME"}</definedName>
    <definedName name="wrn.TB3." localSheetId="10" hidden="1">{"TB3",#N/A,FALSE,"INCOME"}</definedName>
    <definedName name="wrn.TB3." hidden="1">{"TB3",#N/A,FALSE,"INCOME"}</definedName>
    <definedName name="wrn.TB3._1" localSheetId="2" hidden="1">{"TB3",#N/A,FALSE,"INCOME"}</definedName>
    <definedName name="wrn.TB3._1" localSheetId="3" hidden="1">{"TB3",#N/A,FALSE,"INCOME"}</definedName>
    <definedName name="wrn.TB3._1" localSheetId="4" hidden="1">{"TB3",#N/A,FALSE,"INCOME"}</definedName>
    <definedName name="wrn.TB3._1" localSheetId="5" hidden="1">{"TB3",#N/A,FALSE,"INCOME"}</definedName>
    <definedName name="wrn.TB3._1" localSheetId="7" hidden="1">{"TB3",#N/A,FALSE,"INCOME"}</definedName>
    <definedName name="wrn.TB3._1" localSheetId="8" hidden="1">{"TB3",#N/A,FALSE,"INCOME"}</definedName>
    <definedName name="wrn.TB3._1" localSheetId="9" hidden="1">{"TB3",#N/A,FALSE,"INCOME"}</definedName>
    <definedName name="wrn.TB3._1" localSheetId="10" hidden="1">{"TB3",#N/A,FALSE,"INCOME"}</definedName>
    <definedName name="wrn.TB3._1" hidden="1">{"TB3",#N/A,FALSE,"INCOME"}</definedName>
    <definedName name="wrn.TB3._2" localSheetId="2" hidden="1">{"TB3",#N/A,FALSE,"INCOME"}</definedName>
    <definedName name="wrn.TB3._2" localSheetId="3" hidden="1">{"TB3",#N/A,FALSE,"INCOME"}</definedName>
    <definedName name="wrn.TB3._2" localSheetId="4" hidden="1">{"TB3",#N/A,FALSE,"INCOME"}</definedName>
    <definedName name="wrn.TB3._2" localSheetId="5" hidden="1">{"TB3",#N/A,FALSE,"INCOME"}</definedName>
    <definedName name="wrn.TB3._2" localSheetId="7" hidden="1">{"TB3",#N/A,FALSE,"INCOME"}</definedName>
    <definedName name="wrn.TB3._2" localSheetId="8" hidden="1">{"TB3",#N/A,FALSE,"INCOME"}</definedName>
    <definedName name="wrn.TB3._2" localSheetId="9" hidden="1">{"TB3",#N/A,FALSE,"INCOME"}</definedName>
    <definedName name="wrn.TB3._2" localSheetId="10" hidden="1">{"TB3",#N/A,FALSE,"INCOME"}</definedName>
    <definedName name="wrn.TB3._2" hidden="1">{"TB3",#N/A,FALSE,"INCOME"}</definedName>
    <definedName name="wrn.TB3._3" localSheetId="2" hidden="1">{"TB3",#N/A,FALSE,"INCOME"}</definedName>
    <definedName name="wrn.TB3._3" localSheetId="3" hidden="1">{"TB3",#N/A,FALSE,"INCOME"}</definedName>
    <definedName name="wrn.TB3._3" localSheetId="4" hidden="1">{"TB3",#N/A,FALSE,"INCOME"}</definedName>
    <definedName name="wrn.TB3._3" localSheetId="5" hidden="1">{"TB3",#N/A,FALSE,"INCOME"}</definedName>
    <definedName name="wrn.TB3._3" localSheetId="7" hidden="1">{"TB3",#N/A,FALSE,"INCOME"}</definedName>
    <definedName name="wrn.TB3._3" localSheetId="8" hidden="1">{"TB3",#N/A,FALSE,"INCOME"}</definedName>
    <definedName name="wrn.TB3._3" localSheetId="9" hidden="1">{"TB3",#N/A,FALSE,"INCOME"}</definedName>
    <definedName name="wrn.TB3._3" localSheetId="10" hidden="1">{"TB3",#N/A,FALSE,"INCOME"}</definedName>
    <definedName name="wrn.TB3._3" hidden="1">{"TB3",#N/A,FALSE,"INCOME"}</definedName>
    <definedName name="wrn.technology." localSheetId="2" hidden="1">{"developed valuation",#N/A,FALSE,"Valuation Analysis";"developed income statement",#N/A,FALSE,"Abbreviated Income Statement";"inprocess valuation",#N/A,FALSE,"Valuation Analysis";"inprocess income statement",#N/A,FALSE,"Abbreviated Income Statement"}</definedName>
    <definedName name="wrn.technology." localSheetId="3" hidden="1">{"developed valuation",#N/A,FALSE,"Valuation Analysis";"developed income statement",#N/A,FALSE,"Abbreviated Income Statement";"inprocess valuation",#N/A,FALSE,"Valuation Analysis";"inprocess income statement",#N/A,FALSE,"Abbreviated Income Statement"}</definedName>
    <definedName name="wrn.technology." localSheetId="4" hidden="1">{"developed valuation",#N/A,FALSE,"Valuation Analysis";"developed income statement",#N/A,FALSE,"Abbreviated Income Statement";"inprocess valuation",#N/A,FALSE,"Valuation Analysis";"inprocess income statement",#N/A,FALSE,"Abbreviated Income Statement"}</definedName>
    <definedName name="wrn.technology." localSheetId="5" hidden="1">{"developed valuation",#N/A,FALSE,"Valuation Analysis";"developed income statement",#N/A,FALSE,"Abbreviated Income Statement";"inprocess valuation",#N/A,FALSE,"Valuation Analysis";"inprocess income statement",#N/A,FALSE,"Abbreviated Income Statement"}</definedName>
    <definedName name="wrn.technology." localSheetId="1" hidden="1">{"developed valuation",#N/A,FALSE,"Valuation Analysis";"developed income statement",#N/A,FALSE,"Abbreviated Income Statement";"inprocess valuation",#N/A,FALSE,"Valuation Analysis";"inprocess income statement",#N/A,FALSE,"Abbreviated Income Statement"}</definedName>
    <definedName name="wrn.technology." localSheetId="0" hidden="1">{"developed valuation",#N/A,FALSE,"Valuation Analysis";"developed income statement",#N/A,FALSE,"Abbreviated Income Statement";"inprocess valuation",#N/A,FALSE,"Valuation Analysis";"inprocess income statement",#N/A,FALSE,"Abbreviated Income Statement"}</definedName>
    <definedName name="wrn.technology." localSheetId="6" hidden="1">{"developed valuation",#N/A,FALSE,"Valuation Analysis";"developed income statement",#N/A,FALSE,"Abbreviated Income Statement";"inprocess valuation",#N/A,FALSE,"Valuation Analysis";"inprocess income statement",#N/A,FALSE,"Abbreviated Income Statement"}</definedName>
    <definedName name="wrn.technology." localSheetId="7" hidden="1">{"developed valuation",#N/A,FALSE,"Valuation Analysis";"developed income statement",#N/A,FALSE,"Abbreviated Income Statement";"inprocess valuation",#N/A,FALSE,"Valuation Analysis";"inprocess income statement",#N/A,FALSE,"Abbreviated Income Statement"}</definedName>
    <definedName name="wrn.technology." localSheetId="8" hidden="1">{"developed valuation",#N/A,FALSE,"Valuation Analysis";"developed income statement",#N/A,FALSE,"Abbreviated Income Statement";"inprocess valuation",#N/A,FALSE,"Valuation Analysis";"inprocess income statement",#N/A,FALSE,"Abbreviated Income Statement"}</definedName>
    <definedName name="wrn.technology." localSheetId="9" hidden="1">{"developed valuation",#N/A,FALSE,"Valuation Analysis";"developed income statement",#N/A,FALSE,"Abbreviated Income Statement";"inprocess valuation",#N/A,FALSE,"Valuation Analysis";"inprocess income statement",#N/A,FALSE,"Abbreviated Income Statement"}</definedName>
    <definedName name="wrn.technology." localSheetId="10" hidden="1">{"developed valuation",#N/A,FALSE,"Valuation Analysis";"developed income statement",#N/A,FALSE,"Abbreviated Income Statement";"inprocess valuation",#N/A,FALSE,"Valuation Analysis";"inprocess income statement",#N/A,FALSE,"Abbreviated Income Statement"}</definedName>
    <definedName name="wrn.technology." hidden="1">{"developed valuation",#N/A,FALSE,"Valuation Analysis";"developed income statement",#N/A,FALSE,"Abbreviated Income Statement";"inprocess valuation",#N/A,FALSE,"Valuation Analysis";"inprocess income statement",#N/A,FALSE,"Abbreviated Income Statement"}</definedName>
    <definedName name="wrn.technology._1" localSheetId="2" hidden="1">{"developed valuation",#N/A,FALSE,"Valuation Analysis";"developed income statement",#N/A,FALSE,"Abbreviated Income Statement";"inprocess valuation",#N/A,FALSE,"Valuation Analysis";"inprocess income statement",#N/A,FALSE,"Abbreviated Income Statement"}</definedName>
    <definedName name="wrn.technology._1" localSheetId="3" hidden="1">{"developed valuation",#N/A,FALSE,"Valuation Analysis";"developed income statement",#N/A,FALSE,"Abbreviated Income Statement";"inprocess valuation",#N/A,FALSE,"Valuation Analysis";"inprocess income statement",#N/A,FALSE,"Abbreviated Income Statement"}</definedName>
    <definedName name="wrn.technology._1" localSheetId="4" hidden="1">{"developed valuation",#N/A,FALSE,"Valuation Analysis";"developed income statement",#N/A,FALSE,"Abbreviated Income Statement";"inprocess valuation",#N/A,FALSE,"Valuation Analysis";"inprocess income statement",#N/A,FALSE,"Abbreviated Income Statement"}</definedName>
    <definedName name="wrn.technology._1" localSheetId="5" hidden="1">{"developed valuation",#N/A,FALSE,"Valuation Analysis";"developed income statement",#N/A,FALSE,"Abbreviated Income Statement";"inprocess valuation",#N/A,FALSE,"Valuation Analysis";"inprocess income statement",#N/A,FALSE,"Abbreviated Income Statement"}</definedName>
    <definedName name="wrn.technology._1" localSheetId="1" hidden="1">{"developed valuation",#N/A,FALSE,"Valuation Analysis";"developed income statement",#N/A,FALSE,"Abbreviated Income Statement";"inprocess valuation",#N/A,FALSE,"Valuation Analysis";"inprocess income statement",#N/A,FALSE,"Abbreviated Income Statement"}</definedName>
    <definedName name="wrn.technology._1" localSheetId="0" hidden="1">{"developed valuation",#N/A,FALSE,"Valuation Analysis";"developed income statement",#N/A,FALSE,"Abbreviated Income Statement";"inprocess valuation",#N/A,FALSE,"Valuation Analysis";"inprocess income statement",#N/A,FALSE,"Abbreviated Income Statement"}</definedName>
    <definedName name="wrn.technology._1" localSheetId="6" hidden="1">{"developed valuation",#N/A,FALSE,"Valuation Analysis";"developed income statement",#N/A,FALSE,"Abbreviated Income Statement";"inprocess valuation",#N/A,FALSE,"Valuation Analysis";"inprocess income statement",#N/A,FALSE,"Abbreviated Income Statement"}</definedName>
    <definedName name="wrn.technology._1" localSheetId="7" hidden="1">{"developed valuation",#N/A,FALSE,"Valuation Analysis";"developed income statement",#N/A,FALSE,"Abbreviated Income Statement";"inprocess valuation",#N/A,FALSE,"Valuation Analysis";"inprocess income statement",#N/A,FALSE,"Abbreviated Income Statement"}</definedName>
    <definedName name="wrn.technology._1" localSheetId="8" hidden="1">{"developed valuation",#N/A,FALSE,"Valuation Analysis";"developed income statement",#N/A,FALSE,"Abbreviated Income Statement";"inprocess valuation",#N/A,FALSE,"Valuation Analysis";"inprocess income statement",#N/A,FALSE,"Abbreviated Income Statement"}</definedName>
    <definedName name="wrn.technology._1" localSheetId="9" hidden="1">{"developed valuation",#N/A,FALSE,"Valuation Analysis";"developed income statement",#N/A,FALSE,"Abbreviated Income Statement";"inprocess valuation",#N/A,FALSE,"Valuation Analysis";"inprocess income statement",#N/A,FALSE,"Abbreviated Income Statement"}</definedName>
    <definedName name="wrn.technology._1" localSheetId="10" hidden="1">{"developed valuation",#N/A,FALSE,"Valuation Analysis";"developed income statement",#N/A,FALSE,"Abbreviated Income Statement";"inprocess valuation",#N/A,FALSE,"Valuation Analysis";"inprocess income statement",#N/A,FALSE,"Abbreviated Income Statement"}</definedName>
    <definedName name="wrn.technology._1" hidden="1">{"developed valuation",#N/A,FALSE,"Valuation Analysis";"developed income statement",#N/A,FALSE,"Abbreviated Income Statement";"inprocess valuation",#N/A,FALSE,"Valuation Analysis";"inprocess income statement",#N/A,FALSE,"Abbreviated Income Statement"}</definedName>
    <definedName name="wrn.TEST." localSheetId="2" hidden="1">{"acc1",#N/A,TRUE,"Accrual";"ACC2",#N/A,TRUE,"Accrual"}</definedName>
    <definedName name="wrn.TEST." localSheetId="3" hidden="1">{"acc1",#N/A,TRUE,"Accrual";"ACC2",#N/A,TRUE,"Accrual"}</definedName>
    <definedName name="wrn.TEST." localSheetId="4" hidden="1">{"acc1",#N/A,TRUE,"Accrual";"ACC2",#N/A,TRUE,"Accrual"}</definedName>
    <definedName name="wrn.TEST." localSheetId="5" hidden="1">{"acc1",#N/A,TRUE,"Accrual";"ACC2",#N/A,TRUE,"Accrual"}</definedName>
    <definedName name="wrn.TEST." localSheetId="7" hidden="1">{"acc1",#N/A,TRUE,"Accrual";"ACC2",#N/A,TRUE,"Accrual"}</definedName>
    <definedName name="wrn.TEST." localSheetId="8" hidden="1">{"acc1",#N/A,TRUE,"Accrual";"ACC2",#N/A,TRUE,"Accrual"}</definedName>
    <definedName name="wrn.TEST." localSheetId="9" hidden="1">{"acc1",#N/A,TRUE,"Accrual";"ACC2",#N/A,TRUE,"Accrual"}</definedName>
    <definedName name="wrn.TEST." localSheetId="10" hidden="1">{"acc1",#N/A,TRUE,"Accrual";"ACC2",#N/A,TRUE,"Accrual"}</definedName>
    <definedName name="wrn.TEST." hidden="1">{"acc1",#N/A,TRUE,"Accrual";"ACC2",#N/A,TRUE,"Accrual"}</definedName>
    <definedName name="wrn.test1." localSheetId="2" hidden="1">{"Income Statement",#N/A,FALSE,"CFMODEL";"Balance Sheet",#N/A,FALSE,"CFMODEL"}</definedName>
    <definedName name="wrn.test1." localSheetId="3" hidden="1">{"Income Statement",#N/A,FALSE,"CFMODEL";"Balance Sheet",#N/A,FALSE,"CFMODEL"}</definedName>
    <definedName name="wrn.test1." localSheetId="4" hidden="1">{"Income Statement",#N/A,FALSE,"CFMODEL";"Balance Sheet",#N/A,FALSE,"CFMODEL"}</definedName>
    <definedName name="wrn.test1." localSheetId="5" hidden="1">{"Income Statement",#N/A,FALSE,"CFMODEL";"Balance Sheet",#N/A,FALSE,"CFMODEL"}</definedName>
    <definedName name="wrn.test1." localSheetId="1" hidden="1">{"Income Statement",#N/A,FALSE,"CFMODEL";"Balance Sheet",#N/A,FALSE,"CFMODEL"}</definedName>
    <definedName name="wrn.test1." localSheetId="0" hidden="1">{"Income Statement",#N/A,FALSE,"CFMODEL";"Balance Sheet",#N/A,FALSE,"CFMODEL"}</definedName>
    <definedName name="wrn.test1." localSheetId="6" hidden="1">{"Income Statement",#N/A,FALSE,"CFMODEL";"Balance Sheet",#N/A,FALSE,"CFMODEL"}</definedName>
    <definedName name="wrn.test1." localSheetId="7" hidden="1">{"Income Statement",#N/A,FALSE,"CFMODEL";"Balance Sheet",#N/A,FALSE,"CFMODEL"}</definedName>
    <definedName name="wrn.test1." localSheetId="8" hidden="1">{"Income Statement",#N/A,FALSE,"CFMODEL";"Balance Sheet",#N/A,FALSE,"CFMODEL"}</definedName>
    <definedName name="wrn.test1." localSheetId="9" hidden="1">{"Income Statement",#N/A,FALSE,"CFMODEL";"Balance Sheet",#N/A,FALSE,"CFMODEL"}</definedName>
    <definedName name="wrn.test1." localSheetId="10" hidden="1">{"Income Statement",#N/A,FALSE,"CFMODEL";"Balance Sheet",#N/A,FALSE,"CFMODEL"}</definedName>
    <definedName name="wrn.test1." hidden="1">{"Income Statement",#N/A,FALSE,"CFMODEL";"Balance Sheet",#N/A,FALSE,"CFMODEL"}</definedName>
    <definedName name="wrn.test1._1" localSheetId="2" hidden="1">{"Income Statement",#N/A,FALSE,"CFMODEL";"Balance Sheet",#N/A,FALSE,"CFMODEL"}</definedName>
    <definedName name="wrn.test1._1" localSheetId="3" hidden="1">{"Income Statement",#N/A,FALSE,"CFMODEL";"Balance Sheet",#N/A,FALSE,"CFMODEL"}</definedName>
    <definedName name="wrn.test1._1" localSheetId="4" hidden="1">{"Income Statement",#N/A,FALSE,"CFMODEL";"Balance Sheet",#N/A,FALSE,"CFMODEL"}</definedName>
    <definedName name="wrn.test1._1" localSheetId="5" hidden="1">{"Income Statement",#N/A,FALSE,"CFMODEL";"Balance Sheet",#N/A,FALSE,"CFMODEL"}</definedName>
    <definedName name="wrn.test1._1" localSheetId="1" hidden="1">{"Income Statement",#N/A,FALSE,"CFMODEL";"Balance Sheet",#N/A,FALSE,"CFMODEL"}</definedName>
    <definedName name="wrn.test1._1" localSheetId="0" hidden="1">{"Income Statement",#N/A,FALSE,"CFMODEL";"Balance Sheet",#N/A,FALSE,"CFMODEL"}</definedName>
    <definedName name="wrn.test1._1" localSheetId="6" hidden="1">{"Income Statement",#N/A,FALSE,"CFMODEL";"Balance Sheet",#N/A,FALSE,"CFMODEL"}</definedName>
    <definedName name="wrn.test1._1" localSheetId="7" hidden="1">{"Income Statement",#N/A,FALSE,"CFMODEL";"Balance Sheet",#N/A,FALSE,"CFMODEL"}</definedName>
    <definedName name="wrn.test1._1" localSheetId="8" hidden="1">{"Income Statement",#N/A,FALSE,"CFMODEL";"Balance Sheet",#N/A,FALSE,"CFMODEL"}</definedName>
    <definedName name="wrn.test1._1" localSheetId="9" hidden="1">{"Income Statement",#N/A,FALSE,"CFMODEL";"Balance Sheet",#N/A,FALSE,"CFMODEL"}</definedName>
    <definedName name="wrn.test1._1" localSheetId="10" hidden="1">{"Income Statement",#N/A,FALSE,"CFMODEL";"Balance Sheet",#N/A,FALSE,"CFMODEL"}</definedName>
    <definedName name="wrn.test1._1" hidden="1">{"Income Statement",#N/A,FALSE,"CFMODEL";"Balance Sheet",#N/A,FALSE,"CFMODEL"}</definedName>
    <definedName name="wrn.test2." localSheetId="2" hidden="1">{"SourcesUses",#N/A,TRUE,"CFMODEL";"TransOverview",#N/A,TRUE,"CFMODEL"}</definedName>
    <definedName name="wrn.test2." localSheetId="3" hidden="1">{"SourcesUses",#N/A,TRUE,"CFMODEL";"TransOverview",#N/A,TRUE,"CFMODEL"}</definedName>
    <definedName name="wrn.test2." localSheetId="4" hidden="1">{"SourcesUses",#N/A,TRUE,"CFMODEL";"TransOverview",#N/A,TRUE,"CFMODEL"}</definedName>
    <definedName name="wrn.test2." localSheetId="5" hidden="1">{"SourcesUses",#N/A,TRUE,"CFMODEL";"TransOverview",#N/A,TRUE,"CFMODEL"}</definedName>
    <definedName name="wrn.test2." localSheetId="1" hidden="1">{"SourcesUses",#N/A,TRUE,"CFMODEL";"TransOverview",#N/A,TRUE,"CFMODEL"}</definedName>
    <definedName name="wrn.test2." localSheetId="0" hidden="1">{"SourcesUses",#N/A,TRUE,"CFMODEL";"TransOverview",#N/A,TRUE,"CFMODEL"}</definedName>
    <definedName name="wrn.test2." localSheetId="6" hidden="1">{"SourcesUses",#N/A,TRUE,"CFMODEL";"TransOverview",#N/A,TRUE,"CFMODEL"}</definedName>
    <definedName name="wrn.test2." localSheetId="7" hidden="1">{"SourcesUses",#N/A,TRUE,"CFMODEL";"TransOverview",#N/A,TRUE,"CFMODEL"}</definedName>
    <definedName name="wrn.test2." localSheetId="8" hidden="1">{"SourcesUses",#N/A,TRUE,"CFMODEL";"TransOverview",#N/A,TRUE,"CFMODEL"}</definedName>
    <definedName name="wrn.test2." localSheetId="9" hidden="1">{"SourcesUses",#N/A,TRUE,"CFMODEL";"TransOverview",#N/A,TRUE,"CFMODEL"}</definedName>
    <definedName name="wrn.test2." localSheetId="10" hidden="1">{"SourcesUses",#N/A,TRUE,"CFMODEL";"TransOverview",#N/A,TRUE,"CFMODEL"}</definedName>
    <definedName name="wrn.test2." hidden="1">{"SourcesUses",#N/A,TRUE,"CFMODEL";"TransOverview",#N/A,TRUE,"CFMODEL"}</definedName>
    <definedName name="wrn.test2._1" localSheetId="2" hidden="1">{"SourcesUses",#N/A,TRUE,"CFMODEL";"TransOverview",#N/A,TRUE,"CFMODEL"}</definedName>
    <definedName name="wrn.test2._1" localSheetId="3" hidden="1">{"SourcesUses",#N/A,TRUE,"CFMODEL";"TransOverview",#N/A,TRUE,"CFMODEL"}</definedName>
    <definedName name="wrn.test2._1" localSheetId="4" hidden="1">{"SourcesUses",#N/A,TRUE,"CFMODEL";"TransOverview",#N/A,TRUE,"CFMODEL"}</definedName>
    <definedName name="wrn.test2._1" localSheetId="5" hidden="1">{"SourcesUses",#N/A,TRUE,"CFMODEL";"TransOverview",#N/A,TRUE,"CFMODEL"}</definedName>
    <definedName name="wrn.test2._1" localSheetId="1" hidden="1">{"SourcesUses",#N/A,TRUE,"CFMODEL";"TransOverview",#N/A,TRUE,"CFMODEL"}</definedName>
    <definedName name="wrn.test2._1" localSheetId="0" hidden="1">{"SourcesUses",#N/A,TRUE,"CFMODEL";"TransOverview",#N/A,TRUE,"CFMODEL"}</definedName>
    <definedName name="wrn.test2._1" localSheetId="6" hidden="1">{"SourcesUses",#N/A,TRUE,"CFMODEL";"TransOverview",#N/A,TRUE,"CFMODEL"}</definedName>
    <definedName name="wrn.test2._1" localSheetId="7" hidden="1">{"SourcesUses",#N/A,TRUE,"CFMODEL";"TransOverview",#N/A,TRUE,"CFMODEL"}</definedName>
    <definedName name="wrn.test2._1" localSheetId="8" hidden="1">{"SourcesUses",#N/A,TRUE,"CFMODEL";"TransOverview",#N/A,TRUE,"CFMODEL"}</definedName>
    <definedName name="wrn.test2._1" localSheetId="9" hidden="1">{"SourcesUses",#N/A,TRUE,"CFMODEL";"TransOverview",#N/A,TRUE,"CFMODEL"}</definedName>
    <definedName name="wrn.test2._1" localSheetId="10" hidden="1">{"SourcesUses",#N/A,TRUE,"CFMODEL";"TransOverview",#N/A,TRUE,"CFMODEL"}</definedName>
    <definedName name="wrn.test2._1" hidden="1">{"SourcesUses",#N/A,TRUE,"CFMODEL";"TransOverview",#N/A,TRUE,"CFMODEL"}</definedName>
    <definedName name="wrn.test3." localSheetId="2" hidden="1">{"SourcesUses",#N/A,TRUE,#N/A;"TransOverview",#N/A,TRUE,"CFMODEL"}</definedName>
    <definedName name="wrn.test3." localSheetId="3" hidden="1">{"SourcesUses",#N/A,TRUE,#N/A;"TransOverview",#N/A,TRUE,"CFMODEL"}</definedName>
    <definedName name="wrn.test3." localSheetId="4" hidden="1">{"SourcesUses",#N/A,TRUE,#N/A;"TransOverview",#N/A,TRUE,"CFMODEL"}</definedName>
    <definedName name="wrn.test3." localSheetId="5" hidden="1">{"SourcesUses",#N/A,TRUE,#N/A;"TransOverview",#N/A,TRUE,"CFMODEL"}</definedName>
    <definedName name="wrn.test3." localSheetId="1" hidden="1">{"SourcesUses",#N/A,TRUE,#N/A;"TransOverview",#N/A,TRUE,"CFMODEL"}</definedName>
    <definedName name="wrn.test3." localSheetId="0" hidden="1">{"SourcesUses",#N/A,TRUE,#N/A;"TransOverview",#N/A,TRUE,"CFMODEL"}</definedName>
    <definedName name="wrn.test3." localSheetId="6" hidden="1">{"SourcesUses",#N/A,TRUE,#N/A;"TransOverview",#N/A,TRUE,"CFMODEL"}</definedName>
    <definedName name="wrn.test3." localSheetId="7" hidden="1">{"SourcesUses",#N/A,TRUE,#N/A;"TransOverview",#N/A,TRUE,"CFMODEL"}</definedName>
    <definedName name="wrn.test3." localSheetId="8" hidden="1">{"SourcesUses",#N/A,TRUE,#N/A;"TransOverview",#N/A,TRUE,"CFMODEL"}</definedName>
    <definedName name="wrn.test3." localSheetId="9" hidden="1">{"SourcesUses",#N/A,TRUE,#N/A;"TransOverview",#N/A,TRUE,"CFMODEL"}</definedName>
    <definedName name="wrn.test3." localSheetId="10" hidden="1">{"SourcesUses",#N/A,TRUE,#N/A;"TransOverview",#N/A,TRUE,"CFMODEL"}</definedName>
    <definedName name="wrn.test3." hidden="1">{"SourcesUses",#N/A,TRUE,#N/A;"TransOverview",#N/A,TRUE,"CFMODEL"}</definedName>
    <definedName name="wrn.test3._1" localSheetId="2" hidden="1">{"SourcesUses",#N/A,TRUE,#N/A;"TransOverview",#N/A,TRUE,"CFMODEL"}</definedName>
    <definedName name="wrn.test3._1" localSheetId="3" hidden="1">{"SourcesUses",#N/A,TRUE,#N/A;"TransOverview",#N/A,TRUE,"CFMODEL"}</definedName>
    <definedName name="wrn.test3._1" localSheetId="4" hidden="1">{"SourcesUses",#N/A,TRUE,#N/A;"TransOverview",#N/A,TRUE,"CFMODEL"}</definedName>
    <definedName name="wrn.test3._1" localSheetId="5" hidden="1">{"SourcesUses",#N/A,TRUE,#N/A;"TransOverview",#N/A,TRUE,"CFMODEL"}</definedName>
    <definedName name="wrn.test3._1" localSheetId="1" hidden="1">{"SourcesUses",#N/A,TRUE,#N/A;"TransOverview",#N/A,TRUE,"CFMODEL"}</definedName>
    <definedName name="wrn.test3._1" localSheetId="0" hidden="1">{"SourcesUses",#N/A,TRUE,#N/A;"TransOverview",#N/A,TRUE,"CFMODEL"}</definedName>
    <definedName name="wrn.test3._1" localSheetId="6" hidden="1">{"SourcesUses",#N/A,TRUE,#N/A;"TransOverview",#N/A,TRUE,"CFMODEL"}</definedName>
    <definedName name="wrn.test3._1" localSheetId="7" hidden="1">{"SourcesUses",#N/A,TRUE,#N/A;"TransOverview",#N/A,TRUE,"CFMODEL"}</definedName>
    <definedName name="wrn.test3._1" localSheetId="8" hidden="1">{"SourcesUses",#N/A,TRUE,#N/A;"TransOverview",#N/A,TRUE,"CFMODEL"}</definedName>
    <definedName name="wrn.test3._1" localSheetId="9" hidden="1">{"SourcesUses",#N/A,TRUE,#N/A;"TransOverview",#N/A,TRUE,"CFMODEL"}</definedName>
    <definedName name="wrn.test3._1" localSheetId="10" hidden="1">{"SourcesUses",#N/A,TRUE,#N/A;"TransOverview",#N/A,TRUE,"CFMODEL"}</definedName>
    <definedName name="wrn.test3._1" hidden="1">{"SourcesUses",#N/A,TRUE,#N/A;"TransOverview",#N/A,TRUE,"CFMODEL"}</definedName>
    <definedName name="wrn.test4." localSheetId="2" hidden="1">{"SourcesUses",#N/A,TRUE,"FundsFlow";"TransOverview",#N/A,TRUE,"FundsFlow"}</definedName>
    <definedName name="wrn.test4." localSheetId="3" hidden="1">{"SourcesUses",#N/A,TRUE,"FundsFlow";"TransOverview",#N/A,TRUE,"FundsFlow"}</definedName>
    <definedName name="wrn.test4." localSheetId="4" hidden="1">{"SourcesUses",#N/A,TRUE,"FundsFlow";"TransOverview",#N/A,TRUE,"FundsFlow"}</definedName>
    <definedName name="wrn.test4." localSheetId="5" hidden="1">{"SourcesUses",#N/A,TRUE,"FundsFlow";"TransOverview",#N/A,TRUE,"FundsFlow"}</definedName>
    <definedName name="wrn.test4." localSheetId="1" hidden="1">{"SourcesUses",#N/A,TRUE,"FundsFlow";"TransOverview",#N/A,TRUE,"FundsFlow"}</definedName>
    <definedName name="wrn.test4." localSheetId="0" hidden="1">{"SourcesUses",#N/A,TRUE,"FundsFlow";"TransOverview",#N/A,TRUE,"FundsFlow"}</definedName>
    <definedName name="wrn.test4." localSheetId="6" hidden="1">{"SourcesUses",#N/A,TRUE,"FundsFlow";"TransOverview",#N/A,TRUE,"FundsFlow"}</definedName>
    <definedName name="wrn.test4." localSheetId="7" hidden="1">{"SourcesUses",#N/A,TRUE,"FundsFlow";"TransOverview",#N/A,TRUE,"FundsFlow"}</definedName>
    <definedName name="wrn.test4." localSheetId="8" hidden="1">{"SourcesUses",#N/A,TRUE,"FundsFlow";"TransOverview",#N/A,TRUE,"FundsFlow"}</definedName>
    <definedName name="wrn.test4." localSheetId="9" hidden="1">{"SourcesUses",#N/A,TRUE,"FundsFlow";"TransOverview",#N/A,TRUE,"FundsFlow"}</definedName>
    <definedName name="wrn.test4." localSheetId="10" hidden="1">{"SourcesUses",#N/A,TRUE,"FundsFlow";"TransOverview",#N/A,TRUE,"FundsFlow"}</definedName>
    <definedName name="wrn.test4." hidden="1">{"SourcesUses",#N/A,TRUE,"FundsFlow";"TransOverview",#N/A,TRUE,"FundsFlow"}</definedName>
    <definedName name="wrn.test4._1" localSheetId="2" hidden="1">{"SourcesUses",#N/A,TRUE,"FundsFlow";"TransOverview",#N/A,TRUE,"FundsFlow"}</definedName>
    <definedName name="wrn.test4._1" localSheetId="3" hidden="1">{"SourcesUses",#N/A,TRUE,"FundsFlow";"TransOverview",#N/A,TRUE,"FundsFlow"}</definedName>
    <definedName name="wrn.test4._1" localSheetId="4" hidden="1">{"SourcesUses",#N/A,TRUE,"FundsFlow";"TransOverview",#N/A,TRUE,"FundsFlow"}</definedName>
    <definedName name="wrn.test4._1" localSheetId="5" hidden="1">{"SourcesUses",#N/A,TRUE,"FundsFlow";"TransOverview",#N/A,TRUE,"FundsFlow"}</definedName>
    <definedName name="wrn.test4._1" localSheetId="1" hidden="1">{"SourcesUses",#N/A,TRUE,"FundsFlow";"TransOverview",#N/A,TRUE,"FundsFlow"}</definedName>
    <definedName name="wrn.test4._1" localSheetId="0" hidden="1">{"SourcesUses",#N/A,TRUE,"FundsFlow";"TransOverview",#N/A,TRUE,"FundsFlow"}</definedName>
    <definedName name="wrn.test4._1" localSheetId="6" hidden="1">{"SourcesUses",#N/A,TRUE,"FundsFlow";"TransOverview",#N/A,TRUE,"FundsFlow"}</definedName>
    <definedName name="wrn.test4._1" localSheetId="7" hidden="1">{"SourcesUses",#N/A,TRUE,"FundsFlow";"TransOverview",#N/A,TRUE,"FundsFlow"}</definedName>
    <definedName name="wrn.test4._1" localSheetId="8" hidden="1">{"SourcesUses",#N/A,TRUE,"FundsFlow";"TransOverview",#N/A,TRUE,"FundsFlow"}</definedName>
    <definedName name="wrn.test4._1" localSheetId="9" hidden="1">{"SourcesUses",#N/A,TRUE,"FundsFlow";"TransOverview",#N/A,TRUE,"FundsFlow"}</definedName>
    <definedName name="wrn.test4._1" localSheetId="10" hidden="1">{"SourcesUses",#N/A,TRUE,"FundsFlow";"TransOverview",#N/A,TRUE,"FundsFlow"}</definedName>
    <definedName name="wrn.test4._1" hidden="1">{"SourcesUses",#N/A,TRUE,"FundsFlow";"TransOverview",#N/A,TRUE,"FundsFlow"}</definedName>
    <definedName name="wrn.TESTS." localSheetId="2" hidden="1">{"PAGE_1",#N/A,FALSE,"MONTH"}</definedName>
    <definedName name="wrn.TESTS." localSheetId="3" hidden="1">{"PAGE_1",#N/A,FALSE,"MONTH"}</definedName>
    <definedName name="wrn.TESTS." localSheetId="4" hidden="1">{"PAGE_1",#N/A,FALSE,"MONTH"}</definedName>
    <definedName name="wrn.TESTS." localSheetId="5" hidden="1">{"PAGE_1",#N/A,FALSE,"MONTH"}</definedName>
    <definedName name="wrn.TESTS." localSheetId="1" hidden="1">{"PAGE_1",#N/A,FALSE,"MONTH"}</definedName>
    <definedName name="wrn.TESTS." localSheetId="0" hidden="1">{"PAGE_1",#N/A,FALSE,"MONTH"}</definedName>
    <definedName name="wrn.TESTS." localSheetId="6" hidden="1">{"PAGE_1",#N/A,FALSE,"MONTH"}</definedName>
    <definedName name="wrn.TESTS." localSheetId="7" hidden="1">{"PAGE_1",#N/A,FALSE,"MONTH"}</definedName>
    <definedName name="wrn.TESTS." localSheetId="8" hidden="1">{"PAGE_1",#N/A,FALSE,"MONTH"}</definedName>
    <definedName name="wrn.TESTS." localSheetId="9" hidden="1">{"PAGE_1",#N/A,FALSE,"MONTH"}</definedName>
    <definedName name="wrn.TESTS." localSheetId="10" hidden="1">{"PAGE_1",#N/A,FALSE,"MONTH"}</definedName>
    <definedName name="wrn.TESTS." hidden="1">{"PAGE_1",#N/A,FALSE,"MONTH"}</definedName>
    <definedName name="wrn.Total._.Company._.Reforecast._.Print." localSheetId="2"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localSheetId="3"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localSheetId="4"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localSheetId="5"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localSheetId="7"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localSheetId="8"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localSheetId="9"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localSheetId="10"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Printout." localSheetId="2" hidden="1">{#N/A,#N/A,FALSE,"System Totals";#N/A,#N/A,FALSE,"SegA";#N/A,#N/A,FALSE,"SegB";#N/A,#N/A,FALSE,"SegC";#N/A,#N/A,FALSE,"SegD";#N/A,#N/A,FALSE,"SegE";#N/A,#N/A,FALSE,"SegF";#N/A,#N/A,FALSE,"SegG"}</definedName>
    <definedName name="wrn.Total._.Printout." localSheetId="3" hidden="1">{#N/A,#N/A,FALSE,"System Totals";#N/A,#N/A,FALSE,"SegA";#N/A,#N/A,FALSE,"SegB";#N/A,#N/A,FALSE,"SegC";#N/A,#N/A,FALSE,"SegD";#N/A,#N/A,FALSE,"SegE";#N/A,#N/A,FALSE,"SegF";#N/A,#N/A,FALSE,"SegG"}</definedName>
    <definedName name="wrn.Total._.Printout." localSheetId="4" hidden="1">{#N/A,#N/A,FALSE,"System Totals";#N/A,#N/A,FALSE,"SegA";#N/A,#N/A,FALSE,"SegB";#N/A,#N/A,FALSE,"SegC";#N/A,#N/A,FALSE,"SegD";#N/A,#N/A,FALSE,"SegE";#N/A,#N/A,FALSE,"SegF";#N/A,#N/A,FALSE,"SegG"}</definedName>
    <definedName name="wrn.Total._.Printout." localSheetId="5" hidden="1">{#N/A,#N/A,FALSE,"System Totals";#N/A,#N/A,FALSE,"SegA";#N/A,#N/A,FALSE,"SegB";#N/A,#N/A,FALSE,"SegC";#N/A,#N/A,FALSE,"SegD";#N/A,#N/A,FALSE,"SegE";#N/A,#N/A,FALSE,"SegF";#N/A,#N/A,FALSE,"SegG"}</definedName>
    <definedName name="wrn.Total._.Printout." localSheetId="1" hidden="1">{#N/A,#N/A,FALSE,"System Totals";#N/A,#N/A,FALSE,"SegA";#N/A,#N/A,FALSE,"SegB";#N/A,#N/A,FALSE,"SegC";#N/A,#N/A,FALSE,"SegD";#N/A,#N/A,FALSE,"SegE";#N/A,#N/A,FALSE,"SegF";#N/A,#N/A,FALSE,"SegG"}</definedName>
    <definedName name="wrn.Total._.Printout." localSheetId="0" hidden="1">{#N/A,#N/A,FALSE,"System Totals";#N/A,#N/A,FALSE,"SegA";#N/A,#N/A,FALSE,"SegB";#N/A,#N/A,FALSE,"SegC";#N/A,#N/A,FALSE,"SegD";#N/A,#N/A,FALSE,"SegE";#N/A,#N/A,FALSE,"SegF";#N/A,#N/A,FALSE,"SegG"}</definedName>
    <definedName name="wrn.Total._.Printout." localSheetId="6" hidden="1">{#N/A,#N/A,FALSE,"System Totals";#N/A,#N/A,FALSE,"SegA";#N/A,#N/A,FALSE,"SegB";#N/A,#N/A,FALSE,"SegC";#N/A,#N/A,FALSE,"SegD";#N/A,#N/A,FALSE,"SegE";#N/A,#N/A,FALSE,"SegF";#N/A,#N/A,FALSE,"SegG"}</definedName>
    <definedName name="wrn.Total._.Printout." localSheetId="7" hidden="1">{#N/A,#N/A,FALSE,"System Totals";#N/A,#N/A,FALSE,"SegA";#N/A,#N/A,FALSE,"SegB";#N/A,#N/A,FALSE,"SegC";#N/A,#N/A,FALSE,"SegD";#N/A,#N/A,FALSE,"SegE";#N/A,#N/A,FALSE,"SegF";#N/A,#N/A,FALSE,"SegG"}</definedName>
    <definedName name="wrn.Total._.Printout." localSheetId="8" hidden="1">{#N/A,#N/A,FALSE,"System Totals";#N/A,#N/A,FALSE,"SegA";#N/A,#N/A,FALSE,"SegB";#N/A,#N/A,FALSE,"SegC";#N/A,#N/A,FALSE,"SegD";#N/A,#N/A,FALSE,"SegE";#N/A,#N/A,FALSE,"SegF";#N/A,#N/A,FALSE,"SegG"}</definedName>
    <definedName name="wrn.Total._.Printout." localSheetId="9" hidden="1">{#N/A,#N/A,FALSE,"System Totals";#N/A,#N/A,FALSE,"SegA";#N/A,#N/A,FALSE,"SegB";#N/A,#N/A,FALSE,"SegC";#N/A,#N/A,FALSE,"SegD";#N/A,#N/A,FALSE,"SegE";#N/A,#N/A,FALSE,"SegF";#N/A,#N/A,FALSE,"SegG"}</definedName>
    <definedName name="wrn.Total._.Printout." localSheetId="10" hidden="1">{#N/A,#N/A,FALSE,"System Totals";#N/A,#N/A,FALSE,"SegA";#N/A,#N/A,FALSE,"SegB";#N/A,#N/A,FALSE,"SegC";#N/A,#N/A,FALSE,"SegD";#N/A,#N/A,FALSE,"SegE";#N/A,#N/A,FALSE,"SegF";#N/A,#N/A,FALSE,"SegG"}</definedName>
    <definedName name="wrn.Total._.Printout." hidden="1">{#N/A,#N/A,FALSE,"System Totals";#N/A,#N/A,FALSE,"SegA";#N/A,#N/A,FALSE,"SegB";#N/A,#N/A,FALSE,"SegC";#N/A,#N/A,FALSE,"SegD";#N/A,#N/A,FALSE,"SegE";#N/A,#N/A,FALSE,"SegF";#N/A,#N/A,FALSE,"SegG"}</definedName>
    <definedName name="wrn.Track." localSheetId="2" hidden="1">{#N/A,#N/A,FALSE;"Inc Stmt",#N/A,#N/A;FALSE,"Indirect Costs",#N/A;#N/A,FALSE,"Capital"}</definedName>
    <definedName name="wrn.Track." localSheetId="3" hidden="1">{#N/A,#N/A,FALSE;"Inc Stmt",#N/A,#N/A;FALSE,"Indirect Costs",#N/A;#N/A,FALSE,"Capital"}</definedName>
    <definedName name="wrn.Track." localSheetId="4" hidden="1">{#N/A,#N/A,FALSE;"Inc Stmt",#N/A,#N/A;FALSE,"Indirect Costs",#N/A;#N/A,FALSE,"Capital"}</definedName>
    <definedName name="wrn.Track." localSheetId="5" hidden="1">{#N/A,#N/A,FALSE;"Inc Stmt",#N/A,#N/A;FALSE,"Indirect Costs",#N/A;#N/A,FALSE,"Capital"}</definedName>
    <definedName name="wrn.Track." localSheetId="7" hidden="1">{#N/A,#N/A,FALSE;"Inc Stmt",#N/A,#N/A;FALSE,"Indirect Costs",#N/A;#N/A,FALSE,"Capital"}</definedName>
    <definedName name="wrn.Track." localSheetId="8" hidden="1">{#N/A,#N/A,FALSE;"Inc Stmt",#N/A,#N/A;FALSE,"Indirect Costs",#N/A;#N/A,FALSE,"Capital"}</definedName>
    <definedName name="wrn.Track." localSheetId="9" hidden="1">{#N/A,#N/A,FALSE;"Inc Stmt",#N/A,#N/A;FALSE,"Indirect Costs",#N/A;#N/A,FALSE,"Capital"}</definedName>
    <definedName name="wrn.Track." localSheetId="10" hidden="1">{#N/A,#N/A,FALSE;"Inc Stmt",#N/A,#N/A;FALSE,"Indirect Costs",#N/A;#N/A,FALSE,"Capital"}</definedName>
    <definedName name="wrn.Track." hidden="1">{#N/A,#N/A,FALSE;"Inc Stmt",#N/A,#N/A;FALSE,"Indirect Costs",#N/A;#N/A,FALSE,"Capital"}</definedName>
    <definedName name="wrn.trademark._.and._.trade._.name." localSheetId="2" hidden="1">{"trademark1",#N/A,FALSE,"Trademark(s) and Trade Name(s)"}</definedName>
    <definedName name="wrn.trademark._.and._.trade._.name." localSheetId="3" hidden="1">{"trademark1",#N/A,FALSE,"Trademark(s) and Trade Name(s)"}</definedName>
    <definedName name="wrn.trademark._.and._.trade._.name." localSheetId="4" hidden="1">{"trademark1",#N/A,FALSE,"Trademark(s) and Trade Name(s)"}</definedName>
    <definedName name="wrn.trademark._.and._.trade._.name." localSheetId="5" hidden="1">{"trademark1",#N/A,FALSE,"Trademark(s) and Trade Name(s)"}</definedName>
    <definedName name="wrn.trademark._.and._.trade._.name." localSheetId="1" hidden="1">{"trademark1",#N/A,FALSE,"Trademark(s) and Trade Name(s)"}</definedName>
    <definedName name="wrn.trademark._.and._.trade._.name." localSheetId="0" hidden="1">{"trademark1",#N/A,FALSE,"Trademark(s) and Trade Name(s)"}</definedName>
    <definedName name="wrn.trademark._.and._.trade._.name." localSheetId="6" hidden="1">{"trademark1",#N/A,FALSE,"Trademark(s) and Trade Name(s)"}</definedName>
    <definedName name="wrn.trademark._.and._.trade._.name." localSheetId="7" hidden="1">{"trademark1",#N/A,FALSE,"Trademark(s) and Trade Name(s)"}</definedName>
    <definedName name="wrn.trademark._.and._.trade._.name." localSheetId="8" hidden="1">{"trademark1",#N/A,FALSE,"Trademark(s) and Trade Name(s)"}</definedName>
    <definedName name="wrn.trademark._.and._.trade._.name." localSheetId="9" hidden="1">{"trademark1",#N/A,FALSE,"Trademark(s) and Trade Name(s)"}</definedName>
    <definedName name="wrn.trademark._.and._.trade._.name." localSheetId="10" hidden="1">{"trademark1",#N/A,FALSE,"Trademark(s) and Trade Name(s)"}</definedName>
    <definedName name="wrn.trademark._.and._.trade._.name." hidden="1">{"trademark1",#N/A,FALSE,"Trademark(s) and Trade Name(s)"}</definedName>
    <definedName name="wrn.trademark._.and._.trade._.name._1" localSheetId="2" hidden="1">{"trademark1",#N/A,FALSE,"Trademark(s) and Trade Name(s)"}</definedName>
    <definedName name="wrn.trademark._.and._.trade._.name._1" localSheetId="3" hidden="1">{"trademark1",#N/A,FALSE,"Trademark(s) and Trade Name(s)"}</definedName>
    <definedName name="wrn.trademark._.and._.trade._.name._1" localSheetId="4" hidden="1">{"trademark1",#N/A,FALSE,"Trademark(s) and Trade Name(s)"}</definedName>
    <definedName name="wrn.trademark._.and._.trade._.name._1" localSheetId="5" hidden="1">{"trademark1",#N/A,FALSE,"Trademark(s) and Trade Name(s)"}</definedName>
    <definedName name="wrn.trademark._.and._.trade._.name._1" localSheetId="1" hidden="1">{"trademark1",#N/A,FALSE,"Trademark(s) and Trade Name(s)"}</definedName>
    <definedName name="wrn.trademark._.and._.trade._.name._1" localSheetId="0" hidden="1">{"trademark1",#N/A,FALSE,"Trademark(s) and Trade Name(s)"}</definedName>
    <definedName name="wrn.trademark._.and._.trade._.name._1" localSheetId="6" hidden="1">{"trademark1",#N/A,FALSE,"Trademark(s) and Trade Name(s)"}</definedName>
    <definedName name="wrn.trademark._.and._.trade._.name._1" localSheetId="7" hidden="1">{"trademark1",#N/A,FALSE,"Trademark(s) and Trade Name(s)"}</definedName>
    <definedName name="wrn.trademark._.and._.trade._.name._1" localSheetId="8" hidden="1">{"trademark1",#N/A,FALSE,"Trademark(s) and Trade Name(s)"}</definedName>
    <definedName name="wrn.trademark._.and._.trade._.name._1" localSheetId="9" hidden="1">{"trademark1",#N/A,FALSE,"Trademark(s) and Trade Name(s)"}</definedName>
    <definedName name="wrn.trademark._.and._.trade._.name._1" localSheetId="10" hidden="1">{"trademark1",#N/A,FALSE,"Trademark(s) and Trade Name(s)"}</definedName>
    <definedName name="wrn.trademark._.and._.trade._.name._1" hidden="1">{"trademark1",#N/A,FALSE,"Trademark(s) and Trade Name(s)"}</definedName>
    <definedName name="wrn.Trading._.Summary." localSheetId="2" hidden="1">{#N/A;#N/A;FALSE;"Trading Summary"}</definedName>
    <definedName name="wrn.Trading._.Summary." localSheetId="3" hidden="1">{#N/A;#N/A;FALSE;"Trading Summary"}</definedName>
    <definedName name="wrn.Trading._.Summary." localSheetId="4" hidden="1">{#N/A;#N/A;FALSE;"Trading Summary"}</definedName>
    <definedName name="wrn.Trading._.Summary." localSheetId="5" hidden="1">{#N/A;#N/A;FALSE;"Trading Summary"}</definedName>
    <definedName name="wrn.Trading._.Summary." localSheetId="7" hidden="1">{#N/A;#N/A;FALSE;"Trading Summary"}</definedName>
    <definedName name="wrn.Trading._.Summary." localSheetId="8" hidden="1">{#N/A;#N/A;FALSE;"Trading Summary"}</definedName>
    <definedName name="wrn.Trading._.Summary." localSheetId="9" hidden="1">{#N/A;#N/A;FALSE;"Trading Summary"}</definedName>
    <definedName name="wrn.Trading._.Summary." localSheetId="10" hidden="1">{#N/A;#N/A;FALSE;"Trading Summary"}</definedName>
    <definedName name="wrn.Trading._.Summary." hidden="1">{#N/A;#N/A;FALSE;"Trading Summary"}</definedName>
    <definedName name="wrn.Unit._.Financials." localSheetId="2"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3"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4"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5"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1"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0"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6"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7"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8"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9"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10"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2"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3"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4"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5"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1"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0"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6"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7"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8"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9"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10"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SIM_Data."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Abbrev." localSheetId="2" hidden="1">{#N/A,#N/A,FALSE,"Expenditures";#N/A,#N/A,FALSE,"Property Placed In-Service";#N/A,#N/A,FALSE,"Removals";#N/A,#N/A,FALSE,"Retirements";#N/A,#N/A,FALSE,"CWIP Balances";#N/A,#N/A,FALSE,"CWIP_Expend_Ratios";#N/A,#N/A,FALSE,"CWIP_Yr_End"}</definedName>
    <definedName name="wrn.USIM_Data_Abbrev." localSheetId="3" hidden="1">{#N/A,#N/A,FALSE,"Expenditures";#N/A,#N/A,FALSE,"Property Placed In-Service";#N/A,#N/A,FALSE,"Removals";#N/A,#N/A,FALSE,"Retirements";#N/A,#N/A,FALSE,"CWIP Balances";#N/A,#N/A,FALSE,"CWIP_Expend_Ratios";#N/A,#N/A,FALSE,"CWIP_Yr_End"}</definedName>
    <definedName name="wrn.USIM_Data_Abbrev." localSheetId="4" hidden="1">{#N/A,#N/A,FALSE,"Expenditures";#N/A,#N/A,FALSE,"Property Placed In-Service";#N/A,#N/A,FALSE,"Removals";#N/A,#N/A,FALSE,"Retirements";#N/A,#N/A,FALSE,"CWIP Balances";#N/A,#N/A,FALSE,"CWIP_Expend_Ratios";#N/A,#N/A,FALSE,"CWIP_Yr_End"}</definedName>
    <definedName name="wrn.USIM_Data_Abbrev." localSheetId="5" hidden="1">{#N/A,#N/A,FALSE,"Expenditures";#N/A,#N/A,FALSE,"Property Placed In-Service";#N/A,#N/A,FALSE,"Removals";#N/A,#N/A,FALSE,"Retirements";#N/A,#N/A,FALSE,"CWIP Balances";#N/A,#N/A,FALSE,"CWIP_Expend_Ratios";#N/A,#N/A,FALSE,"CWIP_Yr_End"}</definedName>
    <definedName name="wrn.USIM_Data_Abbrev." localSheetId="1" hidden="1">{#N/A,#N/A,FALSE,"Expenditures";#N/A,#N/A,FALSE,"Property Placed In-Service";#N/A,#N/A,FALSE,"Removals";#N/A,#N/A,FALSE,"Retirements";#N/A,#N/A,FALSE,"CWIP Balances";#N/A,#N/A,FALSE,"CWIP_Expend_Ratios";#N/A,#N/A,FALSE,"CWIP_Yr_End"}</definedName>
    <definedName name="wrn.USIM_Data_Abbrev." localSheetId="0" hidden="1">{#N/A,#N/A,FALSE,"Expenditures";#N/A,#N/A,FALSE,"Property Placed In-Service";#N/A,#N/A,FALSE,"Removals";#N/A,#N/A,FALSE,"Retirements";#N/A,#N/A,FALSE,"CWIP Balances";#N/A,#N/A,FALSE,"CWIP_Expend_Ratios";#N/A,#N/A,FALSE,"CWIP_Yr_End"}</definedName>
    <definedName name="wrn.USIM_Data_Abbrev." localSheetId="6" hidden="1">{#N/A,#N/A,FALSE,"Expenditures";#N/A,#N/A,FALSE,"Property Placed In-Service";#N/A,#N/A,FALSE,"Removals";#N/A,#N/A,FALSE,"Retirements";#N/A,#N/A,FALSE,"CWIP Balances";#N/A,#N/A,FALSE,"CWIP_Expend_Ratios";#N/A,#N/A,FALSE,"CWIP_Yr_End"}</definedName>
    <definedName name="wrn.USIM_Data_Abbrev." localSheetId="7" hidden="1">{#N/A,#N/A,FALSE,"Expenditures";#N/A,#N/A,FALSE,"Property Placed In-Service";#N/A,#N/A,FALSE,"Removals";#N/A,#N/A,FALSE,"Retirements";#N/A,#N/A,FALSE,"CWIP Balances";#N/A,#N/A,FALSE,"CWIP_Expend_Ratios";#N/A,#N/A,FALSE,"CWIP_Yr_End"}</definedName>
    <definedName name="wrn.USIM_Data_Abbrev." localSheetId="8" hidden="1">{#N/A,#N/A,FALSE,"Expenditures";#N/A,#N/A,FALSE,"Property Placed In-Service";#N/A,#N/A,FALSE,"Removals";#N/A,#N/A,FALSE,"Retirements";#N/A,#N/A,FALSE,"CWIP Balances";#N/A,#N/A,FALSE,"CWIP_Expend_Ratios";#N/A,#N/A,FALSE,"CWIP_Yr_End"}</definedName>
    <definedName name="wrn.USIM_Data_Abbrev." localSheetId="9" hidden="1">{#N/A,#N/A,FALSE,"Expenditures";#N/A,#N/A,FALSE,"Property Placed In-Service";#N/A,#N/A,FALSE,"Removals";#N/A,#N/A,FALSE,"Retirements";#N/A,#N/A,FALSE,"CWIP Balances";#N/A,#N/A,FALSE,"CWIP_Expend_Ratios";#N/A,#N/A,FALSE,"CWIP_Yr_End"}</definedName>
    <definedName name="wrn.USIM_Data_Abbrev." localSheetId="10" hidden="1">{#N/A,#N/A,FALSE,"Expenditures";#N/A,#N/A,FALSE,"Property Placed In-Service";#N/A,#N/A,FALSE,"Removals";#N/A,#N/A,FALSE,"Retirements";#N/A,#N/A,FALSE,"CWIP Balances";#N/A,#N/A,FALSE,"CWIP_Expend_Ratios";#N/A,#N/A,FALSE,"CWIP_Yr_End"}</definedName>
    <definedName name="wrn.USIM_Data_Abbrev." hidden="1">{#N/A,#N/A,FALSE,"Expenditures";#N/A,#N/A,FALSE,"Property Placed In-Service";#N/A,#N/A,FALSE,"Removals";#N/A,#N/A,FALSE,"Retirements";#N/A,#N/A,FALSE,"CWIP Balances";#N/A,#N/A,FALSE,"CWIP_Expend_Ratios";#N/A,#N/A,FALSE,"CWIP_Yr_End"}</definedName>
    <definedName name="wrn.USIM_Data_Abbrev._1" localSheetId="2" hidden="1">{#N/A,#N/A,FALSE,"Expenditures";#N/A,#N/A,FALSE,"Property Placed In-Service";#N/A,#N/A,FALSE,"Removals";#N/A,#N/A,FALSE,"Retirements";#N/A,#N/A,FALSE,"CWIP Balances";#N/A,#N/A,FALSE,"CWIP_Expend_Ratios";#N/A,#N/A,FALSE,"CWIP_Yr_End"}</definedName>
    <definedName name="wrn.USIM_Data_Abbrev._1" localSheetId="3" hidden="1">{#N/A,#N/A,FALSE,"Expenditures";#N/A,#N/A,FALSE,"Property Placed In-Service";#N/A,#N/A,FALSE,"Removals";#N/A,#N/A,FALSE,"Retirements";#N/A,#N/A,FALSE,"CWIP Balances";#N/A,#N/A,FALSE,"CWIP_Expend_Ratios";#N/A,#N/A,FALSE,"CWIP_Yr_End"}</definedName>
    <definedName name="wrn.USIM_Data_Abbrev._1" localSheetId="4" hidden="1">{#N/A,#N/A,FALSE,"Expenditures";#N/A,#N/A,FALSE,"Property Placed In-Service";#N/A,#N/A,FALSE,"Removals";#N/A,#N/A,FALSE,"Retirements";#N/A,#N/A,FALSE,"CWIP Balances";#N/A,#N/A,FALSE,"CWIP_Expend_Ratios";#N/A,#N/A,FALSE,"CWIP_Yr_End"}</definedName>
    <definedName name="wrn.USIM_Data_Abbrev._1" localSheetId="5" hidden="1">{#N/A,#N/A,FALSE,"Expenditures";#N/A,#N/A,FALSE,"Property Placed In-Service";#N/A,#N/A,FALSE,"Removals";#N/A,#N/A,FALSE,"Retirements";#N/A,#N/A,FALSE,"CWIP Balances";#N/A,#N/A,FALSE,"CWIP_Expend_Ratios";#N/A,#N/A,FALSE,"CWIP_Yr_End"}</definedName>
    <definedName name="wrn.USIM_Data_Abbrev._1" localSheetId="1" hidden="1">{#N/A,#N/A,FALSE,"Expenditures";#N/A,#N/A,FALSE,"Property Placed In-Service";#N/A,#N/A,FALSE,"Removals";#N/A,#N/A,FALSE,"Retirements";#N/A,#N/A,FALSE,"CWIP Balances";#N/A,#N/A,FALSE,"CWIP_Expend_Ratios";#N/A,#N/A,FALSE,"CWIP_Yr_End"}</definedName>
    <definedName name="wrn.USIM_Data_Abbrev._1" localSheetId="0" hidden="1">{#N/A,#N/A,FALSE,"Expenditures";#N/A,#N/A,FALSE,"Property Placed In-Service";#N/A,#N/A,FALSE,"Removals";#N/A,#N/A,FALSE,"Retirements";#N/A,#N/A,FALSE,"CWIP Balances";#N/A,#N/A,FALSE,"CWIP_Expend_Ratios";#N/A,#N/A,FALSE,"CWIP_Yr_End"}</definedName>
    <definedName name="wrn.USIM_Data_Abbrev._1" localSheetId="6" hidden="1">{#N/A,#N/A,FALSE,"Expenditures";#N/A,#N/A,FALSE,"Property Placed In-Service";#N/A,#N/A,FALSE,"Removals";#N/A,#N/A,FALSE,"Retirements";#N/A,#N/A,FALSE,"CWIP Balances";#N/A,#N/A,FALSE,"CWIP_Expend_Ratios";#N/A,#N/A,FALSE,"CWIP_Yr_End"}</definedName>
    <definedName name="wrn.USIM_Data_Abbrev._1" localSheetId="7" hidden="1">{#N/A,#N/A,FALSE,"Expenditures";#N/A,#N/A,FALSE,"Property Placed In-Service";#N/A,#N/A,FALSE,"Removals";#N/A,#N/A,FALSE,"Retirements";#N/A,#N/A,FALSE,"CWIP Balances";#N/A,#N/A,FALSE,"CWIP_Expend_Ratios";#N/A,#N/A,FALSE,"CWIP_Yr_End"}</definedName>
    <definedName name="wrn.USIM_Data_Abbrev._1" localSheetId="8" hidden="1">{#N/A,#N/A,FALSE,"Expenditures";#N/A,#N/A,FALSE,"Property Placed In-Service";#N/A,#N/A,FALSE,"Removals";#N/A,#N/A,FALSE,"Retirements";#N/A,#N/A,FALSE,"CWIP Balances";#N/A,#N/A,FALSE,"CWIP_Expend_Ratios";#N/A,#N/A,FALSE,"CWIP_Yr_End"}</definedName>
    <definedName name="wrn.USIM_Data_Abbrev._1" localSheetId="9" hidden="1">{#N/A,#N/A,FALSE,"Expenditures";#N/A,#N/A,FALSE,"Property Placed In-Service";#N/A,#N/A,FALSE,"Removals";#N/A,#N/A,FALSE,"Retirements";#N/A,#N/A,FALSE,"CWIP Balances";#N/A,#N/A,FALSE,"CWIP_Expend_Ratios";#N/A,#N/A,FALSE,"CWIP_Yr_End"}</definedName>
    <definedName name="wrn.USIM_Data_Abbrev._1" localSheetId="10" hidden="1">{#N/A,#N/A,FALSE,"Expenditures";#N/A,#N/A,FALSE,"Property Placed In-Service";#N/A,#N/A,FALSE,"Removals";#N/A,#N/A,FALSE,"Retirements";#N/A,#N/A,FALSE,"CWIP Balances";#N/A,#N/A,FALSE,"CWIP_Expend_Ratios";#N/A,#N/A,FALSE,"CWIP_Yr_End"}</definedName>
    <definedName name="wrn.USIM_Data_Abbrev._1" hidden="1">{#N/A,#N/A,FALSE,"Expenditures";#N/A,#N/A,FALSE,"Property Placed In-Service";#N/A,#N/A,FALSE,"Removals";#N/A,#N/A,FALSE,"Retirements";#N/A,#N/A,FALSE,"CWIP Balances";#N/A,#N/A,FALSE,"CWIP_Expend_Ratios";#N/A,#N/A,FALSE,"CWIP_Yr_End"}</definedName>
    <definedName name="wrn.USIM_Data_Abbrev._1_1" localSheetId="2" hidden="1">{#N/A,#N/A,FALSE,"Expenditures";#N/A,#N/A,FALSE,"Property Placed In-Service";#N/A,#N/A,FALSE,"Removals";#N/A,#N/A,FALSE,"Retirements";#N/A,#N/A,FALSE,"CWIP Balances";#N/A,#N/A,FALSE,"CWIP_Expend_Ratios";#N/A,#N/A,FALSE,"CWIP_Yr_End"}</definedName>
    <definedName name="wrn.USIM_Data_Abbrev._1_1" localSheetId="3" hidden="1">{#N/A,#N/A,FALSE,"Expenditures";#N/A,#N/A,FALSE,"Property Placed In-Service";#N/A,#N/A,FALSE,"Removals";#N/A,#N/A,FALSE,"Retirements";#N/A,#N/A,FALSE,"CWIP Balances";#N/A,#N/A,FALSE,"CWIP_Expend_Ratios";#N/A,#N/A,FALSE,"CWIP_Yr_End"}</definedName>
    <definedName name="wrn.USIM_Data_Abbrev._1_1" localSheetId="4" hidden="1">{#N/A,#N/A,FALSE,"Expenditures";#N/A,#N/A,FALSE,"Property Placed In-Service";#N/A,#N/A,FALSE,"Removals";#N/A,#N/A,FALSE,"Retirements";#N/A,#N/A,FALSE,"CWIP Balances";#N/A,#N/A,FALSE,"CWIP_Expend_Ratios";#N/A,#N/A,FALSE,"CWIP_Yr_End"}</definedName>
    <definedName name="wrn.USIM_Data_Abbrev._1_1" localSheetId="5" hidden="1">{#N/A,#N/A,FALSE,"Expenditures";#N/A,#N/A,FALSE,"Property Placed In-Service";#N/A,#N/A,FALSE,"Removals";#N/A,#N/A,FALSE,"Retirements";#N/A,#N/A,FALSE,"CWIP Balances";#N/A,#N/A,FALSE,"CWIP_Expend_Ratios";#N/A,#N/A,FALSE,"CWIP_Yr_End"}</definedName>
    <definedName name="wrn.USIM_Data_Abbrev._1_1" localSheetId="1" hidden="1">{#N/A,#N/A,FALSE,"Expenditures";#N/A,#N/A,FALSE,"Property Placed In-Service";#N/A,#N/A,FALSE,"Removals";#N/A,#N/A,FALSE,"Retirements";#N/A,#N/A,FALSE,"CWIP Balances";#N/A,#N/A,FALSE,"CWIP_Expend_Ratios";#N/A,#N/A,FALSE,"CWIP_Yr_End"}</definedName>
    <definedName name="wrn.USIM_Data_Abbrev._1_1" localSheetId="0" hidden="1">{#N/A,#N/A,FALSE,"Expenditures";#N/A,#N/A,FALSE,"Property Placed In-Service";#N/A,#N/A,FALSE,"Removals";#N/A,#N/A,FALSE,"Retirements";#N/A,#N/A,FALSE,"CWIP Balances";#N/A,#N/A,FALSE,"CWIP_Expend_Ratios";#N/A,#N/A,FALSE,"CWIP_Yr_End"}</definedName>
    <definedName name="wrn.USIM_Data_Abbrev._1_1" localSheetId="6" hidden="1">{#N/A,#N/A,FALSE,"Expenditures";#N/A,#N/A,FALSE,"Property Placed In-Service";#N/A,#N/A,FALSE,"Removals";#N/A,#N/A,FALSE,"Retirements";#N/A,#N/A,FALSE,"CWIP Balances";#N/A,#N/A,FALSE,"CWIP_Expend_Ratios";#N/A,#N/A,FALSE,"CWIP_Yr_End"}</definedName>
    <definedName name="wrn.USIM_Data_Abbrev._1_1" localSheetId="7" hidden="1">{#N/A,#N/A,FALSE,"Expenditures";#N/A,#N/A,FALSE,"Property Placed In-Service";#N/A,#N/A,FALSE,"Removals";#N/A,#N/A,FALSE,"Retirements";#N/A,#N/A,FALSE,"CWIP Balances";#N/A,#N/A,FALSE,"CWIP_Expend_Ratios";#N/A,#N/A,FALSE,"CWIP_Yr_End"}</definedName>
    <definedName name="wrn.USIM_Data_Abbrev._1_1" localSheetId="8" hidden="1">{#N/A,#N/A,FALSE,"Expenditures";#N/A,#N/A,FALSE,"Property Placed In-Service";#N/A,#N/A,FALSE,"Removals";#N/A,#N/A,FALSE,"Retirements";#N/A,#N/A,FALSE,"CWIP Balances";#N/A,#N/A,FALSE,"CWIP_Expend_Ratios";#N/A,#N/A,FALSE,"CWIP_Yr_End"}</definedName>
    <definedName name="wrn.USIM_Data_Abbrev._1_1" localSheetId="9" hidden="1">{#N/A,#N/A,FALSE,"Expenditures";#N/A,#N/A,FALSE,"Property Placed In-Service";#N/A,#N/A,FALSE,"Removals";#N/A,#N/A,FALSE,"Retirements";#N/A,#N/A,FALSE,"CWIP Balances";#N/A,#N/A,FALSE,"CWIP_Expend_Ratios";#N/A,#N/A,FALSE,"CWIP_Yr_End"}</definedName>
    <definedName name="wrn.USIM_Data_Abbrev._1_1" localSheetId="10" hidden="1">{#N/A,#N/A,FALSE,"Expenditures";#N/A,#N/A,FALSE,"Property Placed In-Service";#N/A,#N/A,FALSE,"Removals";#N/A,#N/A,FALSE,"Retirements";#N/A,#N/A,FALSE,"CWIP Balances";#N/A,#N/A,FALSE,"CWIP_Expend_Ratios";#N/A,#N/A,FALSE,"CWIP_Yr_End"}</definedName>
    <definedName name="wrn.USIM_Data_Abbrev._1_1" hidden="1">{#N/A,#N/A,FALSE,"Expenditures";#N/A,#N/A,FALSE,"Property Placed In-Service";#N/A,#N/A,FALSE,"Removals";#N/A,#N/A,FALSE,"Retirements";#N/A,#N/A,FALSE,"CWIP Balances";#N/A,#N/A,FALSE,"CWIP_Expend_Ratios";#N/A,#N/A,FALSE,"CWIP_Yr_End"}</definedName>
    <definedName name="wrn.USIM_Data_Abbrev._1_2" localSheetId="2" hidden="1">{#N/A,#N/A,FALSE,"Expenditures";#N/A,#N/A,FALSE,"Property Placed In-Service";#N/A,#N/A,FALSE,"Removals";#N/A,#N/A,FALSE,"Retirements";#N/A,#N/A,FALSE,"CWIP Balances";#N/A,#N/A,FALSE,"CWIP_Expend_Ratios";#N/A,#N/A,FALSE,"CWIP_Yr_End"}</definedName>
    <definedName name="wrn.USIM_Data_Abbrev._1_2" localSheetId="3" hidden="1">{#N/A,#N/A,FALSE,"Expenditures";#N/A,#N/A,FALSE,"Property Placed In-Service";#N/A,#N/A,FALSE,"Removals";#N/A,#N/A,FALSE,"Retirements";#N/A,#N/A,FALSE,"CWIP Balances";#N/A,#N/A,FALSE,"CWIP_Expend_Ratios";#N/A,#N/A,FALSE,"CWIP_Yr_End"}</definedName>
    <definedName name="wrn.USIM_Data_Abbrev._1_2" localSheetId="4" hidden="1">{#N/A,#N/A,FALSE,"Expenditures";#N/A,#N/A,FALSE,"Property Placed In-Service";#N/A,#N/A,FALSE,"Removals";#N/A,#N/A,FALSE,"Retirements";#N/A,#N/A,FALSE,"CWIP Balances";#N/A,#N/A,FALSE,"CWIP_Expend_Ratios";#N/A,#N/A,FALSE,"CWIP_Yr_End"}</definedName>
    <definedName name="wrn.USIM_Data_Abbrev._1_2" localSheetId="5" hidden="1">{#N/A,#N/A,FALSE,"Expenditures";#N/A,#N/A,FALSE,"Property Placed In-Service";#N/A,#N/A,FALSE,"Removals";#N/A,#N/A,FALSE,"Retirements";#N/A,#N/A,FALSE,"CWIP Balances";#N/A,#N/A,FALSE,"CWIP_Expend_Ratios";#N/A,#N/A,FALSE,"CWIP_Yr_End"}</definedName>
    <definedName name="wrn.USIM_Data_Abbrev._1_2" localSheetId="1" hidden="1">{#N/A,#N/A,FALSE,"Expenditures";#N/A,#N/A,FALSE,"Property Placed In-Service";#N/A,#N/A,FALSE,"Removals";#N/A,#N/A,FALSE,"Retirements";#N/A,#N/A,FALSE,"CWIP Balances";#N/A,#N/A,FALSE,"CWIP_Expend_Ratios";#N/A,#N/A,FALSE,"CWIP_Yr_End"}</definedName>
    <definedName name="wrn.USIM_Data_Abbrev._1_2" localSheetId="0" hidden="1">{#N/A,#N/A,FALSE,"Expenditures";#N/A,#N/A,FALSE,"Property Placed In-Service";#N/A,#N/A,FALSE,"Removals";#N/A,#N/A,FALSE,"Retirements";#N/A,#N/A,FALSE,"CWIP Balances";#N/A,#N/A,FALSE,"CWIP_Expend_Ratios";#N/A,#N/A,FALSE,"CWIP_Yr_End"}</definedName>
    <definedName name="wrn.USIM_Data_Abbrev._1_2" localSheetId="6" hidden="1">{#N/A,#N/A,FALSE,"Expenditures";#N/A,#N/A,FALSE,"Property Placed In-Service";#N/A,#N/A,FALSE,"Removals";#N/A,#N/A,FALSE,"Retirements";#N/A,#N/A,FALSE,"CWIP Balances";#N/A,#N/A,FALSE,"CWIP_Expend_Ratios";#N/A,#N/A,FALSE,"CWIP_Yr_End"}</definedName>
    <definedName name="wrn.USIM_Data_Abbrev._1_2" localSheetId="7" hidden="1">{#N/A,#N/A,FALSE,"Expenditures";#N/A,#N/A,FALSE,"Property Placed In-Service";#N/A,#N/A,FALSE,"Removals";#N/A,#N/A,FALSE,"Retirements";#N/A,#N/A,FALSE,"CWIP Balances";#N/A,#N/A,FALSE,"CWIP_Expend_Ratios";#N/A,#N/A,FALSE,"CWIP_Yr_End"}</definedName>
    <definedName name="wrn.USIM_Data_Abbrev._1_2" localSheetId="8" hidden="1">{#N/A,#N/A,FALSE,"Expenditures";#N/A,#N/A,FALSE,"Property Placed In-Service";#N/A,#N/A,FALSE,"Removals";#N/A,#N/A,FALSE,"Retirements";#N/A,#N/A,FALSE,"CWIP Balances";#N/A,#N/A,FALSE,"CWIP_Expend_Ratios";#N/A,#N/A,FALSE,"CWIP_Yr_End"}</definedName>
    <definedName name="wrn.USIM_Data_Abbrev._1_2" localSheetId="9" hidden="1">{#N/A,#N/A,FALSE,"Expenditures";#N/A,#N/A,FALSE,"Property Placed In-Service";#N/A,#N/A,FALSE,"Removals";#N/A,#N/A,FALSE,"Retirements";#N/A,#N/A,FALSE,"CWIP Balances";#N/A,#N/A,FALSE,"CWIP_Expend_Ratios";#N/A,#N/A,FALSE,"CWIP_Yr_End"}</definedName>
    <definedName name="wrn.USIM_Data_Abbrev._1_2" localSheetId="10" hidden="1">{#N/A,#N/A,FALSE,"Expenditures";#N/A,#N/A,FALSE,"Property Placed In-Service";#N/A,#N/A,FALSE,"Removals";#N/A,#N/A,FALSE,"Retirements";#N/A,#N/A,FALSE,"CWIP Balances";#N/A,#N/A,FALSE,"CWIP_Expend_Ratios";#N/A,#N/A,FALSE,"CWIP_Yr_End"}</definedName>
    <definedName name="wrn.USIM_Data_Abbrev._1_2" hidden="1">{#N/A,#N/A,FALSE,"Expenditures";#N/A,#N/A,FALSE,"Property Placed In-Service";#N/A,#N/A,FALSE,"Removals";#N/A,#N/A,FALSE,"Retirements";#N/A,#N/A,FALSE,"CWIP Balances";#N/A,#N/A,FALSE,"CWIP_Expend_Ratios";#N/A,#N/A,FALSE,"CWIP_Yr_End"}</definedName>
    <definedName name="wrn.USIM_Data_Abbrev._1_3" localSheetId="2" hidden="1">{#N/A,#N/A,FALSE,"Expenditures";#N/A,#N/A,FALSE,"Property Placed In-Service";#N/A,#N/A,FALSE,"Removals";#N/A,#N/A,FALSE,"Retirements";#N/A,#N/A,FALSE,"CWIP Balances";#N/A,#N/A,FALSE,"CWIP_Expend_Ratios";#N/A,#N/A,FALSE,"CWIP_Yr_End"}</definedName>
    <definedName name="wrn.USIM_Data_Abbrev._1_3" localSheetId="3" hidden="1">{#N/A,#N/A,FALSE,"Expenditures";#N/A,#N/A,FALSE,"Property Placed In-Service";#N/A,#N/A,FALSE,"Removals";#N/A,#N/A,FALSE,"Retirements";#N/A,#N/A,FALSE,"CWIP Balances";#N/A,#N/A,FALSE,"CWIP_Expend_Ratios";#N/A,#N/A,FALSE,"CWIP_Yr_End"}</definedName>
    <definedName name="wrn.USIM_Data_Abbrev._1_3" localSheetId="4" hidden="1">{#N/A,#N/A,FALSE,"Expenditures";#N/A,#N/A,FALSE,"Property Placed In-Service";#N/A,#N/A,FALSE,"Removals";#N/A,#N/A,FALSE,"Retirements";#N/A,#N/A,FALSE,"CWIP Balances";#N/A,#N/A,FALSE,"CWIP_Expend_Ratios";#N/A,#N/A,FALSE,"CWIP_Yr_End"}</definedName>
    <definedName name="wrn.USIM_Data_Abbrev._1_3" localSheetId="5" hidden="1">{#N/A,#N/A,FALSE,"Expenditures";#N/A,#N/A,FALSE,"Property Placed In-Service";#N/A,#N/A,FALSE,"Removals";#N/A,#N/A,FALSE,"Retirements";#N/A,#N/A,FALSE,"CWIP Balances";#N/A,#N/A,FALSE,"CWIP_Expend_Ratios";#N/A,#N/A,FALSE,"CWIP_Yr_End"}</definedName>
    <definedName name="wrn.USIM_Data_Abbrev._1_3" localSheetId="1" hidden="1">{#N/A,#N/A,FALSE,"Expenditures";#N/A,#N/A,FALSE,"Property Placed In-Service";#N/A,#N/A,FALSE,"Removals";#N/A,#N/A,FALSE,"Retirements";#N/A,#N/A,FALSE,"CWIP Balances";#N/A,#N/A,FALSE,"CWIP_Expend_Ratios";#N/A,#N/A,FALSE,"CWIP_Yr_End"}</definedName>
    <definedName name="wrn.USIM_Data_Abbrev._1_3" localSheetId="0" hidden="1">{#N/A,#N/A,FALSE,"Expenditures";#N/A,#N/A,FALSE,"Property Placed In-Service";#N/A,#N/A,FALSE,"Removals";#N/A,#N/A,FALSE,"Retirements";#N/A,#N/A,FALSE,"CWIP Balances";#N/A,#N/A,FALSE,"CWIP_Expend_Ratios";#N/A,#N/A,FALSE,"CWIP_Yr_End"}</definedName>
    <definedName name="wrn.USIM_Data_Abbrev._1_3" localSheetId="6" hidden="1">{#N/A,#N/A,FALSE,"Expenditures";#N/A,#N/A,FALSE,"Property Placed In-Service";#N/A,#N/A,FALSE,"Removals";#N/A,#N/A,FALSE,"Retirements";#N/A,#N/A,FALSE,"CWIP Balances";#N/A,#N/A,FALSE,"CWIP_Expend_Ratios";#N/A,#N/A,FALSE,"CWIP_Yr_End"}</definedName>
    <definedName name="wrn.USIM_Data_Abbrev._1_3" localSheetId="7" hidden="1">{#N/A,#N/A,FALSE,"Expenditures";#N/A,#N/A,FALSE,"Property Placed In-Service";#N/A,#N/A,FALSE,"Removals";#N/A,#N/A,FALSE,"Retirements";#N/A,#N/A,FALSE,"CWIP Balances";#N/A,#N/A,FALSE,"CWIP_Expend_Ratios";#N/A,#N/A,FALSE,"CWIP_Yr_End"}</definedName>
    <definedName name="wrn.USIM_Data_Abbrev._1_3" localSheetId="8" hidden="1">{#N/A,#N/A,FALSE,"Expenditures";#N/A,#N/A,FALSE,"Property Placed In-Service";#N/A,#N/A,FALSE,"Removals";#N/A,#N/A,FALSE,"Retirements";#N/A,#N/A,FALSE,"CWIP Balances";#N/A,#N/A,FALSE,"CWIP_Expend_Ratios";#N/A,#N/A,FALSE,"CWIP_Yr_End"}</definedName>
    <definedName name="wrn.USIM_Data_Abbrev._1_3" localSheetId="9" hidden="1">{#N/A,#N/A,FALSE,"Expenditures";#N/A,#N/A,FALSE,"Property Placed In-Service";#N/A,#N/A,FALSE,"Removals";#N/A,#N/A,FALSE,"Retirements";#N/A,#N/A,FALSE,"CWIP Balances";#N/A,#N/A,FALSE,"CWIP_Expend_Ratios";#N/A,#N/A,FALSE,"CWIP_Yr_End"}</definedName>
    <definedName name="wrn.USIM_Data_Abbrev._1_3" localSheetId="10" hidden="1">{#N/A,#N/A,FALSE,"Expenditures";#N/A,#N/A,FALSE,"Property Placed In-Service";#N/A,#N/A,FALSE,"Removals";#N/A,#N/A,FALSE,"Retirements";#N/A,#N/A,FALSE,"CWIP Balances";#N/A,#N/A,FALSE,"CWIP_Expend_Ratios";#N/A,#N/A,FALSE,"CWIP_Yr_End"}</definedName>
    <definedName name="wrn.USIM_Data_Abbrev._1_3" hidden="1">{#N/A,#N/A,FALSE,"Expenditures";#N/A,#N/A,FALSE,"Property Placed In-Service";#N/A,#N/A,FALSE,"Removals";#N/A,#N/A,FALSE,"Retirements";#N/A,#N/A,FALSE,"CWIP Balances";#N/A,#N/A,FALSE,"CWIP_Expend_Ratios";#N/A,#N/A,FALSE,"CWIP_Yr_End"}</definedName>
    <definedName name="wrn.USIM_Data_Abbrev._2" localSheetId="2" hidden="1">{#N/A,#N/A,FALSE,"Expenditures";#N/A,#N/A,FALSE,"Property Placed In-Service";#N/A,#N/A,FALSE,"Removals";#N/A,#N/A,FALSE,"Retirements";#N/A,#N/A,FALSE,"CWIP Balances";#N/A,#N/A,FALSE,"CWIP_Expend_Ratios";#N/A,#N/A,FALSE,"CWIP_Yr_End"}</definedName>
    <definedName name="wrn.USIM_Data_Abbrev._2" localSheetId="3" hidden="1">{#N/A,#N/A,FALSE,"Expenditures";#N/A,#N/A,FALSE,"Property Placed In-Service";#N/A,#N/A,FALSE,"Removals";#N/A,#N/A,FALSE,"Retirements";#N/A,#N/A,FALSE,"CWIP Balances";#N/A,#N/A,FALSE,"CWIP_Expend_Ratios";#N/A,#N/A,FALSE,"CWIP_Yr_End"}</definedName>
    <definedName name="wrn.USIM_Data_Abbrev._2" localSheetId="4" hidden="1">{#N/A,#N/A,FALSE,"Expenditures";#N/A,#N/A,FALSE,"Property Placed In-Service";#N/A,#N/A,FALSE,"Removals";#N/A,#N/A,FALSE,"Retirements";#N/A,#N/A,FALSE,"CWIP Balances";#N/A,#N/A,FALSE,"CWIP_Expend_Ratios";#N/A,#N/A,FALSE,"CWIP_Yr_End"}</definedName>
    <definedName name="wrn.USIM_Data_Abbrev._2" localSheetId="5" hidden="1">{#N/A,#N/A,FALSE,"Expenditures";#N/A,#N/A,FALSE,"Property Placed In-Service";#N/A,#N/A,FALSE,"Removals";#N/A,#N/A,FALSE,"Retirements";#N/A,#N/A,FALSE,"CWIP Balances";#N/A,#N/A,FALSE,"CWIP_Expend_Ratios";#N/A,#N/A,FALSE,"CWIP_Yr_End"}</definedName>
    <definedName name="wrn.USIM_Data_Abbrev._2" localSheetId="1" hidden="1">{#N/A,#N/A,FALSE,"Expenditures";#N/A,#N/A,FALSE,"Property Placed In-Service";#N/A,#N/A,FALSE,"Removals";#N/A,#N/A,FALSE,"Retirements";#N/A,#N/A,FALSE,"CWIP Balances";#N/A,#N/A,FALSE,"CWIP_Expend_Ratios";#N/A,#N/A,FALSE,"CWIP_Yr_End"}</definedName>
    <definedName name="wrn.USIM_Data_Abbrev._2" localSheetId="0" hidden="1">{#N/A,#N/A,FALSE,"Expenditures";#N/A,#N/A,FALSE,"Property Placed In-Service";#N/A,#N/A,FALSE,"Removals";#N/A,#N/A,FALSE,"Retirements";#N/A,#N/A,FALSE,"CWIP Balances";#N/A,#N/A,FALSE,"CWIP_Expend_Ratios";#N/A,#N/A,FALSE,"CWIP_Yr_End"}</definedName>
    <definedName name="wrn.USIM_Data_Abbrev._2" localSheetId="6" hidden="1">{#N/A,#N/A,FALSE,"Expenditures";#N/A,#N/A,FALSE,"Property Placed In-Service";#N/A,#N/A,FALSE,"Removals";#N/A,#N/A,FALSE,"Retirements";#N/A,#N/A,FALSE,"CWIP Balances";#N/A,#N/A,FALSE,"CWIP_Expend_Ratios";#N/A,#N/A,FALSE,"CWIP_Yr_End"}</definedName>
    <definedName name="wrn.USIM_Data_Abbrev._2" localSheetId="7" hidden="1">{#N/A,#N/A,FALSE,"Expenditures";#N/A,#N/A,FALSE,"Property Placed In-Service";#N/A,#N/A,FALSE,"Removals";#N/A,#N/A,FALSE,"Retirements";#N/A,#N/A,FALSE,"CWIP Balances";#N/A,#N/A,FALSE,"CWIP_Expend_Ratios";#N/A,#N/A,FALSE,"CWIP_Yr_End"}</definedName>
    <definedName name="wrn.USIM_Data_Abbrev._2" localSheetId="8" hidden="1">{#N/A,#N/A,FALSE,"Expenditures";#N/A,#N/A,FALSE,"Property Placed In-Service";#N/A,#N/A,FALSE,"Removals";#N/A,#N/A,FALSE,"Retirements";#N/A,#N/A,FALSE,"CWIP Balances";#N/A,#N/A,FALSE,"CWIP_Expend_Ratios";#N/A,#N/A,FALSE,"CWIP_Yr_End"}</definedName>
    <definedName name="wrn.USIM_Data_Abbrev._2" localSheetId="9" hidden="1">{#N/A,#N/A,FALSE,"Expenditures";#N/A,#N/A,FALSE,"Property Placed In-Service";#N/A,#N/A,FALSE,"Removals";#N/A,#N/A,FALSE,"Retirements";#N/A,#N/A,FALSE,"CWIP Balances";#N/A,#N/A,FALSE,"CWIP_Expend_Ratios";#N/A,#N/A,FALSE,"CWIP_Yr_End"}</definedName>
    <definedName name="wrn.USIM_Data_Abbrev._2" localSheetId="10" hidden="1">{#N/A,#N/A,FALSE,"Expenditures";#N/A,#N/A,FALSE,"Property Placed In-Service";#N/A,#N/A,FALSE,"Removals";#N/A,#N/A,FALSE,"Retirements";#N/A,#N/A,FALSE,"CWIP Balances";#N/A,#N/A,FALSE,"CWIP_Expend_Ratios";#N/A,#N/A,FALSE,"CWIP_Yr_End"}</definedName>
    <definedName name="wrn.USIM_Data_Abbrev._2" hidden="1">{#N/A,#N/A,FALSE,"Expenditures";#N/A,#N/A,FALSE,"Property Placed In-Service";#N/A,#N/A,FALSE,"Removals";#N/A,#N/A,FALSE,"Retirements";#N/A,#N/A,FALSE,"CWIP Balances";#N/A,#N/A,FALSE,"CWIP_Expend_Ratios";#N/A,#N/A,FALSE,"CWIP_Yr_End"}</definedName>
    <definedName name="wrn.USIM_Data_Abbrev._2_1" localSheetId="2" hidden="1">{#N/A,#N/A,FALSE,"Expenditures";#N/A,#N/A,FALSE,"Property Placed In-Service";#N/A,#N/A,FALSE,"Removals";#N/A,#N/A,FALSE,"Retirements";#N/A,#N/A,FALSE,"CWIP Balances";#N/A,#N/A,FALSE,"CWIP_Expend_Ratios";#N/A,#N/A,FALSE,"CWIP_Yr_End"}</definedName>
    <definedName name="wrn.USIM_Data_Abbrev._2_1" localSheetId="3" hidden="1">{#N/A,#N/A,FALSE,"Expenditures";#N/A,#N/A,FALSE,"Property Placed In-Service";#N/A,#N/A,FALSE,"Removals";#N/A,#N/A,FALSE,"Retirements";#N/A,#N/A,FALSE,"CWIP Balances";#N/A,#N/A,FALSE,"CWIP_Expend_Ratios";#N/A,#N/A,FALSE,"CWIP_Yr_End"}</definedName>
    <definedName name="wrn.USIM_Data_Abbrev._2_1" localSheetId="4" hidden="1">{#N/A,#N/A,FALSE,"Expenditures";#N/A,#N/A,FALSE,"Property Placed In-Service";#N/A,#N/A,FALSE,"Removals";#N/A,#N/A,FALSE,"Retirements";#N/A,#N/A,FALSE,"CWIP Balances";#N/A,#N/A,FALSE,"CWIP_Expend_Ratios";#N/A,#N/A,FALSE,"CWIP_Yr_End"}</definedName>
    <definedName name="wrn.USIM_Data_Abbrev._2_1" localSheetId="5" hidden="1">{#N/A,#N/A,FALSE,"Expenditures";#N/A,#N/A,FALSE,"Property Placed In-Service";#N/A,#N/A,FALSE,"Removals";#N/A,#N/A,FALSE,"Retirements";#N/A,#N/A,FALSE,"CWIP Balances";#N/A,#N/A,FALSE,"CWIP_Expend_Ratios";#N/A,#N/A,FALSE,"CWIP_Yr_End"}</definedName>
    <definedName name="wrn.USIM_Data_Abbrev._2_1" localSheetId="1" hidden="1">{#N/A,#N/A,FALSE,"Expenditures";#N/A,#N/A,FALSE,"Property Placed In-Service";#N/A,#N/A,FALSE,"Removals";#N/A,#N/A,FALSE,"Retirements";#N/A,#N/A,FALSE,"CWIP Balances";#N/A,#N/A,FALSE,"CWIP_Expend_Ratios";#N/A,#N/A,FALSE,"CWIP_Yr_End"}</definedName>
    <definedName name="wrn.USIM_Data_Abbrev._2_1" localSheetId="0" hidden="1">{#N/A,#N/A,FALSE,"Expenditures";#N/A,#N/A,FALSE,"Property Placed In-Service";#N/A,#N/A,FALSE,"Removals";#N/A,#N/A,FALSE,"Retirements";#N/A,#N/A,FALSE,"CWIP Balances";#N/A,#N/A,FALSE,"CWIP_Expend_Ratios";#N/A,#N/A,FALSE,"CWIP_Yr_End"}</definedName>
    <definedName name="wrn.USIM_Data_Abbrev._2_1" localSheetId="6" hidden="1">{#N/A,#N/A,FALSE,"Expenditures";#N/A,#N/A,FALSE,"Property Placed In-Service";#N/A,#N/A,FALSE,"Removals";#N/A,#N/A,FALSE,"Retirements";#N/A,#N/A,FALSE,"CWIP Balances";#N/A,#N/A,FALSE,"CWIP_Expend_Ratios";#N/A,#N/A,FALSE,"CWIP_Yr_End"}</definedName>
    <definedName name="wrn.USIM_Data_Abbrev._2_1" localSheetId="7" hidden="1">{#N/A,#N/A,FALSE,"Expenditures";#N/A,#N/A,FALSE,"Property Placed In-Service";#N/A,#N/A,FALSE,"Removals";#N/A,#N/A,FALSE,"Retirements";#N/A,#N/A,FALSE,"CWIP Balances";#N/A,#N/A,FALSE,"CWIP_Expend_Ratios";#N/A,#N/A,FALSE,"CWIP_Yr_End"}</definedName>
    <definedName name="wrn.USIM_Data_Abbrev._2_1" localSheetId="8" hidden="1">{#N/A,#N/A,FALSE,"Expenditures";#N/A,#N/A,FALSE,"Property Placed In-Service";#N/A,#N/A,FALSE,"Removals";#N/A,#N/A,FALSE,"Retirements";#N/A,#N/A,FALSE,"CWIP Balances";#N/A,#N/A,FALSE,"CWIP_Expend_Ratios";#N/A,#N/A,FALSE,"CWIP_Yr_End"}</definedName>
    <definedName name="wrn.USIM_Data_Abbrev._2_1" localSheetId="9" hidden="1">{#N/A,#N/A,FALSE,"Expenditures";#N/A,#N/A,FALSE,"Property Placed In-Service";#N/A,#N/A,FALSE,"Removals";#N/A,#N/A,FALSE,"Retirements";#N/A,#N/A,FALSE,"CWIP Balances";#N/A,#N/A,FALSE,"CWIP_Expend_Ratios";#N/A,#N/A,FALSE,"CWIP_Yr_End"}</definedName>
    <definedName name="wrn.USIM_Data_Abbrev._2_1" localSheetId="10" hidden="1">{#N/A,#N/A,FALSE,"Expenditures";#N/A,#N/A,FALSE,"Property Placed In-Service";#N/A,#N/A,FALSE,"Removals";#N/A,#N/A,FALSE,"Retirements";#N/A,#N/A,FALSE,"CWIP Balances";#N/A,#N/A,FALSE,"CWIP_Expend_Ratios";#N/A,#N/A,FALSE,"CWIP_Yr_End"}</definedName>
    <definedName name="wrn.USIM_Data_Abbrev._2_1" hidden="1">{#N/A,#N/A,FALSE,"Expenditures";#N/A,#N/A,FALSE,"Property Placed In-Service";#N/A,#N/A,FALSE,"Removals";#N/A,#N/A,FALSE,"Retirements";#N/A,#N/A,FALSE,"CWIP Balances";#N/A,#N/A,FALSE,"CWIP_Expend_Ratios";#N/A,#N/A,FALSE,"CWIP_Yr_End"}</definedName>
    <definedName name="wrn.USIM_Data_Abbrev._2_2" localSheetId="2" hidden="1">{#N/A,#N/A,FALSE,"Expenditures";#N/A,#N/A,FALSE,"Property Placed In-Service";#N/A,#N/A,FALSE,"Removals";#N/A,#N/A,FALSE,"Retirements";#N/A,#N/A,FALSE,"CWIP Balances";#N/A,#N/A,FALSE,"CWIP_Expend_Ratios";#N/A,#N/A,FALSE,"CWIP_Yr_End"}</definedName>
    <definedName name="wrn.USIM_Data_Abbrev._2_2" localSheetId="3" hidden="1">{#N/A,#N/A,FALSE,"Expenditures";#N/A,#N/A,FALSE,"Property Placed In-Service";#N/A,#N/A,FALSE,"Removals";#N/A,#N/A,FALSE,"Retirements";#N/A,#N/A,FALSE,"CWIP Balances";#N/A,#N/A,FALSE,"CWIP_Expend_Ratios";#N/A,#N/A,FALSE,"CWIP_Yr_End"}</definedName>
    <definedName name="wrn.USIM_Data_Abbrev._2_2" localSheetId="4" hidden="1">{#N/A,#N/A,FALSE,"Expenditures";#N/A,#N/A,FALSE,"Property Placed In-Service";#N/A,#N/A,FALSE,"Removals";#N/A,#N/A,FALSE,"Retirements";#N/A,#N/A,FALSE,"CWIP Balances";#N/A,#N/A,FALSE,"CWIP_Expend_Ratios";#N/A,#N/A,FALSE,"CWIP_Yr_End"}</definedName>
    <definedName name="wrn.USIM_Data_Abbrev._2_2" localSheetId="5" hidden="1">{#N/A,#N/A,FALSE,"Expenditures";#N/A,#N/A,FALSE,"Property Placed In-Service";#N/A,#N/A,FALSE,"Removals";#N/A,#N/A,FALSE,"Retirements";#N/A,#N/A,FALSE,"CWIP Balances";#N/A,#N/A,FALSE,"CWIP_Expend_Ratios";#N/A,#N/A,FALSE,"CWIP_Yr_End"}</definedName>
    <definedName name="wrn.USIM_Data_Abbrev._2_2" localSheetId="1" hidden="1">{#N/A,#N/A,FALSE,"Expenditures";#N/A,#N/A,FALSE,"Property Placed In-Service";#N/A,#N/A,FALSE,"Removals";#N/A,#N/A,FALSE,"Retirements";#N/A,#N/A,FALSE,"CWIP Balances";#N/A,#N/A,FALSE,"CWIP_Expend_Ratios";#N/A,#N/A,FALSE,"CWIP_Yr_End"}</definedName>
    <definedName name="wrn.USIM_Data_Abbrev._2_2" localSheetId="0" hidden="1">{#N/A,#N/A,FALSE,"Expenditures";#N/A,#N/A,FALSE,"Property Placed In-Service";#N/A,#N/A,FALSE,"Removals";#N/A,#N/A,FALSE,"Retirements";#N/A,#N/A,FALSE,"CWIP Balances";#N/A,#N/A,FALSE,"CWIP_Expend_Ratios";#N/A,#N/A,FALSE,"CWIP_Yr_End"}</definedName>
    <definedName name="wrn.USIM_Data_Abbrev._2_2" localSheetId="6" hidden="1">{#N/A,#N/A,FALSE,"Expenditures";#N/A,#N/A,FALSE,"Property Placed In-Service";#N/A,#N/A,FALSE,"Removals";#N/A,#N/A,FALSE,"Retirements";#N/A,#N/A,FALSE,"CWIP Balances";#N/A,#N/A,FALSE,"CWIP_Expend_Ratios";#N/A,#N/A,FALSE,"CWIP_Yr_End"}</definedName>
    <definedName name="wrn.USIM_Data_Abbrev._2_2" localSheetId="7" hidden="1">{#N/A,#N/A,FALSE,"Expenditures";#N/A,#N/A,FALSE,"Property Placed In-Service";#N/A,#N/A,FALSE,"Removals";#N/A,#N/A,FALSE,"Retirements";#N/A,#N/A,FALSE,"CWIP Balances";#N/A,#N/A,FALSE,"CWIP_Expend_Ratios";#N/A,#N/A,FALSE,"CWIP_Yr_End"}</definedName>
    <definedName name="wrn.USIM_Data_Abbrev._2_2" localSheetId="8" hidden="1">{#N/A,#N/A,FALSE,"Expenditures";#N/A,#N/A,FALSE,"Property Placed In-Service";#N/A,#N/A,FALSE,"Removals";#N/A,#N/A,FALSE,"Retirements";#N/A,#N/A,FALSE,"CWIP Balances";#N/A,#N/A,FALSE,"CWIP_Expend_Ratios";#N/A,#N/A,FALSE,"CWIP_Yr_End"}</definedName>
    <definedName name="wrn.USIM_Data_Abbrev._2_2" localSheetId="9" hidden="1">{#N/A,#N/A,FALSE,"Expenditures";#N/A,#N/A,FALSE,"Property Placed In-Service";#N/A,#N/A,FALSE,"Removals";#N/A,#N/A,FALSE,"Retirements";#N/A,#N/A,FALSE,"CWIP Balances";#N/A,#N/A,FALSE,"CWIP_Expend_Ratios";#N/A,#N/A,FALSE,"CWIP_Yr_End"}</definedName>
    <definedName name="wrn.USIM_Data_Abbrev._2_2" localSheetId="10" hidden="1">{#N/A,#N/A,FALSE,"Expenditures";#N/A,#N/A,FALSE,"Property Placed In-Service";#N/A,#N/A,FALSE,"Removals";#N/A,#N/A,FALSE,"Retirements";#N/A,#N/A,FALSE,"CWIP Balances";#N/A,#N/A,FALSE,"CWIP_Expend_Ratios";#N/A,#N/A,FALSE,"CWIP_Yr_End"}</definedName>
    <definedName name="wrn.USIM_Data_Abbrev._2_2" hidden="1">{#N/A,#N/A,FALSE,"Expenditures";#N/A,#N/A,FALSE,"Property Placed In-Service";#N/A,#N/A,FALSE,"Removals";#N/A,#N/A,FALSE,"Retirements";#N/A,#N/A,FALSE,"CWIP Balances";#N/A,#N/A,FALSE,"CWIP_Expend_Ratios";#N/A,#N/A,FALSE,"CWIP_Yr_End"}</definedName>
    <definedName name="wrn.USIM_Data_Abbrev._2_3" localSheetId="2" hidden="1">{#N/A,#N/A,FALSE,"Expenditures";#N/A,#N/A,FALSE,"Property Placed In-Service";#N/A,#N/A,FALSE,"Removals";#N/A,#N/A,FALSE,"Retirements";#N/A,#N/A,FALSE,"CWIP Balances";#N/A,#N/A,FALSE,"CWIP_Expend_Ratios";#N/A,#N/A,FALSE,"CWIP_Yr_End"}</definedName>
    <definedName name="wrn.USIM_Data_Abbrev._2_3" localSheetId="3" hidden="1">{#N/A,#N/A,FALSE,"Expenditures";#N/A,#N/A,FALSE,"Property Placed In-Service";#N/A,#N/A,FALSE,"Removals";#N/A,#N/A,FALSE,"Retirements";#N/A,#N/A,FALSE,"CWIP Balances";#N/A,#N/A,FALSE,"CWIP_Expend_Ratios";#N/A,#N/A,FALSE,"CWIP_Yr_End"}</definedName>
    <definedName name="wrn.USIM_Data_Abbrev._2_3" localSheetId="4" hidden="1">{#N/A,#N/A,FALSE,"Expenditures";#N/A,#N/A,FALSE,"Property Placed In-Service";#N/A,#N/A,FALSE,"Removals";#N/A,#N/A,FALSE,"Retirements";#N/A,#N/A,FALSE,"CWIP Balances";#N/A,#N/A,FALSE,"CWIP_Expend_Ratios";#N/A,#N/A,FALSE,"CWIP_Yr_End"}</definedName>
    <definedName name="wrn.USIM_Data_Abbrev._2_3" localSheetId="5" hidden="1">{#N/A,#N/A,FALSE,"Expenditures";#N/A,#N/A,FALSE,"Property Placed In-Service";#N/A,#N/A,FALSE,"Removals";#N/A,#N/A,FALSE,"Retirements";#N/A,#N/A,FALSE,"CWIP Balances";#N/A,#N/A,FALSE,"CWIP_Expend_Ratios";#N/A,#N/A,FALSE,"CWIP_Yr_End"}</definedName>
    <definedName name="wrn.USIM_Data_Abbrev._2_3" localSheetId="1" hidden="1">{#N/A,#N/A,FALSE,"Expenditures";#N/A,#N/A,FALSE,"Property Placed In-Service";#N/A,#N/A,FALSE,"Removals";#N/A,#N/A,FALSE,"Retirements";#N/A,#N/A,FALSE,"CWIP Balances";#N/A,#N/A,FALSE,"CWIP_Expend_Ratios";#N/A,#N/A,FALSE,"CWIP_Yr_End"}</definedName>
    <definedName name="wrn.USIM_Data_Abbrev._2_3" localSheetId="0" hidden="1">{#N/A,#N/A,FALSE,"Expenditures";#N/A,#N/A,FALSE,"Property Placed In-Service";#N/A,#N/A,FALSE,"Removals";#N/A,#N/A,FALSE,"Retirements";#N/A,#N/A,FALSE,"CWIP Balances";#N/A,#N/A,FALSE,"CWIP_Expend_Ratios";#N/A,#N/A,FALSE,"CWIP_Yr_End"}</definedName>
    <definedName name="wrn.USIM_Data_Abbrev._2_3" localSheetId="6" hidden="1">{#N/A,#N/A,FALSE,"Expenditures";#N/A,#N/A,FALSE,"Property Placed In-Service";#N/A,#N/A,FALSE,"Removals";#N/A,#N/A,FALSE,"Retirements";#N/A,#N/A,FALSE,"CWIP Balances";#N/A,#N/A,FALSE,"CWIP_Expend_Ratios";#N/A,#N/A,FALSE,"CWIP_Yr_End"}</definedName>
    <definedName name="wrn.USIM_Data_Abbrev._2_3" localSheetId="7" hidden="1">{#N/A,#N/A,FALSE,"Expenditures";#N/A,#N/A,FALSE,"Property Placed In-Service";#N/A,#N/A,FALSE,"Removals";#N/A,#N/A,FALSE,"Retirements";#N/A,#N/A,FALSE,"CWIP Balances";#N/A,#N/A,FALSE,"CWIP_Expend_Ratios";#N/A,#N/A,FALSE,"CWIP_Yr_End"}</definedName>
    <definedName name="wrn.USIM_Data_Abbrev._2_3" localSheetId="8" hidden="1">{#N/A,#N/A,FALSE,"Expenditures";#N/A,#N/A,FALSE,"Property Placed In-Service";#N/A,#N/A,FALSE,"Removals";#N/A,#N/A,FALSE,"Retirements";#N/A,#N/A,FALSE,"CWIP Balances";#N/A,#N/A,FALSE,"CWIP_Expend_Ratios";#N/A,#N/A,FALSE,"CWIP_Yr_End"}</definedName>
    <definedName name="wrn.USIM_Data_Abbrev._2_3" localSheetId="9" hidden="1">{#N/A,#N/A,FALSE,"Expenditures";#N/A,#N/A,FALSE,"Property Placed In-Service";#N/A,#N/A,FALSE,"Removals";#N/A,#N/A,FALSE,"Retirements";#N/A,#N/A,FALSE,"CWIP Balances";#N/A,#N/A,FALSE,"CWIP_Expend_Ratios";#N/A,#N/A,FALSE,"CWIP_Yr_End"}</definedName>
    <definedName name="wrn.USIM_Data_Abbrev._2_3" localSheetId="10" hidden="1">{#N/A,#N/A,FALSE,"Expenditures";#N/A,#N/A,FALSE,"Property Placed In-Service";#N/A,#N/A,FALSE,"Removals";#N/A,#N/A,FALSE,"Retirements";#N/A,#N/A,FALSE,"CWIP Balances";#N/A,#N/A,FALSE,"CWIP_Expend_Ratios";#N/A,#N/A,FALSE,"CWIP_Yr_End"}</definedName>
    <definedName name="wrn.USIM_Data_Abbrev._2_3" hidden="1">{#N/A,#N/A,FALSE,"Expenditures";#N/A,#N/A,FALSE,"Property Placed In-Service";#N/A,#N/A,FALSE,"Removals";#N/A,#N/A,FALSE,"Retirements";#N/A,#N/A,FALSE,"CWIP Balances";#N/A,#N/A,FALSE,"CWIP_Expend_Ratios";#N/A,#N/A,FALSE,"CWIP_Yr_End"}</definedName>
    <definedName name="wrn.USIM_Data_Abbrev._3" localSheetId="2" hidden="1">{#N/A,#N/A,FALSE,"Expenditures";#N/A,#N/A,FALSE,"Property Placed In-Service";#N/A,#N/A,FALSE,"Removals";#N/A,#N/A,FALSE,"Retirements";#N/A,#N/A,FALSE,"CWIP Balances";#N/A,#N/A,FALSE,"CWIP_Expend_Ratios";#N/A,#N/A,FALSE,"CWIP_Yr_End"}</definedName>
    <definedName name="wrn.USIM_Data_Abbrev._3" localSheetId="3" hidden="1">{#N/A,#N/A,FALSE,"Expenditures";#N/A,#N/A,FALSE,"Property Placed In-Service";#N/A,#N/A,FALSE,"Removals";#N/A,#N/A,FALSE,"Retirements";#N/A,#N/A,FALSE,"CWIP Balances";#N/A,#N/A,FALSE,"CWIP_Expend_Ratios";#N/A,#N/A,FALSE,"CWIP_Yr_End"}</definedName>
    <definedName name="wrn.USIM_Data_Abbrev._3" localSheetId="4" hidden="1">{#N/A,#N/A,FALSE,"Expenditures";#N/A,#N/A,FALSE,"Property Placed In-Service";#N/A,#N/A,FALSE,"Removals";#N/A,#N/A,FALSE,"Retirements";#N/A,#N/A,FALSE,"CWIP Balances";#N/A,#N/A,FALSE,"CWIP_Expend_Ratios";#N/A,#N/A,FALSE,"CWIP_Yr_End"}</definedName>
    <definedName name="wrn.USIM_Data_Abbrev._3" localSheetId="5" hidden="1">{#N/A,#N/A,FALSE,"Expenditures";#N/A,#N/A,FALSE,"Property Placed In-Service";#N/A,#N/A,FALSE,"Removals";#N/A,#N/A,FALSE,"Retirements";#N/A,#N/A,FALSE,"CWIP Balances";#N/A,#N/A,FALSE,"CWIP_Expend_Ratios";#N/A,#N/A,FALSE,"CWIP_Yr_End"}</definedName>
    <definedName name="wrn.USIM_Data_Abbrev._3" localSheetId="1" hidden="1">{#N/A,#N/A,FALSE,"Expenditures";#N/A,#N/A,FALSE,"Property Placed In-Service";#N/A,#N/A,FALSE,"Removals";#N/A,#N/A,FALSE,"Retirements";#N/A,#N/A,FALSE,"CWIP Balances";#N/A,#N/A,FALSE,"CWIP_Expend_Ratios";#N/A,#N/A,FALSE,"CWIP_Yr_End"}</definedName>
    <definedName name="wrn.USIM_Data_Abbrev._3" localSheetId="0" hidden="1">{#N/A,#N/A,FALSE,"Expenditures";#N/A,#N/A,FALSE,"Property Placed In-Service";#N/A,#N/A,FALSE,"Removals";#N/A,#N/A,FALSE,"Retirements";#N/A,#N/A,FALSE,"CWIP Balances";#N/A,#N/A,FALSE,"CWIP_Expend_Ratios";#N/A,#N/A,FALSE,"CWIP_Yr_End"}</definedName>
    <definedName name="wrn.USIM_Data_Abbrev._3" localSheetId="6" hidden="1">{#N/A,#N/A,FALSE,"Expenditures";#N/A,#N/A,FALSE,"Property Placed In-Service";#N/A,#N/A,FALSE,"Removals";#N/A,#N/A,FALSE,"Retirements";#N/A,#N/A,FALSE,"CWIP Balances";#N/A,#N/A,FALSE,"CWIP_Expend_Ratios";#N/A,#N/A,FALSE,"CWIP_Yr_End"}</definedName>
    <definedName name="wrn.USIM_Data_Abbrev._3" localSheetId="7" hidden="1">{#N/A,#N/A,FALSE,"Expenditures";#N/A,#N/A,FALSE,"Property Placed In-Service";#N/A,#N/A,FALSE,"Removals";#N/A,#N/A,FALSE,"Retirements";#N/A,#N/A,FALSE,"CWIP Balances";#N/A,#N/A,FALSE,"CWIP_Expend_Ratios";#N/A,#N/A,FALSE,"CWIP_Yr_End"}</definedName>
    <definedName name="wrn.USIM_Data_Abbrev._3" localSheetId="8" hidden="1">{#N/A,#N/A,FALSE,"Expenditures";#N/A,#N/A,FALSE,"Property Placed In-Service";#N/A,#N/A,FALSE,"Removals";#N/A,#N/A,FALSE,"Retirements";#N/A,#N/A,FALSE,"CWIP Balances";#N/A,#N/A,FALSE,"CWIP_Expend_Ratios";#N/A,#N/A,FALSE,"CWIP_Yr_End"}</definedName>
    <definedName name="wrn.USIM_Data_Abbrev._3" localSheetId="9" hidden="1">{#N/A,#N/A,FALSE,"Expenditures";#N/A,#N/A,FALSE,"Property Placed In-Service";#N/A,#N/A,FALSE,"Removals";#N/A,#N/A,FALSE,"Retirements";#N/A,#N/A,FALSE,"CWIP Balances";#N/A,#N/A,FALSE,"CWIP_Expend_Ratios";#N/A,#N/A,FALSE,"CWIP_Yr_End"}</definedName>
    <definedName name="wrn.USIM_Data_Abbrev._3" localSheetId="10" hidden="1">{#N/A,#N/A,FALSE,"Expenditures";#N/A,#N/A,FALSE,"Property Placed In-Service";#N/A,#N/A,FALSE,"Removals";#N/A,#N/A,FALSE,"Retirements";#N/A,#N/A,FALSE,"CWIP Balances";#N/A,#N/A,FALSE,"CWIP_Expend_Ratios";#N/A,#N/A,FALSE,"CWIP_Yr_End"}</definedName>
    <definedName name="wrn.USIM_Data_Abbrev._3" hidden="1">{#N/A,#N/A,FALSE,"Expenditures";#N/A,#N/A,FALSE,"Property Placed In-Service";#N/A,#N/A,FALSE,"Removals";#N/A,#N/A,FALSE,"Retirements";#N/A,#N/A,FALSE,"CWIP Balances";#N/A,#N/A,FALSE,"CWIP_Expend_Ratios";#N/A,#N/A,FALSE,"CWIP_Yr_End"}</definedName>
    <definedName name="wrn.USIM_Data_Abbrev._3_1" localSheetId="2" hidden="1">{#N/A,#N/A,FALSE,"Expenditures";#N/A,#N/A,FALSE,"Property Placed In-Service";#N/A,#N/A,FALSE,"Removals";#N/A,#N/A,FALSE,"Retirements";#N/A,#N/A,FALSE,"CWIP Balances";#N/A,#N/A,FALSE,"CWIP_Expend_Ratios";#N/A,#N/A,FALSE,"CWIP_Yr_End"}</definedName>
    <definedName name="wrn.USIM_Data_Abbrev._3_1" localSheetId="3" hidden="1">{#N/A,#N/A,FALSE,"Expenditures";#N/A,#N/A,FALSE,"Property Placed In-Service";#N/A,#N/A,FALSE,"Removals";#N/A,#N/A,FALSE,"Retirements";#N/A,#N/A,FALSE,"CWIP Balances";#N/A,#N/A,FALSE,"CWIP_Expend_Ratios";#N/A,#N/A,FALSE,"CWIP_Yr_End"}</definedName>
    <definedName name="wrn.USIM_Data_Abbrev._3_1" localSheetId="4" hidden="1">{#N/A,#N/A,FALSE,"Expenditures";#N/A,#N/A,FALSE,"Property Placed In-Service";#N/A,#N/A,FALSE,"Removals";#N/A,#N/A,FALSE,"Retirements";#N/A,#N/A,FALSE,"CWIP Balances";#N/A,#N/A,FALSE,"CWIP_Expend_Ratios";#N/A,#N/A,FALSE,"CWIP_Yr_End"}</definedName>
    <definedName name="wrn.USIM_Data_Abbrev._3_1" localSheetId="5" hidden="1">{#N/A,#N/A,FALSE,"Expenditures";#N/A,#N/A,FALSE,"Property Placed In-Service";#N/A,#N/A,FALSE,"Removals";#N/A,#N/A,FALSE,"Retirements";#N/A,#N/A,FALSE,"CWIP Balances";#N/A,#N/A,FALSE,"CWIP_Expend_Ratios";#N/A,#N/A,FALSE,"CWIP_Yr_End"}</definedName>
    <definedName name="wrn.USIM_Data_Abbrev._3_1" localSheetId="1" hidden="1">{#N/A,#N/A,FALSE,"Expenditures";#N/A,#N/A,FALSE,"Property Placed In-Service";#N/A,#N/A,FALSE,"Removals";#N/A,#N/A,FALSE,"Retirements";#N/A,#N/A,FALSE,"CWIP Balances";#N/A,#N/A,FALSE,"CWIP_Expend_Ratios";#N/A,#N/A,FALSE,"CWIP_Yr_End"}</definedName>
    <definedName name="wrn.USIM_Data_Abbrev._3_1" localSheetId="0" hidden="1">{#N/A,#N/A,FALSE,"Expenditures";#N/A,#N/A,FALSE,"Property Placed In-Service";#N/A,#N/A,FALSE,"Removals";#N/A,#N/A,FALSE,"Retirements";#N/A,#N/A,FALSE,"CWIP Balances";#N/A,#N/A,FALSE,"CWIP_Expend_Ratios";#N/A,#N/A,FALSE,"CWIP_Yr_End"}</definedName>
    <definedName name="wrn.USIM_Data_Abbrev._3_1" localSheetId="6" hidden="1">{#N/A,#N/A,FALSE,"Expenditures";#N/A,#N/A,FALSE,"Property Placed In-Service";#N/A,#N/A,FALSE,"Removals";#N/A,#N/A,FALSE,"Retirements";#N/A,#N/A,FALSE,"CWIP Balances";#N/A,#N/A,FALSE,"CWIP_Expend_Ratios";#N/A,#N/A,FALSE,"CWIP_Yr_End"}</definedName>
    <definedName name="wrn.USIM_Data_Abbrev._3_1" localSheetId="7" hidden="1">{#N/A,#N/A,FALSE,"Expenditures";#N/A,#N/A,FALSE,"Property Placed In-Service";#N/A,#N/A,FALSE,"Removals";#N/A,#N/A,FALSE,"Retirements";#N/A,#N/A,FALSE,"CWIP Balances";#N/A,#N/A,FALSE,"CWIP_Expend_Ratios";#N/A,#N/A,FALSE,"CWIP_Yr_End"}</definedName>
    <definedName name="wrn.USIM_Data_Abbrev._3_1" localSheetId="8" hidden="1">{#N/A,#N/A,FALSE,"Expenditures";#N/A,#N/A,FALSE,"Property Placed In-Service";#N/A,#N/A,FALSE,"Removals";#N/A,#N/A,FALSE,"Retirements";#N/A,#N/A,FALSE,"CWIP Balances";#N/A,#N/A,FALSE,"CWIP_Expend_Ratios";#N/A,#N/A,FALSE,"CWIP_Yr_End"}</definedName>
    <definedName name="wrn.USIM_Data_Abbrev._3_1" localSheetId="9" hidden="1">{#N/A,#N/A,FALSE,"Expenditures";#N/A,#N/A,FALSE,"Property Placed In-Service";#N/A,#N/A,FALSE,"Removals";#N/A,#N/A,FALSE,"Retirements";#N/A,#N/A,FALSE,"CWIP Balances";#N/A,#N/A,FALSE,"CWIP_Expend_Ratios";#N/A,#N/A,FALSE,"CWIP_Yr_End"}</definedName>
    <definedName name="wrn.USIM_Data_Abbrev._3_1" localSheetId="10" hidden="1">{#N/A,#N/A,FALSE,"Expenditures";#N/A,#N/A,FALSE,"Property Placed In-Service";#N/A,#N/A,FALSE,"Removals";#N/A,#N/A,FALSE,"Retirements";#N/A,#N/A,FALSE,"CWIP Balances";#N/A,#N/A,FALSE,"CWIP_Expend_Ratios";#N/A,#N/A,FALSE,"CWIP_Yr_End"}</definedName>
    <definedName name="wrn.USIM_Data_Abbrev._3_1" hidden="1">{#N/A,#N/A,FALSE,"Expenditures";#N/A,#N/A,FALSE,"Property Placed In-Service";#N/A,#N/A,FALSE,"Removals";#N/A,#N/A,FALSE,"Retirements";#N/A,#N/A,FALSE,"CWIP Balances";#N/A,#N/A,FALSE,"CWIP_Expend_Ratios";#N/A,#N/A,FALSE,"CWIP_Yr_End"}</definedName>
    <definedName name="wrn.USIM_Data_Abbrev._3_2" localSheetId="2" hidden="1">{#N/A,#N/A,FALSE,"Expenditures";#N/A,#N/A,FALSE,"Property Placed In-Service";#N/A,#N/A,FALSE,"Removals";#N/A,#N/A,FALSE,"Retirements";#N/A,#N/A,FALSE,"CWIP Balances";#N/A,#N/A,FALSE,"CWIP_Expend_Ratios";#N/A,#N/A,FALSE,"CWIP_Yr_End"}</definedName>
    <definedName name="wrn.USIM_Data_Abbrev._3_2" localSheetId="3" hidden="1">{#N/A,#N/A,FALSE,"Expenditures";#N/A,#N/A,FALSE,"Property Placed In-Service";#N/A,#N/A,FALSE,"Removals";#N/A,#N/A,FALSE,"Retirements";#N/A,#N/A,FALSE,"CWIP Balances";#N/A,#N/A,FALSE,"CWIP_Expend_Ratios";#N/A,#N/A,FALSE,"CWIP_Yr_End"}</definedName>
    <definedName name="wrn.USIM_Data_Abbrev._3_2" localSheetId="4" hidden="1">{#N/A,#N/A,FALSE,"Expenditures";#N/A,#N/A,FALSE,"Property Placed In-Service";#N/A,#N/A,FALSE,"Removals";#N/A,#N/A,FALSE,"Retirements";#N/A,#N/A,FALSE,"CWIP Balances";#N/A,#N/A,FALSE,"CWIP_Expend_Ratios";#N/A,#N/A,FALSE,"CWIP_Yr_End"}</definedName>
    <definedName name="wrn.USIM_Data_Abbrev._3_2" localSheetId="5" hidden="1">{#N/A,#N/A,FALSE,"Expenditures";#N/A,#N/A,FALSE,"Property Placed In-Service";#N/A,#N/A,FALSE,"Removals";#N/A,#N/A,FALSE,"Retirements";#N/A,#N/A,FALSE,"CWIP Balances";#N/A,#N/A,FALSE,"CWIP_Expend_Ratios";#N/A,#N/A,FALSE,"CWIP_Yr_End"}</definedName>
    <definedName name="wrn.USIM_Data_Abbrev._3_2" localSheetId="1" hidden="1">{#N/A,#N/A,FALSE,"Expenditures";#N/A,#N/A,FALSE,"Property Placed In-Service";#N/A,#N/A,FALSE,"Removals";#N/A,#N/A,FALSE,"Retirements";#N/A,#N/A,FALSE,"CWIP Balances";#N/A,#N/A,FALSE,"CWIP_Expend_Ratios";#N/A,#N/A,FALSE,"CWIP_Yr_End"}</definedName>
    <definedName name="wrn.USIM_Data_Abbrev._3_2" localSheetId="0" hidden="1">{#N/A,#N/A,FALSE,"Expenditures";#N/A,#N/A,FALSE,"Property Placed In-Service";#N/A,#N/A,FALSE,"Removals";#N/A,#N/A,FALSE,"Retirements";#N/A,#N/A,FALSE,"CWIP Balances";#N/A,#N/A,FALSE,"CWIP_Expend_Ratios";#N/A,#N/A,FALSE,"CWIP_Yr_End"}</definedName>
    <definedName name="wrn.USIM_Data_Abbrev._3_2" localSheetId="6" hidden="1">{#N/A,#N/A,FALSE,"Expenditures";#N/A,#N/A,FALSE,"Property Placed In-Service";#N/A,#N/A,FALSE,"Removals";#N/A,#N/A,FALSE,"Retirements";#N/A,#N/A,FALSE,"CWIP Balances";#N/A,#N/A,FALSE,"CWIP_Expend_Ratios";#N/A,#N/A,FALSE,"CWIP_Yr_End"}</definedName>
    <definedName name="wrn.USIM_Data_Abbrev._3_2" localSheetId="7" hidden="1">{#N/A,#N/A,FALSE,"Expenditures";#N/A,#N/A,FALSE,"Property Placed In-Service";#N/A,#N/A,FALSE,"Removals";#N/A,#N/A,FALSE,"Retirements";#N/A,#N/A,FALSE,"CWIP Balances";#N/A,#N/A,FALSE,"CWIP_Expend_Ratios";#N/A,#N/A,FALSE,"CWIP_Yr_End"}</definedName>
    <definedName name="wrn.USIM_Data_Abbrev._3_2" localSheetId="8" hidden="1">{#N/A,#N/A,FALSE,"Expenditures";#N/A,#N/A,FALSE,"Property Placed In-Service";#N/A,#N/A,FALSE,"Removals";#N/A,#N/A,FALSE,"Retirements";#N/A,#N/A,FALSE,"CWIP Balances";#N/A,#N/A,FALSE,"CWIP_Expend_Ratios";#N/A,#N/A,FALSE,"CWIP_Yr_End"}</definedName>
    <definedName name="wrn.USIM_Data_Abbrev._3_2" localSheetId="9" hidden="1">{#N/A,#N/A,FALSE,"Expenditures";#N/A,#N/A,FALSE,"Property Placed In-Service";#N/A,#N/A,FALSE,"Removals";#N/A,#N/A,FALSE,"Retirements";#N/A,#N/A,FALSE,"CWIP Balances";#N/A,#N/A,FALSE,"CWIP_Expend_Ratios";#N/A,#N/A,FALSE,"CWIP_Yr_End"}</definedName>
    <definedName name="wrn.USIM_Data_Abbrev._3_2" localSheetId="10" hidden="1">{#N/A,#N/A,FALSE,"Expenditures";#N/A,#N/A,FALSE,"Property Placed In-Service";#N/A,#N/A,FALSE,"Removals";#N/A,#N/A,FALSE,"Retirements";#N/A,#N/A,FALSE,"CWIP Balances";#N/A,#N/A,FALSE,"CWIP_Expend_Ratios";#N/A,#N/A,FALSE,"CWIP_Yr_End"}</definedName>
    <definedName name="wrn.USIM_Data_Abbrev._3_2" hidden="1">{#N/A,#N/A,FALSE,"Expenditures";#N/A,#N/A,FALSE,"Property Placed In-Service";#N/A,#N/A,FALSE,"Removals";#N/A,#N/A,FALSE,"Retirements";#N/A,#N/A,FALSE,"CWIP Balances";#N/A,#N/A,FALSE,"CWIP_Expend_Ratios";#N/A,#N/A,FALSE,"CWIP_Yr_End"}</definedName>
    <definedName name="wrn.USIM_Data_Abbrev._3_3" localSheetId="2" hidden="1">{#N/A,#N/A,FALSE,"Expenditures";#N/A,#N/A,FALSE,"Property Placed In-Service";#N/A,#N/A,FALSE,"Removals";#N/A,#N/A,FALSE,"Retirements";#N/A,#N/A,FALSE,"CWIP Balances";#N/A,#N/A,FALSE,"CWIP_Expend_Ratios";#N/A,#N/A,FALSE,"CWIP_Yr_End"}</definedName>
    <definedName name="wrn.USIM_Data_Abbrev._3_3" localSheetId="3" hidden="1">{#N/A,#N/A,FALSE,"Expenditures";#N/A,#N/A,FALSE,"Property Placed In-Service";#N/A,#N/A,FALSE,"Removals";#N/A,#N/A,FALSE,"Retirements";#N/A,#N/A,FALSE,"CWIP Balances";#N/A,#N/A,FALSE,"CWIP_Expend_Ratios";#N/A,#N/A,FALSE,"CWIP_Yr_End"}</definedName>
    <definedName name="wrn.USIM_Data_Abbrev._3_3" localSheetId="4" hidden="1">{#N/A,#N/A,FALSE,"Expenditures";#N/A,#N/A,FALSE,"Property Placed In-Service";#N/A,#N/A,FALSE,"Removals";#N/A,#N/A,FALSE,"Retirements";#N/A,#N/A,FALSE,"CWIP Balances";#N/A,#N/A,FALSE,"CWIP_Expend_Ratios";#N/A,#N/A,FALSE,"CWIP_Yr_End"}</definedName>
    <definedName name="wrn.USIM_Data_Abbrev._3_3" localSheetId="5" hidden="1">{#N/A,#N/A,FALSE,"Expenditures";#N/A,#N/A,FALSE,"Property Placed In-Service";#N/A,#N/A,FALSE,"Removals";#N/A,#N/A,FALSE,"Retirements";#N/A,#N/A,FALSE,"CWIP Balances";#N/A,#N/A,FALSE,"CWIP_Expend_Ratios";#N/A,#N/A,FALSE,"CWIP_Yr_End"}</definedName>
    <definedName name="wrn.USIM_Data_Abbrev._3_3" localSheetId="1" hidden="1">{#N/A,#N/A,FALSE,"Expenditures";#N/A,#N/A,FALSE,"Property Placed In-Service";#N/A,#N/A,FALSE,"Removals";#N/A,#N/A,FALSE,"Retirements";#N/A,#N/A,FALSE,"CWIP Balances";#N/A,#N/A,FALSE,"CWIP_Expend_Ratios";#N/A,#N/A,FALSE,"CWIP_Yr_End"}</definedName>
    <definedName name="wrn.USIM_Data_Abbrev._3_3" localSheetId="0" hidden="1">{#N/A,#N/A,FALSE,"Expenditures";#N/A,#N/A,FALSE,"Property Placed In-Service";#N/A,#N/A,FALSE,"Removals";#N/A,#N/A,FALSE,"Retirements";#N/A,#N/A,FALSE,"CWIP Balances";#N/A,#N/A,FALSE,"CWIP_Expend_Ratios";#N/A,#N/A,FALSE,"CWIP_Yr_End"}</definedName>
    <definedName name="wrn.USIM_Data_Abbrev._3_3" localSheetId="6" hidden="1">{#N/A,#N/A,FALSE,"Expenditures";#N/A,#N/A,FALSE,"Property Placed In-Service";#N/A,#N/A,FALSE,"Removals";#N/A,#N/A,FALSE,"Retirements";#N/A,#N/A,FALSE,"CWIP Balances";#N/A,#N/A,FALSE,"CWIP_Expend_Ratios";#N/A,#N/A,FALSE,"CWIP_Yr_End"}</definedName>
    <definedName name="wrn.USIM_Data_Abbrev._3_3" localSheetId="7" hidden="1">{#N/A,#N/A,FALSE,"Expenditures";#N/A,#N/A,FALSE,"Property Placed In-Service";#N/A,#N/A,FALSE,"Removals";#N/A,#N/A,FALSE,"Retirements";#N/A,#N/A,FALSE,"CWIP Balances";#N/A,#N/A,FALSE,"CWIP_Expend_Ratios";#N/A,#N/A,FALSE,"CWIP_Yr_End"}</definedName>
    <definedName name="wrn.USIM_Data_Abbrev._3_3" localSheetId="8" hidden="1">{#N/A,#N/A,FALSE,"Expenditures";#N/A,#N/A,FALSE,"Property Placed In-Service";#N/A,#N/A,FALSE,"Removals";#N/A,#N/A,FALSE,"Retirements";#N/A,#N/A,FALSE,"CWIP Balances";#N/A,#N/A,FALSE,"CWIP_Expend_Ratios";#N/A,#N/A,FALSE,"CWIP_Yr_End"}</definedName>
    <definedName name="wrn.USIM_Data_Abbrev._3_3" localSheetId="9" hidden="1">{#N/A,#N/A,FALSE,"Expenditures";#N/A,#N/A,FALSE,"Property Placed In-Service";#N/A,#N/A,FALSE,"Removals";#N/A,#N/A,FALSE,"Retirements";#N/A,#N/A,FALSE,"CWIP Balances";#N/A,#N/A,FALSE,"CWIP_Expend_Ratios";#N/A,#N/A,FALSE,"CWIP_Yr_End"}</definedName>
    <definedName name="wrn.USIM_Data_Abbrev._3_3" localSheetId="10" hidden="1">{#N/A,#N/A,FALSE,"Expenditures";#N/A,#N/A,FALSE,"Property Placed In-Service";#N/A,#N/A,FALSE,"Removals";#N/A,#N/A,FALSE,"Retirements";#N/A,#N/A,FALSE,"CWIP Balances";#N/A,#N/A,FALSE,"CWIP_Expend_Ratios";#N/A,#N/A,FALSE,"CWIP_Yr_End"}</definedName>
    <definedName name="wrn.USIM_Data_Abbrev._3_3" hidden="1">{#N/A,#N/A,FALSE,"Expenditures";#N/A,#N/A,FALSE,"Property Placed In-Service";#N/A,#N/A,FALSE,"Removals";#N/A,#N/A,FALSE,"Retirements";#N/A,#N/A,FALSE,"CWIP Balances";#N/A,#N/A,FALSE,"CWIP_Expend_Ratios";#N/A,#N/A,FALSE,"CWIP_Yr_End"}</definedName>
    <definedName name="wrn.USIM_Data_Abbrev._4" localSheetId="2" hidden="1">{#N/A,#N/A,FALSE,"Expenditures";#N/A,#N/A,FALSE,"Property Placed In-Service";#N/A,#N/A,FALSE,"Removals";#N/A,#N/A,FALSE,"Retirements";#N/A,#N/A,FALSE,"CWIP Balances";#N/A,#N/A,FALSE,"CWIP_Expend_Ratios";#N/A,#N/A,FALSE,"CWIP_Yr_End"}</definedName>
    <definedName name="wrn.USIM_Data_Abbrev._4" localSheetId="3" hidden="1">{#N/A,#N/A,FALSE,"Expenditures";#N/A,#N/A,FALSE,"Property Placed In-Service";#N/A,#N/A,FALSE,"Removals";#N/A,#N/A,FALSE,"Retirements";#N/A,#N/A,FALSE,"CWIP Balances";#N/A,#N/A,FALSE,"CWIP_Expend_Ratios";#N/A,#N/A,FALSE,"CWIP_Yr_End"}</definedName>
    <definedName name="wrn.USIM_Data_Abbrev._4" localSheetId="4" hidden="1">{#N/A,#N/A,FALSE,"Expenditures";#N/A,#N/A,FALSE,"Property Placed In-Service";#N/A,#N/A,FALSE,"Removals";#N/A,#N/A,FALSE,"Retirements";#N/A,#N/A,FALSE,"CWIP Balances";#N/A,#N/A,FALSE,"CWIP_Expend_Ratios";#N/A,#N/A,FALSE,"CWIP_Yr_End"}</definedName>
    <definedName name="wrn.USIM_Data_Abbrev._4" localSheetId="5" hidden="1">{#N/A,#N/A,FALSE,"Expenditures";#N/A,#N/A,FALSE,"Property Placed In-Service";#N/A,#N/A,FALSE,"Removals";#N/A,#N/A,FALSE,"Retirements";#N/A,#N/A,FALSE,"CWIP Balances";#N/A,#N/A,FALSE,"CWIP_Expend_Ratios";#N/A,#N/A,FALSE,"CWIP_Yr_End"}</definedName>
    <definedName name="wrn.USIM_Data_Abbrev._4" localSheetId="1" hidden="1">{#N/A,#N/A,FALSE,"Expenditures";#N/A,#N/A,FALSE,"Property Placed In-Service";#N/A,#N/A,FALSE,"Removals";#N/A,#N/A,FALSE,"Retirements";#N/A,#N/A,FALSE,"CWIP Balances";#N/A,#N/A,FALSE,"CWIP_Expend_Ratios";#N/A,#N/A,FALSE,"CWIP_Yr_End"}</definedName>
    <definedName name="wrn.USIM_Data_Abbrev._4" localSheetId="0" hidden="1">{#N/A,#N/A,FALSE,"Expenditures";#N/A,#N/A,FALSE,"Property Placed In-Service";#N/A,#N/A,FALSE,"Removals";#N/A,#N/A,FALSE,"Retirements";#N/A,#N/A,FALSE,"CWIP Balances";#N/A,#N/A,FALSE,"CWIP_Expend_Ratios";#N/A,#N/A,FALSE,"CWIP_Yr_End"}</definedName>
    <definedName name="wrn.USIM_Data_Abbrev._4" localSheetId="6" hidden="1">{#N/A,#N/A,FALSE,"Expenditures";#N/A,#N/A,FALSE,"Property Placed In-Service";#N/A,#N/A,FALSE,"Removals";#N/A,#N/A,FALSE,"Retirements";#N/A,#N/A,FALSE,"CWIP Balances";#N/A,#N/A,FALSE,"CWIP_Expend_Ratios";#N/A,#N/A,FALSE,"CWIP_Yr_End"}</definedName>
    <definedName name="wrn.USIM_Data_Abbrev._4" localSheetId="7" hidden="1">{#N/A,#N/A,FALSE,"Expenditures";#N/A,#N/A,FALSE,"Property Placed In-Service";#N/A,#N/A,FALSE,"Removals";#N/A,#N/A,FALSE,"Retirements";#N/A,#N/A,FALSE,"CWIP Balances";#N/A,#N/A,FALSE,"CWIP_Expend_Ratios";#N/A,#N/A,FALSE,"CWIP_Yr_End"}</definedName>
    <definedName name="wrn.USIM_Data_Abbrev._4" localSheetId="8" hidden="1">{#N/A,#N/A,FALSE,"Expenditures";#N/A,#N/A,FALSE,"Property Placed In-Service";#N/A,#N/A,FALSE,"Removals";#N/A,#N/A,FALSE,"Retirements";#N/A,#N/A,FALSE,"CWIP Balances";#N/A,#N/A,FALSE,"CWIP_Expend_Ratios";#N/A,#N/A,FALSE,"CWIP_Yr_End"}</definedName>
    <definedName name="wrn.USIM_Data_Abbrev._4" localSheetId="9" hidden="1">{#N/A,#N/A,FALSE,"Expenditures";#N/A,#N/A,FALSE,"Property Placed In-Service";#N/A,#N/A,FALSE,"Removals";#N/A,#N/A,FALSE,"Retirements";#N/A,#N/A,FALSE,"CWIP Balances";#N/A,#N/A,FALSE,"CWIP_Expend_Ratios";#N/A,#N/A,FALSE,"CWIP_Yr_End"}</definedName>
    <definedName name="wrn.USIM_Data_Abbrev._4" localSheetId="10" hidden="1">{#N/A,#N/A,FALSE,"Expenditures";#N/A,#N/A,FALSE,"Property Placed In-Service";#N/A,#N/A,FALSE,"Removals";#N/A,#N/A,FALSE,"Retirements";#N/A,#N/A,FALSE,"CWIP Balances";#N/A,#N/A,FALSE,"CWIP_Expend_Ratios";#N/A,#N/A,FALSE,"CWIP_Yr_End"}</definedName>
    <definedName name="wrn.USIM_Data_Abbrev._4" hidden="1">{#N/A,#N/A,FALSE,"Expenditures";#N/A,#N/A,FALSE,"Property Placed In-Service";#N/A,#N/A,FALSE,"Removals";#N/A,#N/A,FALSE,"Retirements";#N/A,#N/A,FALSE,"CWIP Balances";#N/A,#N/A,FALSE,"CWIP_Expend_Ratios";#N/A,#N/A,FALSE,"CWIP_Yr_End"}</definedName>
    <definedName name="wrn.USIM_Data_Abbrev._4_1" localSheetId="2" hidden="1">{#N/A,#N/A,FALSE,"Expenditures";#N/A,#N/A,FALSE,"Property Placed In-Service";#N/A,#N/A,FALSE,"Removals";#N/A,#N/A,FALSE,"Retirements";#N/A,#N/A,FALSE,"CWIP Balances";#N/A,#N/A,FALSE,"CWIP_Expend_Ratios";#N/A,#N/A,FALSE,"CWIP_Yr_End"}</definedName>
    <definedName name="wrn.USIM_Data_Abbrev._4_1" localSheetId="3" hidden="1">{#N/A,#N/A,FALSE,"Expenditures";#N/A,#N/A,FALSE,"Property Placed In-Service";#N/A,#N/A,FALSE,"Removals";#N/A,#N/A,FALSE,"Retirements";#N/A,#N/A,FALSE,"CWIP Balances";#N/A,#N/A,FALSE,"CWIP_Expend_Ratios";#N/A,#N/A,FALSE,"CWIP_Yr_End"}</definedName>
    <definedName name="wrn.USIM_Data_Abbrev._4_1" localSheetId="4" hidden="1">{#N/A,#N/A,FALSE,"Expenditures";#N/A,#N/A,FALSE,"Property Placed In-Service";#N/A,#N/A,FALSE,"Removals";#N/A,#N/A,FALSE,"Retirements";#N/A,#N/A,FALSE,"CWIP Balances";#N/A,#N/A,FALSE,"CWIP_Expend_Ratios";#N/A,#N/A,FALSE,"CWIP_Yr_End"}</definedName>
    <definedName name="wrn.USIM_Data_Abbrev._4_1" localSheetId="5" hidden="1">{#N/A,#N/A,FALSE,"Expenditures";#N/A,#N/A,FALSE,"Property Placed In-Service";#N/A,#N/A,FALSE,"Removals";#N/A,#N/A,FALSE,"Retirements";#N/A,#N/A,FALSE,"CWIP Balances";#N/A,#N/A,FALSE,"CWIP_Expend_Ratios";#N/A,#N/A,FALSE,"CWIP_Yr_End"}</definedName>
    <definedName name="wrn.USIM_Data_Abbrev._4_1" localSheetId="1" hidden="1">{#N/A,#N/A,FALSE,"Expenditures";#N/A,#N/A,FALSE,"Property Placed In-Service";#N/A,#N/A,FALSE,"Removals";#N/A,#N/A,FALSE,"Retirements";#N/A,#N/A,FALSE,"CWIP Balances";#N/A,#N/A,FALSE,"CWIP_Expend_Ratios";#N/A,#N/A,FALSE,"CWIP_Yr_End"}</definedName>
    <definedName name="wrn.USIM_Data_Abbrev._4_1" localSheetId="0" hidden="1">{#N/A,#N/A,FALSE,"Expenditures";#N/A,#N/A,FALSE,"Property Placed In-Service";#N/A,#N/A,FALSE,"Removals";#N/A,#N/A,FALSE,"Retirements";#N/A,#N/A,FALSE,"CWIP Balances";#N/A,#N/A,FALSE,"CWIP_Expend_Ratios";#N/A,#N/A,FALSE,"CWIP_Yr_End"}</definedName>
    <definedName name="wrn.USIM_Data_Abbrev._4_1" localSheetId="6" hidden="1">{#N/A,#N/A,FALSE,"Expenditures";#N/A,#N/A,FALSE,"Property Placed In-Service";#N/A,#N/A,FALSE,"Removals";#N/A,#N/A,FALSE,"Retirements";#N/A,#N/A,FALSE,"CWIP Balances";#N/A,#N/A,FALSE,"CWIP_Expend_Ratios";#N/A,#N/A,FALSE,"CWIP_Yr_End"}</definedName>
    <definedName name="wrn.USIM_Data_Abbrev._4_1" localSheetId="7" hidden="1">{#N/A,#N/A,FALSE,"Expenditures";#N/A,#N/A,FALSE,"Property Placed In-Service";#N/A,#N/A,FALSE,"Removals";#N/A,#N/A,FALSE,"Retirements";#N/A,#N/A,FALSE,"CWIP Balances";#N/A,#N/A,FALSE,"CWIP_Expend_Ratios";#N/A,#N/A,FALSE,"CWIP_Yr_End"}</definedName>
    <definedName name="wrn.USIM_Data_Abbrev._4_1" localSheetId="8" hidden="1">{#N/A,#N/A,FALSE,"Expenditures";#N/A,#N/A,FALSE,"Property Placed In-Service";#N/A,#N/A,FALSE,"Removals";#N/A,#N/A,FALSE,"Retirements";#N/A,#N/A,FALSE,"CWIP Balances";#N/A,#N/A,FALSE,"CWIP_Expend_Ratios";#N/A,#N/A,FALSE,"CWIP_Yr_End"}</definedName>
    <definedName name="wrn.USIM_Data_Abbrev._4_1" localSheetId="9" hidden="1">{#N/A,#N/A,FALSE,"Expenditures";#N/A,#N/A,FALSE,"Property Placed In-Service";#N/A,#N/A,FALSE,"Removals";#N/A,#N/A,FALSE,"Retirements";#N/A,#N/A,FALSE,"CWIP Balances";#N/A,#N/A,FALSE,"CWIP_Expend_Ratios";#N/A,#N/A,FALSE,"CWIP_Yr_End"}</definedName>
    <definedName name="wrn.USIM_Data_Abbrev._4_1" localSheetId="10" hidden="1">{#N/A,#N/A,FALSE,"Expenditures";#N/A,#N/A,FALSE,"Property Placed In-Service";#N/A,#N/A,FALSE,"Removals";#N/A,#N/A,FALSE,"Retirements";#N/A,#N/A,FALSE,"CWIP Balances";#N/A,#N/A,FALSE,"CWIP_Expend_Ratios";#N/A,#N/A,FALSE,"CWIP_Yr_End"}</definedName>
    <definedName name="wrn.USIM_Data_Abbrev._4_1" hidden="1">{#N/A,#N/A,FALSE,"Expenditures";#N/A,#N/A,FALSE,"Property Placed In-Service";#N/A,#N/A,FALSE,"Removals";#N/A,#N/A,FALSE,"Retirements";#N/A,#N/A,FALSE,"CWIP Balances";#N/A,#N/A,FALSE,"CWIP_Expend_Ratios";#N/A,#N/A,FALSE,"CWIP_Yr_End"}</definedName>
    <definedName name="wrn.USIM_Data_Abbrev._4_2" localSheetId="2" hidden="1">{#N/A,#N/A,FALSE,"Expenditures";#N/A,#N/A,FALSE,"Property Placed In-Service";#N/A,#N/A,FALSE,"Removals";#N/A,#N/A,FALSE,"Retirements";#N/A,#N/A,FALSE,"CWIP Balances";#N/A,#N/A,FALSE,"CWIP_Expend_Ratios";#N/A,#N/A,FALSE,"CWIP_Yr_End"}</definedName>
    <definedName name="wrn.USIM_Data_Abbrev._4_2" localSheetId="3" hidden="1">{#N/A,#N/A,FALSE,"Expenditures";#N/A,#N/A,FALSE,"Property Placed In-Service";#N/A,#N/A,FALSE,"Removals";#N/A,#N/A,FALSE,"Retirements";#N/A,#N/A,FALSE,"CWIP Balances";#N/A,#N/A,FALSE,"CWIP_Expend_Ratios";#N/A,#N/A,FALSE,"CWIP_Yr_End"}</definedName>
    <definedName name="wrn.USIM_Data_Abbrev._4_2" localSheetId="4" hidden="1">{#N/A,#N/A,FALSE,"Expenditures";#N/A,#N/A,FALSE,"Property Placed In-Service";#N/A,#N/A,FALSE,"Removals";#N/A,#N/A,FALSE,"Retirements";#N/A,#N/A,FALSE,"CWIP Balances";#N/A,#N/A,FALSE,"CWIP_Expend_Ratios";#N/A,#N/A,FALSE,"CWIP_Yr_End"}</definedName>
    <definedName name="wrn.USIM_Data_Abbrev._4_2" localSheetId="5" hidden="1">{#N/A,#N/A,FALSE,"Expenditures";#N/A,#N/A,FALSE,"Property Placed In-Service";#N/A,#N/A,FALSE,"Removals";#N/A,#N/A,FALSE,"Retirements";#N/A,#N/A,FALSE,"CWIP Balances";#N/A,#N/A,FALSE,"CWIP_Expend_Ratios";#N/A,#N/A,FALSE,"CWIP_Yr_End"}</definedName>
    <definedName name="wrn.USIM_Data_Abbrev._4_2" localSheetId="1" hidden="1">{#N/A,#N/A,FALSE,"Expenditures";#N/A,#N/A,FALSE,"Property Placed In-Service";#N/A,#N/A,FALSE,"Removals";#N/A,#N/A,FALSE,"Retirements";#N/A,#N/A,FALSE,"CWIP Balances";#N/A,#N/A,FALSE,"CWIP_Expend_Ratios";#N/A,#N/A,FALSE,"CWIP_Yr_End"}</definedName>
    <definedName name="wrn.USIM_Data_Abbrev._4_2" localSheetId="0" hidden="1">{#N/A,#N/A,FALSE,"Expenditures";#N/A,#N/A,FALSE,"Property Placed In-Service";#N/A,#N/A,FALSE,"Removals";#N/A,#N/A,FALSE,"Retirements";#N/A,#N/A,FALSE,"CWIP Balances";#N/A,#N/A,FALSE,"CWIP_Expend_Ratios";#N/A,#N/A,FALSE,"CWIP_Yr_End"}</definedName>
    <definedName name="wrn.USIM_Data_Abbrev._4_2" localSheetId="6" hidden="1">{#N/A,#N/A,FALSE,"Expenditures";#N/A,#N/A,FALSE,"Property Placed In-Service";#N/A,#N/A,FALSE,"Removals";#N/A,#N/A,FALSE,"Retirements";#N/A,#N/A,FALSE,"CWIP Balances";#N/A,#N/A,FALSE,"CWIP_Expend_Ratios";#N/A,#N/A,FALSE,"CWIP_Yr_End"}</definedName>
    <definedName name="wrn.USIM_Data_Abbrev._4_2" localSheetId="7" hidden="1">{#N/A,#N/A,FALSE,"Expenditures";#N/A,#N/A,FALSE,"Property Placed In-Service";#N/A,#N/A,FALSE,"Removals";#N/A,#N/A,FALSE,"Retirements";#N/A,#N/A,FALSE,"CWIP Balances";#N/A,#N/A,FALSE,"CWIP_Expend_Ratios";#N/A,#N/A,FALSE,"CWIP_Yr_End"}</definedName>
    <definedName name="wrn.USIM_Data_Abbrev._4_2" localSheetId="8" hidden="1">{#N/A,#N/A,FALSE,"Expenditures";#N/A,#N/A,FALSE,"Property Placed In-Service";#N/A,#N/A,FALSE,"Removals";#N/A,#N/A,FALSE,"Retirements";#N/A,#N/A,FALSE,"CWIP Balances";#N/A,#N/A,FALSE,"CWIP_Expend_Ratios";#N/A,#N/A,FALSE,"CWIP_Yr_End"}</definedName>
    <definedName name="wrn.USIM_Data_Abbrev._4_2" localSheetId="9" hidden="1">{#N/A,#N/A,FALSE,"Expenditures";#N/A,#N/A,FALSE,"Property Placed In-Service";#N/A,#N/A,FALSE,"Removals";#N/A,#N/A,FALSE,"Retirements";#N/A,#N/A,FALSE,"CWIP Balances";#N/A,#N/A,FALSE,"CWIP_Expend_Ratios";#N/A,#N/A,FALSE,"CWIP_Yr_End"}</definedName>
    <definedName name="wrn.USIM_Data_Abbrev._4_2" localSheetId="10" hidden="1">{#N/A,#N/A,FALSE,"Expenditures";#N/A,#N/A,FALSE,"Property Placed In-Service";#N/A,#N/A,FALSE,"Removals";#N/A,#N/A,FALSE,"Retirements";#N/A,#N/A,FALSE,"CWIP Balances";#N/A,#N/A,FALSE,"CWIP_Expend_Ratios";#N/A,#N/A,FALSE,"CWIP_Yr_End"}</definedName>
    <definedName name="wrn.USIM_Data_Abbrev._4_2" hidden="1">{#N/A,#N/A,FALSE,"Expenditures";#N/A,#N/A,FALSE,"Property Placed In-Service";#N/A,#N/A,FALSE,"Removals";#N/A,#N/A,FALSE,"Retirements";#N/A,#N/A,FALSE,"CWIP Balances";#N/A,#N/A,FALSE,"CWIP_Expend_Ratios";#N/A,#N/A,FALSE,"CWIP_Yr_End"}</definedName>
    <definedName name="wrn.USIM_Data_Abbrev._4_3" localSheetId="2" hidden="1">{#N/A,#N/A,FALSE,"Expenditures";#N/A,#N/A,FALSE,"Property Placed In-Service";#N/A,#N/A,FALSE,"Removals";#N/A,#N/A,FALSE,"Retirements";#N/A,#N/A,FALSE,"CWIP Balances";#N/A,#N/A,FALSE,"CWIP_Expend_Ratios";#N/A,#N/A,FALSE,"CWIP_Yr_End"}</definedName>
    <definedName name="wrn.USIM_Data_Abbrev._4_3" localSheetId="3" hidden="1">{#N/A,#N/A,FALSE,"Expenditures";#N/A,#N/A,FALSE,"Property Placed In-Service";#N/A,#N/A,FALSE,"Removals";#N/A,#N/A,FALSE,"Retirements";#N/A,#N/A,FALSE,"CWIP Balances";#N/A,#N/A,FALSE,"CWIP_Expend_Ratios";#N/A,#N/A,FALSE,"CWIP_Yr_End"}</definedName>
    <definedName name="wrn.USIM_Data_Abbrev._4_3" localSheetId="4" hidden="1">{#N/A,#N/A,FALSE,"Expenditures";#N/A,#N/A,FALSE,"Property Placed In-Service";#N/A,#N/A,FALSE,"Removals";#N/A,#N/A,FALSE,"Retirements";#N/A,#N/A,FALSE,"CWIP Balances";#N/A,#N/A,FALSE,"CWIP_Expend_Ratios";#N/A,#N/A,FALSE,"CWIP_Yr_End"}</definedName>
    <definedName name="wrn.USIM_Data_Abbrev._4_3" localSheetId="5" hidden="1">{#N/A,#N/A,FALSE,"Expenditures";#N/A,#N/A,FALSE,"Property Placed In-Service";#N/A,#N/A,FALSE,"Removals";#N/A,#N/A,FALSE,"Retirements";#N/A,#N/A,FALSE,"CWIP Balances";#N/A,#N/A,FALSE,"CWIP_Expend_Ratios";#N/A,#N/A,FALSE,"CWIP_Yr_End"}</definedName>
    <definedName name="wrn.USIM_Data_Abbrev._4_3" localSheetId="1" hidden="1">{#N/A,#N/A,FALSE,"Expenditures";#N/A,#N/A,FALSE,"Property Placed In-Service";#N/A,#N/A,FALSE,"Removals";#N/A,#N/A,FALSE,"Retirements";#N/A,#N/A,FALSE,"CWIP Balances";#N/A,#N/A,FALSE,"CWIP_Expend_Ratios";#N/A,#N/A,FALSE,"CWIP_Yr_End"}</definedName>
    <definedName name="wrn.USIM_Data_Abbrev._4_3" localSheetId="0" hidden="1">{#N/A,#N/A,FALSE,"Expenditures";#N/A,#N/A,FALSE,"Property Placed In-Service";#N/A,#N/A,FALSE,"Removals";#N/A,#N/A,FALSE,"Retirements";#N/A,#N/A,FALSE,"CWIP Balances";#N/A,#N/A,FALSE,"CWIP_Expend_Ratios";#N/A,#N/A,FALSE,"CWIP_Yr_End"}</definedName>
    <definedName name="wrn.USIM_Data_Abbrev._4_3" localSheetId="6" hidden="1">{#N/A,#N/A,FALSE,"Expenditures";#N/A,#N/A,FALSE,"Property Placed In-Service";#N/A,#N/A,FALSE,"Removals";#N/A,#N/A,FALSE,"Retirements";#N/A,#N/A,FALSE,"CWIP Balances";#N/A,#N/A,FALSE,"CWIP_Expend_Ratios";#N/A,#N/A,FALSE,"CWIP_Yr_End"}</definedName>
    <definedName name="wrn.USIM_Data_Abbrev._4_3" localSheetId="7" hidden="1">{#N/A,#N/A,FALSE,"Expenditures";#N/A,#N/A,FALSE,"Property Placed In-Service";#N/A,#N/A,FALSE,"Removals";#N/A,#N/A,FALSE,"Retirements";#N/A,#N/A,FALSE,"CWIP Balances";#N/A,#N/A,FALSE,"CWIP_Expend_Ratios";#N/A,#N/A,FALSE,"CWIP_Yr_End"}</definedName>
    <definedName name="wrn.USIM_Data_Abbrev._4_3" localSheetId="8" hidden="1">{#N/A,#N/A,FALSE,"Expenditures";#N/A,#N/A,FALSE,"Property Placed In-Service";#N/A,#N/A,FALSE,"Removals";#N/A,#N/A,FALSE,"Retirements";#N/A,#N/A,FALSE,"CWIP Balances";#N/A,#N/A,FALSE,"CWIP_Expend_Ratios";#N/A,#N/A,FALSE,"CWIP_Yr_End"}</definedName>
    <definedName name="wrn.USIM_Data_Abbrev._4_3" localSheetId="9" hidden="1">{#N/A,#N/A,FALSE,"Expenditures";#N/A,#N/A,FALSE,"Property Placed In-Service";#N/A,#N/A,FALSE,"Removals";#N/A,#N/A,FALSE,"Retirements";#N/A,#N/A,FALSE,"CWIP Balances";#N/A,#N/A,FALSE,"CWIP_Expend_Ratios";#N/A,#N/A,FALSE,"CWIP_Yr_End"}</definedName>
    <definedName name="wrn.USIM_Data_Abbrev._4_3" localSheetId="10" hidden="1">{#N/A,#N/A,FALSE,"Expenditures";#N/A,#N/A,FALSE,"Property Placed In-Service";#N/A,#N/A,FALSE,"Removals";#N/A,#N/A,FALSE,"Retirements";#N/A,#N/A,FALSE,"CWIP Balances";#N/A,#N/A,FALSE,"CWIP_Expend_Ratios";#N/A,#N/A,FALSE,"CWIP_Yr_End"}</definedName>
    <definedName name="wrn.USIM_Data_Abbrev._4_3" hidden="1">{#N/A,#N/A,FALSE,"Expenditures";#N/A,#N/A,FALSE,"Property Placed In-Service";#N/A,#N/A,FALSE,"Removals";#N/A,#N/A,FALSE,"Retirements";#N/A,#N/A,FALSE,"CWIP Balances";#N/A,#N/A,FALSE,"CWIP_Expend_Ratios";#N/A,#N/A,FALSE,"CWIP_Yr_End"}</definedName>
    <definedName name="wrn.USIM_Data_Abbrev._5" localSheetId="2" hidden="1">{#N/A,#N/A,FALSE,"Expenditures";#N/A,#N/A,FALSE,"Property Placed In-Service";#N/A,#N/A,FALSE,"Removals";#N/A,#N/A,FALSE,"Retirements";#N/A,#N/A,FALSE,"CWIP Balances";#N/A,#N/A,FALSE,"CWIP_Expend_Ratios";#N/A,#N/A,FALSE,"CWIP_Yr_End"}</definedName>
    <definedName name="wrn.USIM_Data_Abbrev._5" localSheetId="3" hidden="1">{#N/A,#N/A,FALSE,"Expenditures";#N/A,#N/A,FALSE,"Property Placed In-Service";#N/A,#N/A,FALSE,"Removals";#N/A,#N/A,FALSE,"Retirements";#N/A,#N/A,FALSE,"CWIP Balances";#N/A,#N/A,FALSE,"CWIP_Expend_Ratios";#N/A,#N/A,FALSE,"CWIP_Yr_End"}</definedName>
    <definedName name="wrn.USIM_Data_Abbrev._5" localSheetId="4" hidden="1">{#N/A,#N/A,FALSE,"Expenditures";#N/A,#N/A,FALSE,"Property Placed In-Service";#N/A,#N/A,FALSE,"Removals";#N/A,#N/A,FALSE,"Retirements";#N/A,#N/A,FALSE,"CWIP Balances";#N/A,#N/A,FALSE,"CWIP_Expend_Ratios";#N/A,#N/A,FALSE,"CWIP_Yr_End"}</definedName>
    <definedName name="wrn.USIM_Data_Abbrev._5" localSheetId="5" hidden="1">{#N/A,#N/A,FALSE,"Expenditures";#N/A,#N/A,FALSE,"Property Placed In-Service";#N/A,#N/A,FALSE,"Removals";#N/A,#N/A,FALSE,"Retirements";#N/A,#N/A,FALSE,"CWIP Balances";#N/A,#N/A,FALSE,"CWIP_Expend_Ratios";#N/A,#N/A,FALSE,"CWIP_Yr_End"}</definedName>
    <definedName name="wrn.USIM_Data_Abbrev._5" localSheetId="1" hidden="1">{#N/A,#N/A,FALSE,"Expenditures";#N/A,#N/A,FALSE,"Property Placed In-Service";#N/A,#N/A,FALSE,"Removals";#N/A,#N/A,FALSE,"Retirements";#N/A,#N/A,FALSE,"CWIP Balances";#N/A,#N/A,FALSE,"CWIP_Expend_Ratios";#N/A,#N/A,FALSE,"CWIP_Yr_End"}</definedName>
    <definedName name="wrn.USIM_Data_Abbrev._5" localSheetId="0" hidden="1">{#N/A,#N/A,FALSE,"Expenditures";#N/A,#N/A,FALSE,"Property Placed In-Service";#N/A,#N/A,FALSE,"Removals";#N/A,#N/A,FALSE,"Retirements";#N/A,#N/A,FALSE,"CWIP Balances";#N/A,#N/A,FALSE,"CWIP_Expend_Ratios";#N/A,#N/A,FALSE,"CWIP_Yr_End"}</definedName>
    <definedName name="wrn.USIM_Data_Abbrev._5" localSheetId="6" hidden="1">{#N/A,#N/A,FALSE,"Expenditures";#N/A,#N/A,FALSE,"Property Placed In-Service";#N/A,#N/A,FALSE,"Removals";#N/A,#N/A,FALSE,"Retirements";#N/A,#N/A,FALSE,"CWIP Balances";#N/A,#N/A,FALSE,"CWIP_Expend_Ratios";#N/A,#N/A,FALSE,"CWIP_Yr_End"}</definedName>
    <definedName name="wrn.USIM_Data_Abbrev._5" localSheetId="7" hidden="1">{#N/A,#N/A,FALSE,"Expenditures";#N/A,#N/A,FALSE,"Property Placed In-Service";#N/A,#N/A,FALSE,"Removals";#N/A,#N/A,FALSE,"Retirements";#N/A,#N/A,FALSE,"CWIP Balances";#N/A,#N/A,FALSE,"CWIP_Expend_Ratios";#N/A,#N/A,FALSE,"CWIP_Yr_End"}</definedName>
    <definedName name="wrn.USIM_Data_Abbrev._5" localSheetId="8" hidden="1">{#N/A,#N/A,FALSE,"Expenditures";#N/A,#N/A,FALSE,"Property Placed In-Service";#N/A,#N/A,FALSE,"Removals";#N/A,#N/A,FALSE,"Retirements";#N/A,#N/A,FALSE,"CWIP Balances";#N/A,#N/A,FALSE,"CWIP_Expend_Ratios";#N/A,#N/A,FALSE,"CWIP_Yr_End"}</definedName>
    <definedName name="wrn.USIM_Data_Abbrev._5" localSheetId="9" hidden="1">{#N/A,#N/A,FALSE,"Expenditures";#N/A,#N/A,FALSE,"Property Placed In-Service";#N/A,#N/A,FALSE,"Removals";#N/A,#N/A,FALSE,"Retirements";#N/A,#N/A,FALSE,"CWIP Balances";#N/A,#N/A,FALSE,"CWIP_Expend_Ratios";#N/A,#N/A,FALSE,"CWIP_Yr_End"}</definedName>
    <definedName name="wrn.USIM_Data_Abbrev._5" localSheetId="10" hidden="1">{#N/A,#N/A,FALSE,"Expenditures";#N/A,#N/A,FALSE,"Property Placed In-Service";#N/A,#N/A,FALSE,"Removals";#N/A,#N/A,FALSE,"Retirements";#N/A,#N/A,FALSE,"CWIP Balances";#N/A,#N/A,FALSE,"CWIP_Expend_Ratios";#N/A,#N/A,FALSE,"CWIP_Yr_End"}</definedName>
    <definedName name="wrn.USIM_Data_Abbrev._5" hidden="1">{#N/A,#N/A,FALSE,"Expenditures";#N/A,#N/A,FALSE,"Property Placed In-Service";#N/A,#N/A,FALSE,"Removals";#N/A,#N/A,FALSE,"Retirements";#N/A,#N/A,FALSE,"CWIP Balances";#N/A,#N/A,FALSE,"CWIP_Expend_Ratios";#N/A,#N/A,FALSE,"CWIP_Yr_End"}</definedName>
    <definedName name="wrn.USIM_Data_Abbrev._5_1" localSheetId="2" hidden="1">{#N/A,#N/A,FALSE,"Expenditures";#N/A,#N/A,FALSE,"Property Placed In-Service";#N/A,#N/A,FALSE,"Removals";#N/A,#N/A,FALSE,"Retirements";#N/A,#N/A,FALSE,"CWIP Balances";#N/A,#N/A,FALSE,"CWIP_Expend_Ratios";#N/A,#N/A,FALSE,"CWIP_Yr_End"}</definedName>
    <definedName name="wrn.USIM_Data_Abbrev._5_1" localSheetId="3" hidden="1">{#N/A,#N/A,FALSE,"Expenditures";#N/A,#N/A,FALSE,"Property Placed In-Service";#N/A,#N/A,FALSE,"Removals";#N/A,#N/A,FALSE,"Retirements";#N/A,#N/A,FALSE,"CWIP Balances";#N/A,#N/A,FALSE,"CWIP_Expend_Ratios";#N/A,#N/A,FALSE,"CWIP_Yr_End"}</definedName>
    <definedName name="wrn.USIM_Data_Abbrev._5_1" localSheetId="4" hidden="1">{#N/A,#N/A,FALSE,"Expenditures";#N/A,#N/A,FALSE,"Property Placed In-Service";#N/A,#N/A,FALSE,"Removals";#N/A,#N/A,FALSE,"Retirements";#N/A,#N/A,FALSE,"CWIP Balances";#N/A,#N/A,FALSE,"CWIP_Expend_Ratios";#N/A,#N/A,FALSE,"CWIP_Yr_End"}</definedName>
    <definedName name="wrn.USIM_Data_Abbrev._5_1" localSheetId="5" hidden="1">{#N/A,#N/A,FALSE,"Expenditures";#N/A,#N/A,FALSE,"Property Placed In-Service";#N/A,#N/A,FALSE,"Removals";#N/A,#N/A,FALSE,"Retirements";#N/A,#N/A,FALSE,"CWIP Balances";#N/A,#N/A,FALSE,"CWIP_Expend_Ratios";#N/A,#N/A,FALSE,"CWIP_Yr_End"}</definedName>
    <definedName name="wrn.USIM_Data_Abbrev._5_1" localSheetId="1" hidden="1">{#N/A,#N/A,FALSE,"Expenditures";#N/A,#N/A,FALSE,"Property Placed In-Service";#N/A,#N/A,FALSE,"Removals";#N/A,#N/A,FALSE,"Retirements";#N/A,#N/A,FALSE,"CWIP Balances";#N/A,#N/A,FALSE,"CWIP_Expend_Ratios";#N/A,#N/A,FALSE,"CWIP_Yr_End"}</definedName>
    <definedName name="wrn.USIM_Data_Abbrev._5_1" localSheetId="0" hidden="1">{#N/A,#N/A,FALSE,"Expenditures";#N/A,#N/A,FALSE,"Property Placed In-Service";#N/A,#N/A,FALSE,"Removals";#N/A,#N/A,FALSE,"Retirements";#N/A,#N/A,FALSE,"CWIP Balances";#N/A,#N/A,FALSE,"CWIP_Expend_Ratios";#N/A,#N/A,FALSE,"CWIP_Yr_End"}</definedName>
    <definedName name="wrn.USIM_Data_Abbrev._5_1" localSheetId="6" hidden="1">{#N/A,#N/A,FALSE,"Expenditures";#N/A,#N/A,FALSE,"Property Placed In-Service";#N/A,#N/A,FALSE,"Removals";#N/A,#N/A,FALSE,"Retirements";#N/A,#N/A,FALSE,"CWIP Balances";#N/A,#N/A,FALSE,"CWIP_Expend_Ratios";#N/A,#N/A,FALSE,"CWIP_Yr_End"}</definedName>
    <definedName name="wrn.USIM_Data_Abbrev._5_1" localSheetId="7" hidden="1">{#N/A,#N/A,FALSE,"Expenditures";#N/A,#N/A,FALSE,"Property Placed In-Service";#N/A,#N/A,FALSE,"Removals";#N/A,#N/A,FALSE,"Retirements";#N/A,#N/A,FALSE,"CWIP Balances";#N/A,#N/A,FALSE,"CWIP_Expend_Ratios";#N/A,#N/A,FALSE,"CWIP_Yr_End"}</definedName>
    <definedName name="wrn.USIM_Data_Abbrev._5_1" localSheetId="8" hidden="1">{#N/A,#N/A,FALSE,"Expenditures";#N/A,#N/A,FALSE,"Property Placed In-Service";#N/A,#N/A,FALSE,"Removals";#N/A,#N/A,FALSE,"Retirements";#N/A,#N/A,FALSE,"CWIP Balances";#N/A,#N/A,FALSE,"CWIP_Expend_Ratios";#N/A,#N/A,FALSE,"CWIP_Yr_End"}</definedName>
    <definedName name="wrn.USIM_Data_Abbrev._5_1" localSheetId="9" hidden="1">{#N/A,#N/A,FALSE,"Expenditures";#N/A,#N/A,FALSE,"Property Placed In-Service";#N/A,#N/A,FALSE,"Removals";#N/A,#N/A,FALSE,"Retirements";#N/A,#N/A,FALSE,"CWIP Balances";#N/A,#N/A,FALSE,"CWIP_Expend_Ratios";#N/A,#N/A,FALSE,"CWIP_Yr_End"}</definedName>
    <definedName name="wrn.USIM_Data_Abbrev._5_1" localSheetId="10" hidden="1">{#N/A,#N/A,FALSE,"Expenditures";#N/A,#N/A,FALSE,"Property Placed In-Service";#N/A,#N/A,FALSE,"Removals";#N/A,#N/A,FALSE,"Retirements";#N/A,#N/A,FALSE,"CWIP Balances";#N/A,#N/A,FALSE,"CWIP_Expend_Ratios";#N/A,#N/A,FALSE,"CWIP_Yr_End"}</definedName>
    <definedName name="wrn.USIM_Data_Abbrev._5_1" hidden="1">{#N/A,#N/A,FALSE,"Expenditures";#N/A,#N/A,FALSE,"Property Placed In-Service";#N/A,#N/A,FALSE,"Removals";#N/A,#N/A,FALSE,"Retirements";#N/A,#N/A,FALSE,"CWIP Balances";#N/A,#N/A,FALSE,"CWIP_Expend_Ratios";#N/A,#N/A,FALSE,"CWIP_Yr_End"}</definedName>
    <definedName name="wrn.USIM_Data_Abbrev._5_2" localSheetId="2" hidden="1">{#N/A,#N/A,FALSE,"Expenditures";#N/A,#N/A,FALSE,"Property Placed In-Service";#N/A,#N/A,FALSE,"Removals";#N/A,#N/A,FALSE,"Retirements";#N/A,#N/A,FALSE,"CWIP Balances";#N/A,#N/A,FALSE,"CWIP_Expend_Ratios";#N/A,#N/A,FALSE,"CWIP_Yr_End"}</definedName>
    <definedName name="wrn.USIM_Data_Abbrev._5_2" localSheetId="3" hidden="1">{#N/A,#N/A,FALSE,"Expenditures";#N/A,#N/A,FALSE,"Property Placed In-Service";#N/A,#N/A,FALSE,"Removals";#N/A,#N/A,FALSE,"Retirements";#N/A,#N/A,FALSE,"CWIP Balances";#N/A,#N/A,FALSE,"CWIP_Expend_Ratios";#N/A,#N/A,FALSE,"CWIP_Yr_End"}</definedName>
    <definedName name="wrn.USIM_Data_Abbrev._5_2" localSheetId="4" hidden="1">{#N/A,#N/A,FALSE,"Expenditures";#N/A,#N/A,FALSE,"Property Placed In-Service";#N/A,#N/A,FALSE,"Removals";#N/A,#N/A,FALSE,"Retirements";#N/A,#N/A,FALSE,"CWIP Balances";#N/A,#N/A,FALSE,"CWIP_Expend_Ratios";#N/A,#N/A,FALSE,"CWIP_Yr_End"}</definedName>
    <definedName name="wrn.USIM_Data_Abbrev._5_2" localSheetId="5" hidden="1">{#N/A,#N/A,FALSE,"Expenditures";#N/A,#N/A,FALSE,"Property Placed In-Service";#N/A,#N/A,FALSE,"Removals";#N/A,#N/A,FALSE,"Retirements";#N/A,#N/A,FALSE,"CWIP Balances";#N/A,#N/A,FALSE,"CWIP_Expend_Ratios";#N/A,#N/A,FALSE,"CWIP_Yr_End"}</definedName>
    <definedName name="wrn.USIM_Data_Abbrev._5_2" localSheetId="1" hidden="1">{#N/A,#N/A,FALSE,"Expenditures";#N/A,#N/A,FALSE,"Property Placed In-Service";#N/A,#N/A,FALSE,"Removals";#N/A,#N/A,FALSE,"Retirements";#N/A,#N/A,FALSE,"CWIP Balances";#N/A,#N/A,FALSE,"CWIP_Expend_Ratios";#N/A,#N/A,FALSE,"CWIP_Yr_End"}</definedName>
    <definedName name="wrn.USIM_Data_Abbrev._5_2" localSheetId="0" hidden="1">{#N/A,#N/A,FALSE,"Expenditures";#N/A,#N/A,FALSE,"Property Placed In-Service";#N/A,#N/A,FALSE,"Removals";#N/A,#N/A,FALSE,"Retirements";#N/A,#N/A,FALSE,"CWIP Balances";#N/A,#N/A,FALSE,"CWIP_Expend_Ratios";#N/A,#N/A,FALSE,"CWIP_Yr_End"}</definedName>
    <definedName name="wrn.USIM_Data_Abbrev._5_2" localSheetId="6" hidden="1">{#N/A,#N/A,FALSE,"Expenditures";#N/A,#N/A,FALSE,"Property Placed In-Service";#N/A,#N/A,FALSE,"Removals";#N/A,#N/A,FALSE,"Retirements";#N/A,#N/A,FALSE,"CWIP Balances";#N/A,#N/A,FALSE,"CWIP_Expend_Ratios";#N/A,#N/A,FALSE,"CWIP_Yr_End"}</definedName>
    <definedName name="wrn.USIM_Data_Abbrev._5_2" localSheetId="7" hidden="1">{#N/A,#N/A,FALSE,"Expenditures";#N/A,#N/A,FALSE,"Property Placed In-Service";#N/A,#N/A,FALSE,"Removals";#N/A,#N/A,FALSE,"Retirements";#N/A,#N/A,FALSE,"CWIP Balances";#N/A,#N/A,FALSE,"CWIP_Expend_Ratios";#N/A,#N/A,FALSE,"CWIP_Yr_End"}</definedName>
    <definedName name="wrn.USIM_Data_Abbrev._5_2" localSheetId="8" hidden="1">{#N/A,#N/A,FALSE,"Expenditures";#N/A,#N/A,FALSE,"Property Placed In-Service";#N/A,#N/A,FALSE,"Removals";#N/A,#N/A,FALSE,"Retirements";#N/A,#N/A,FALSE,"CWIP Balances";#N/A,#N/A,FALSE,"CWIP_Expend_Ratios";#N/A,#N/A,FALSE,"CWIP_Yr_End"}</definedName>
    <definedName name="wrn.USIM_Data_Abbrev._5_2" localSheetId="9" hidden="1">{#N/A,#N/A,FALSE,"Expenditures";#N/A,#N/A,FALSE,"Property Placed In-Service";#N/A,#N/A,FALSE,"Removals";#N/A,#N/A,FALSE,"Retirements";#N/A,#N/A,FALSE,"CWIP Balances";#N/A,#N/A,FALSE,"CWIP_Expend_Ratios";#N/A,#N/A,FALSE,"CWIP_Yr_End"}</definedName>
    <definedName name="wrn.USIM_Data_Abbrev._5_2" localSheetId="10" hidden="1">{#N/A,#N/A,FALSE,"Expenditures";#N/A,#N/A,FALSE,"Property Placed In-Service";#N/A,#N/A,FALSE,"Removals";#N/A,#N/A,FALSE,"Retirements";#N/A,#N/A,FALSE,"CWIP Balances";#N/A,#N/A,FALSE,"CWIP_Expend_Ratios";#N/A,#N/A,FALSE,"CWIP_Yr_End"}</definedName>
    <definedName name="wrn.USIM_Data_Abbrev._5_2" hidden="1">{#N/A,#N/A,FALSE,"Expenditures";#N/A,#N/A,FALSE,"Property Placed In-Service";#N/A,#N/A,FALSE,"Removals";#N/A,#N/A,FALSE,"Retirements";#N/A,#N/A,FALSE,"CWIP Balances";#N/A,#N/A,FALSE,"CWIP_Expend_Ratios";#N/A,#N/A,FALSE,"CWIP_Yr_End"}</definedName>
    <definedName name="wrn.USIM_Data_Abbrev._5_3" localSheetId="2" hidden="1">{#N/A,#N/A,FALSE,"Expenditures";#N/A,#N/A,FALSE,"Property Placed In-Service";#N/A,#N/A,FALSE,"Removals";#N/A,#N/A,FALSE,"Retirements";#N/A,#N/A,FALSE,"CWIP Balances";#N/A,#N/A,FALSE,"CWIP_Expend_Ratios";#N/A,#N/A,FALSE,"CWIP_Yr_End"}</definedName>
    <definedName name="wrn.USIM_Data_Abbrev._5_3" localSheetId="3" hidden="1">{#N/A,#N/A,FALSE,"Expenditures";#N/A,#N/A,FALSE,"Property Placed In-Service";#N/A,#N/A,FALSE,"Removals";#N/A,#N/A,FALSE,"Retirements";#N/A,#N/A,FALSE,"CWIP Balances";#N/A,#N/A,FALSE,"CWIP_Expend_Ratios";#N/A,#N/A,FALSE,"CWIP_Yr_End"}</definedName>
    <definedName name="wrn.USIM_Data_Abbrev._5_3" localSheetId="4" hidden="1">{#N/A,#N/A,FALSE,"Expenditures";#N/A,#N/A,FALSE,"Property Placed In-Service";#N/A,#N/A,FALSE,"Removals";#N/A,#N/A,FALSE,"Retirements";#N/A,#N/A,FALSE,"CWIP Balances";#N/A,#N/A,FALSE,"CWIP_Expend_Ratios";#N/A,#N/A,FALSE,"CWIP_Yr_End"}</definedName>
    <definedName name="wrn.USIM_Data_Abbrev._5_3" localSheetId="5" hidden="1">{#N/A,#N/A,FALSE,"Expenditures";#N/A,#N/A,FALSE,"Property Placed In-Service";#N/A,#N/A,FALSE,"Removals";#N/A,#N/A,FALSE,"Retirements";#N/A,#N/A,FALSE,"CWIP Balances";#N/A,#N/A,FALSE,"CWIP_Expend_Ratios";#N/A,#N/A,FALSE,"CWIP_Yr_End"}</definedName>
    <definedName name="wrn.USIM_Data_Abbrev._5_3" localSheetId="1" hidden="1">{#N/A,#N/A,FALSE,"Expenditures";#N/A,#N/A,FALSE,"Property Placed In-Service";#N/A,#N/A,FALSE,"Removals";#N/A,#N/A,FALSE,"Retirements";#N/A,#N/A,FALSE,"CWIP Balances";#N/A,#N/A,FALSE,"CWIP_Expend_Ratios";#N/A,#N/A,FALSE,"CWIP_Yr_End"}</definedName>
    <definedName name="wrn.USIM_Data_Abbrev._5_3" localSheetId="0" hidden="1">{#N/A,#N/A,FALSE,"Expenditures";#N/A,#N/A,FALSE,"Property Placed In-Service";#N/A,#N/A,FALSE,"Removals";#N/A,#N/A,FALSE,"Retirements";#N/A,#N/A,FALSE,"CWIP Balances";#N/A,#N/A,FALSE,"CWIP_Expend_Ratios";#N/A,#N/A,FALSE,"CWIP_Yr_End"}</definedName>
    <definedName name="wrn.USIM_Data_Abbrev._5_3" localSheetId="6" hidden="1">{#N/A,#N/A,FALSE,"Expenditures";#N/A,#N/A,FALSE,"Property Placed In-Service";#N/A,#N/A,FALSE,"Removals";#N/A,#N/A,FALSE,"Retirements";#N/A,#N/A,FALSE,"CWIP Balances";#N/A,#N/A,FALSE,"CWIP_Expend_Ratios";#N/A,#N/A,FALSE,"CWIP_Yr_End"}</definedName>
    <definedName name="wrn.USIM_Data_Abbrev._5_3" localSheetId="7" hidden="1">{#N/A,#N/A,FALSE,"Expenditures";#N/A,#N/A,FALSE,"Property Placed In-Service";#N/A,#N/A,FALSE,"Removals";#N/A,#N/A,FALSE,"Retirements";#N/A,#N/A,FALSE,"CWIP Balances";#N/A,#N/A,FALSE,"CWIP_Expend_Ratios";#N/A,#N/A,FALSE,"CWIP_Yr_End"}</definedName>
    <definedName name="wrn.USIM_Data_Abbrev._5_3" localSheetId="8" hidden="1">{#N/A,#N/A,FALSE,"Expenditures";#N/A,#N/A,FALSE,"Property Placed In-Service";#N/A,#N/A,FALSE,"Removals";#N/A,#N/A,FALSE,"Retirements";#N/A,#N/A,FALSE,"CWIP Balances";#N/A,#N/A,FALSE,"CWIP_Expend_Ratios";#N/A,#N/A,FALSE,"CWIP_Yr_End"}</definedName>
    <definedName name="wrn.USIM_Data_Abbrev._5_3" localSheetId="9" hidden="1">{#N/A,#N/A,FALSE,"Expenditures";#N/A,#N/A,FALSE,"Property Placed In-Service";#N/A,#N/A,FALSE,"Removals";#N/A,#N/A,FALSE,"Retirements";#N/A,#N/A,FALSE,"CWIP Balances";#N/A,#N/A,FALSE,"CWIP_Expend_Ratios";#N/A,#N/A,FALSE,"CWIP_Yr_End"}</definedName>
    <definedName name="wrn.USIM_Data_Abbrev._5_3" localSheetId="10" hidden="1">{#N/A,#N/A,FALSE,"Expenditures";#N/A,#N/A,FALSE,"Property Placed In-Service";#N/A,#N/A,FALSE,"Removals";#N/A,#N/A,FALSE,"Retirements";#N/A,#N/A,FALSE,"CWIP Balances";#N/A,#N/A,FALSE,"CWIP_Expend_Ratios";#N/A,#N/A,FALSE,"CWIP_Yr_End"}</definedName>
    <definedName name="wrn.USIM_Data_Abbrev._5_3" hidden="1">{#N/A,#N/A,FALSE,"Expenditures";#N/A,#N/A,FALSE,"Property Placed In-Service";#N/A,#N/A,FALSE,"Removals";#N/A,#N/A,FALSE,"Retirements";#N/A,#N/A,FALSE,"CWIP Balances";#N/A,#N/A,FALSE,"CWIP_Expend_Ratios";#N/A,#N/A,FALSE,"CWIP_Yr_End"}</definedName>
    <definedName name="wrn.USIM_Data_Abbrev3." localSheetId="2" hidden="1">{#N/A,#N/A,FALSE,"Expenditures";#N/A,#N/A,FALSE,"Property Placed In-Service";#N/A,#N/A,FALSE,"CWIP Balances"}</definedName>
    <definedName name="wrn.USIM_Data_Abbrev3." localSheetId="3" hidden="1">{#N/A,#N/A,FALSE,"Expenditures";#N/A,#N/A,FALSE,"Property Placed In-Service";#N/A,#N/A,FALSE,"CWIP Balances"}</definedName>
    <definedName name="wrn.USIM_Data_Abbrev3." localSheetId="4" hidden="1">{#N/A,#N/A,FALSE,"Expenditures";#N/A,#N/A,FALSE,"Property Placed In-Service";#N/A,#N/A,FALSE,"CWIP Balances"}</definedName>
    <definedName name="wrn.USIM_Data_Abbrev3." localSheetId="5" hidden="1">{#N/A,#N/A,FALSE,"Expenditures";#N/A,#N/A,FALSE,"Property Placed In-Service";#N/A,#N/A,FALSE,"CWIP Balances"}</definedName>
    <definedName name="wrn.USIM_Data_Abbrev3." localSheetId="1" hidden="1">{#N/A,#N/A,FALSE,"Expenditures";#N/A,#N/A,FALSE,"Property Placed In-Service";#N/A,#N/A,FALSE,"CWIP Balances"}</definedName>
    <definedName name="wrn.USIM_Data_Abbrev3." localSheetId="0" hidden="1">{#N/A,#N/A,FALSE,"Expenditures";#N/A,#N/A,FALSE,"Property Placed In-Service";#N/A,#N/A,FALSE,"CWIP Balances"}</definedName>
    <definedName name="wrn.USIM_Data_Abbrev3." localSheetId="6" hidden="1">{#N/A,#N/A,FALSE,"Expenditures";#N/A,#N/A,FALSE,"Property Placed In-Service";#N/A,#N/A,FALSE,"CWIP Balances"}</definedName>
    <definedName name="wrn.USIM_Data_Abbrev3." localSheetId="7" hidden="1">{#N/A,#N/A,FALSE,"Expenditures";#N/A,#N/A,FALSE,"Property Placed In-Service";#N/A,#N/A,FALSE,"CWIP Balances"}</definedName>
    <definedName name="wrn.USIM_Data_Abbrev3." localSheetId="8" hidden="1">{#N/A,#N/A,FALSE,"Expenditures";#N/A,#N/A,FALSE,"Property Placed In-Service";#N/A,#N/A,FALSE,"CWIP Balances"}</definedName>
    <definedName name="wrn.USIM_Data_Abbrev3." localSheetId="9" hidden="1">{#N/A,#N/A,FALSE,"Expenditures";#N/A,#N/A,FALSE,"Property Placed In-Service";#N/A,#N/A,FALSE,"CWIP Balances"}</definedName>
    <definedName name="wrn.USIM_Data_Abbrev3." localSheetId="10" hidden="1">{#N/A,#N/A,FALSE,"Expenditures";#N/A,#N/A,FALSE,"Property Placed In-Service";#N/A,#N/A,FALSE,"CWIP Balances"}</definedName>
    <definedName name="wrn.USIM_Data_Abbrev3." hidden="1">{#N/A,#N/A,FALSE,"Expenditures";#N/A,#N/A,FALSE,"Property Placed In-Service";#N/A,#N/A,FALSE,"CWIP Balances"}</definedName>
    <definedName name="wrn.USIM_Data_Abbrev3._1" localSheetId="2" hidden="1">{#N/A,#N/A,FALSE,"Expenditures";#N/A,#N/A,FALSE,"Property Placed In-Service";#N/A,#N/A,FALSE,"CWIP Balances"}</definedName>
    <definedName name="wrn.USIM_Data_Abbrev3._1" localSheetId="3" hidden="1">{#N/A,#N/A,FALSE,"Expenditures";#N/A,#N/A,FALSE,"Property Placed In-Service";#N/A,#N/A,FALSE,"CWIP Balances"}</definedName>
    <definedName name="wrn.USIM_Data_Abbrev3._1" localSheetId="4" hidden="1">{#N/A,#N/A,FALSE,"Expenditures";#N/A,#N/A,FALSE,"Property Placed In-Service";#N/A,#N/A,FALSE,"CWIP Balances"}</definedName>
    <definedName name="wrn.USIM_Data_Abbrev3._1" localSheetId="5" hidden="1">{#N/A,#N/A,FALSE,"Expenditures";#N/A,#N/A,FALSE,"Property Placed In-Service";#N/A,#N/A,FALSE,"CWIP Balances"}</definedName>
    <definedName name="wrn.USIM_Data_Abbrev3._1" localSheetId="1" hidden="1">{#N/A,#N/A,FALSE,"Expenditures";#N/A,#N/A,FALSE,"Property Placed In-Service";#N/A,#N/A,FALSE,"CWIP Balances"}</definedName>
    <definedName name="wrn.USIM_Data_Abbrev3._1" localSheetId="0" hidden="1">{#N/A,#N/A,FALSE,"Expenditures";#N/A,#N/A,FALSE,"Property Placed In-Service";#N/A,#N/A,FALSE,"CWIP Balances"}</definedName>
    <definedName name="wrn.USIM_Data_Abbrev3._1" localSheetId="6" hidden="1">{#N/A,#N/A,FALSE,"Expenditures";#N/A,#N/A,FALSE,"Property Placed In-Service";#N/A,#N/A,FALSE,"CWIP Balances"}</definedName>
    <definedName name="wrn.USIM_Data_Abbrev3._1" localSheetId="7" hidden="1">{#N/A,#N/A,FALSE,"Expenditures";#N/A,#N/A,FALSE,"Property Placed In-Service";#N/A,#N/A,FALSE,"CWIP Balances"}</definedName>
    <definedName name="wrn.USIM_Data_Abbrev3._1" localSheetId="8" hidden="1">{#N/A,#N/A,FALSE,"Expenditures";#N/A,#N/A,FALSE,"Property Placed In-Service";#N/A,#N/A,FALSE,"CWIP Balances"}</definedName>
    <definedName name="wrn.USIM_Data_Abbrev3._1" localSheetId="9" hidden="1">{#N/A,#N/A,FALSE,"Expenditures";#N/A,#N/A,FALSE,"Property Placed In-Service";#N/A,#N/A,FALSE,"CWIP Balances"}</definedName>
    <definedName name="wrn.USIM_Data_Abbrev3._1" localSheetId="10" hidden="1">{#N/A,#N/A,FALSE,"Expenditures";#N/A,#N/A,FALSE,"Property Placed In-Service";#N/A,#N/A,FALSE,"CWIP Balances"}</definedName>
    <definedName name="wrn.USIM_Data_Abbrev3._1" hidden="1">{#N/A,#N/A,FALSE,"Expenditures";#N/A,#N/A,FALSE,"Property Placed In-Service";#N/A,#N/A,FALSE,"CWIP Balances"}</definedName>
    <definedName name="wrn.USIM_Data_Abbrev3._1_1" localSheetId="2" hidden="1">{#N/A,#N/A,FALSE,"Expenditures";#N/A,#N/A,FALSE,"Property Placed In-Service";#N/A,#N/A,FALSE,"CWIP Balances"}</definedName>
    <definedName name="wrn.USIM_Data_Abbrev3._1_1" localSheetId="3" hidden="1">{#N/A,#N/A,FALSE,"Expenditures";#N/A,#N/A,FALSE,"Property Placed In-Service";#N/A,#N/A,FALSE,"CWIP Balances"}</definedName>
    <definedName name="wrn.USIM_Data_Abbrev3._1_1" localSheetId="4" hidden="1">{#N/A,#N/A,FALSE,"Expenditures";#N/A,#N/A,FALSE,"Property Placed In-Service";#N/A,#N/A,FALSE,"CWIP Balances"}</definedName>
    <definedName name="wrn.USIM_Data_Abbrev3._1_1" localSheetId="5" hidden="1">{#N/A,#N/A,FALSE,"Expenditures";#N/A,#N/A,FALSE,"Property Placed In-Service";#N/A,#N/A,FALSE,"CWIP Balances"}</definedName>
    <definedName name="wrn.USIM_Data_Abbrev3._1_1" localSheetId="1" hidden="1">{#N/A,#N/A,FALSE,"Expenditures";#N/A,#N/A,FALSE,"Property Placed In-Service";#N/A,#N/A,FALSE,"CWIP Balances"}</definedName>
    <definedName name="wrn.USIM_Data_Abbrev3._1_1" localSheetId="0" hidden="1">{#N/A,#N/A,FALSE,"Expenditures";#N/A,#N/A,FALSE,"Property Placed In-Service";#N/A,#N/A,FALSE,"CWIP Balances"}</definedName>
    <definedName name="wrn.USIM_Data_Abbrev3._1_1" localSheetId="6" hidden="1">{#N/A,#N/A,FALSE,"Expenditures";#N/A,#N/A,FALSE,"Property Placed In-Service";#N/A,#N/A,FALSE,"CWIP Balances"}</definedName>
    <definedName name="wrn.USIM_Data_Abbrev3._1_1" localSheetId="7" hidden="1">{#N/A,#N/A,FALSE,"Expenditures";#N/A,#N/A,FALSE,"Property Placed In-Service";#N/A,#N/A,FALSE,"CWIP Balances"}</definedName>
    <definedName name="wrn.USIM_Data_Abbrev3._1_1" localSheetId="8" hidden="1">{#N/A,#N/A,FALSE,"Expenditures";#N/A,#N/A,FALSE,"Property Placed In-Service";#N/A,#N/A,FALSE,"CWIP Balances"}</definedName>
    <definedName name="wrn.USIM_Data_Abbrev3._1_1" localSheetId="9" hidden="1">{#N/A,#N/A,FALSE,"Expenditures";#N/A,#N/A,FALSE,"Property Placed In-Service";#N/A,#N/A,FALSE,"CWIP Balances"}</definedName>
    <definedName name="wrn.USIM_Data_Abbrev3._1_1" localSheetId="10" hidden="1">{#N/A,#N/A,FALSE,"Expenditures";#N/A,#N/A,FALSE,"Property Placed In-Service";#N/A,#N/A,FALSE,"CWIP Balances"}</definedName>
    <definedName name="wrn.USIM_Data_Abbrev3._1_1" hidden="1">{#N/A,#N/A,FALSE,"Expenditures";#N/A,#N/A,FALSE,"Property Placed In-Service";#N/A,#N/A,FALSE,"CWIP Balances"}</definedName>
    <definedName name="wrn.USIM_Data_Abbrev3._1_2" localSheetId="2" hidden="1">{#N/A,#N/A,FALSE,"Expenditures";#N/A,#N/A,FALSE,"Property Placed In-Service";#N/A,#N/A,FALSE,"CWIP Balances"}</definedName>
    <definedName name="wrn.USIM_Data_Abbrev3._1_2" localSheetId="3" hidden="1">{#N/A,#N/A,FALSE,"Expenditures";#N/A,#N/A,FALSE,"Property Placed In-Service";#N/A,#N/A,FALSE,"CWIP Balances"}</definedName>
    <definedName name="wrn.USIM_Data_Abbrev3._1_2" localSheetId="4" hidden="1">{#N/A,#N/A,FALSE,"Expenditures";#N/A,#N/A,FALSE,"Property Placed In-Service";#N/A,#N/A,FALSE,"CWIP Balances"}</definedName>
    <definedName name="wrn.USIM_Data_Abbrev3._1_2" localSheetId="5" hidden="1">{#N/A,#N/A,FALSE,"Expenditures";#N/A,#N/A,FALSE,"Property Placed In-Service";#N/A,#N/A,FALSE,"CWIP Balances"}</definedName>
    <definedName name="wrn.USIM_Data_Abbrev3._1_2" localSheetId="1" hidden="1">{#N/A,#N/A,FALSE,"Expenditures";#N/A,#N/A,FALSE,"Property Placed In-Service";#N/A,#N/A,FALSE,"CWIP Balances"}</definedName>
    <definedName name="wrn.USIM_Data_Abbrev3._1_2" localSheetId="0" hidden="1">{#N/A,#N/A,FALSE,"Expenditures";#N/A,#N/A,FALSE,"Property Placed In-Service";#N/A,#N/A,FALSE,"CWIP Balances"}</definedName>
    <definedName name="wrn.USIM_Data_Abbrev3._1_2" localSheetId="6" hidden="1">{#N/A,#N/A,FALSE,"Expenditures";#N/A,#N/A,FALSE,"Property Placed In-Service";#N/A,#N/A,FALSE,"CWIP Balances"}</definedName>
    <definedName name="wrn.USIM_Data_Abbrev3._1_2" localSheetId="7" hidden="1">{#N/A,#N/A,FALSE,"Expenditures";#N/A,#N/A,FALSE,"Property Placed In-Service";#N/A,#N/A,FALSE,"CWIP Balances"}</definedName>
    <definedName name="wrn.USIM_Data_Abbrev3._1_2" localSheetId="8" hidden="1">{#N/A,#N/A,FALSE,"Expenditures";#N/A,#N/A,FALSE,"Property Placed In-Service";#N/A,#N/A,FALSE,"CWIP Balances"}</definedName>
    <definedName name="wrn.USIM_Data_Abbrev3._1_2" localSheetId="9" hidden="1">{#N/A,#N/A,FALSE,"Expenditures";#N/A,#N/A,FALSE,"Property Placed In-Service";#N/A,#N/A,FALSE,"CWIP Balances"}</definedName>
    <definedName name="wrn.USIM_Data_Abbrev3._1_2" localSheetId="10" hidden="1">{#N/A,#N/A,FALSE,"Expenditures";#N/A,#N/A,FALSE,"Property Placed In-Service";#N/A,#N/A,FALSE,"CWIP Balances"}</definedName>
    <definedName name="wrn.USIM_Data_Abbrev3._1_2" hidden="1">{#N/A,#N/A,FALSE,"Expenditures";#N/A,#N/A,FALSE,"Property Placed In-Service";#N/A,#N/A,FALSE,"CWIP Balances"}</definedName>
    <definedName name="wrn.USIM_Data_Abbrev3._1_3" localSheetId="2" hidden="1">{#N/A,#N/A,FALSE,"Expenditures";#N/A,#N/A,FALSE,"Property Placed In-Service";#N/A,#N/A,FALSE,"CWIP Balances"}</definedName>
    <definedName name="wrn.USIM_Data_Abbrev3._1_3" localSheetId="3" hidden="1">{#N/A,#N/A,FALSE,"Expenditures";#N/A,#N/A,FALSE,"Property Placed In-Service";#N/A,#N/A,FALSE,"CWIP Balances"}</definedName>
    <definedName name="wrn.USIM_Data_Abbrev3._1_3" localSheetId="4" hidden="1">{#N/A,#N/A,FALSE,"Expenditures";#N/A,#N/A,FALSE,"Property Placed In-Service";#N/A,#N/A,FALSE,"CWIP Balances"}</definedName>
    <definedName name="wrn.USIM_Data_Abbrev3._1_3" localSheetId="5" hidden="1">{#N/A,#N/A,FALSE,"Expenditures";#N/A,#N/A,FALSE,"Property Placed In-Service";#N/A,#N/A,FALSE,"CWIP Balances"}</definedName>
    <definedName name="wrn.USIM_Data_Abbrev3._1_3" localSheetId="1" hidden="1">{#N/A,#N/A,FALSE,"Expenditures";#N/A,#N/A,FALSE,"Property Placed In-Service";#N/A,#N/A,FALSE,"CWIP Balances"}</definedName>
    <definedName name="wrn.USIM_Data_Abbrev3._1_3" localSheetId="0" hidden="1">{#N/A,#N/A,FALSE,"Expenditures";#N/A,#N/A,FALSE,"Property Placed In-Service";#N/A,#N/A,FALSE,"CWIP Balances"}</definedName>
    <definedName name="wrn.USIM_Data_Abbrev3._1_3" localSheetId="6" hidden="1">{#N/A,#N/A,FALSE,"Expenditures";#N/A,#N/A,FALSE,"Property Placed In-Service";#N/A,#N/A,FALSE,"CWIP Balances"}</definedName>
    <definedName name="wrn.USIM_Data_Abbrev3._1_3" localSheetId="7" hidden="1">{#N/A,#N/A,FALSE,"Expenditures";#N/A,#N/A,FALSE,"Property Placed In-Service";#N/A,#N/A,FALSE,"CWIP Balances"}</definedName>
    <definedName name="wrn.USIM_Data_Abbrev3._1_3" localSheetId="8" hidden="1">{#N/A,#N/A,FALSE,"Expenditures";#N/A,#N/A,FALSE,"Property Placed In-Service";#N/A,#N/A,FALSE,"CWIP Balances"}</definedName>
    <definedName name="wrn.USIM_Data_Abbrev3._1_3" localSheetId="9" hidden="1">{#N/A,#N/A,FALSE,"Expenditures";#N/A,#N/A,FALSE,"Property Placed In-Service";#N/A,#N/A,FALSE,"CWIP Balances"}</definedName>
    <definedName name="wrn.USIM_Data_Abbrev3._1_3" localSheetId="10" hidden="1">{#N/A,#N/A,FALSE,"Expenditures";#N/A,#N/A,FALSE,"Property Placed In-Service";#N/A,#N/A,FALSE,"CWIP Balances"}</definedName>
    <definedName name="wrn.USIM_Data_Abbrev3._1_3" hidden="1">{#N/A,#N/A,FALSE,"Expenditures";#N/A,#N/A,FALSE,"Property Placed In-Service";#N/A,#N/A,FALSE,"CWIP Balances"}</definedName>
    <definedName name="wrn.USIM_Data_Abbrev3._2" localSheetId="2" hidden="1">{#N/A,#N/A,FALSE,"Expenditures";#N/A,#N/A,FALSE,"Property Placed In-Service";#N/A,#N/A,FALSE,"CWIP Balances"}</definedName>
    <definedName name="wrn.USIM_Data_Abbrev3._2" localSheetId="3" hidden="1">{#N/A,#N/A,FALSE,"Expenditures";#N/A,#N/A,FALSE,"Property Placed In-Service";#N/A,#N/A,FALSE,"CWIP Balances"}</definedName>
    <definedName name="wrn.USIM_Data_Abbrev3._2" localSheetId="4" hidden="1">{#N/A,#N/A,FALSE,"Expenditures";#N/A,#N/A,FALSE,"Property Placed In-Service";#N/A,#N/A,FALSE,"CWIP Balances"}</definedName>
    <definedName name="wrn.USIM_Data_Abbrev3._2" localSheetId="5" hidden="1">{#N/A,#N/A,FALSE,"Expenditures";#N/A,#N/A,FALSE,"Property Placed In-Service";#N/A,#N/A,FALSE,"CWIP Balances"}</definedName>
    <definedName name="wrn.USIM_Data_Abbrev3._2" localSheetId="1" hidden="1">{#N/A,#N/A,FALSE,"Expenditures";#N/A,#N/A,FALSE,"Property Placed In-Service";#N/A,#N/A,FALSE,"CWIP Balances"}</definedName>
    <definedName name="wrn.USIM_Data_Abbrev3._2" localSheetId="0" hidden="1">{#N/A,#N/A,FALSE,"Expenditures";#N/A,#N/A,FALSE,"Property Placed In-Service";#N/A,#N/A,FALSE,"CWIP Balances"}</definedName>
    <definedName name="wrn.USIM_Data_Abbrev3._2" localSheetId="6" hidden="1">{#N/A,#N/A,FALSE,"Expenditures";#N/A,#N/A,FALSE,"Property Placed In-Service";#N/A,#N/A,FALSE,"CWIP Balances"}</definedName>
    <definedName name="wrn.USIM_Data_Abbrev3._2" localSheetId="7" hidden="1">{#N/A,#N/A,FALSE,"Expenditures";#N/A,#N/A,FALSE,"Property Placed In-Service";#N/A,#N/A,FALSE,"CWIP Balances"}</definedName>
    <definedName name="wrn.USIM_Data_Abbrev3._2" localSheetId="8" hidden="1">{#N/A,#N/A,FALSE,"Expenditures";#N/A,#N/A,FALSE,"Property Placed In-Service";#N/A,#N/A,FALSE,"CWIP Balances"}</definedName>
    <definedName name="wrn.USIM_Data_Abbrev3._2" localSheetId="9" hidden="1">{#N/A,#N/A,FALSE,"Expenditures";#N/A,#N/A,FALSE,"Property Placed In-Service";#N/A,#N/A,FALSE,"CWIP Balances"}</definedName>
    <definedName name="wrn.USIM_Data_Abbrev3._2" localSheetId="10" hidden="1">{#N/A,#N/A,FALSE,"Expenditures";#N/A,#N/A,FALSE,"Property Placed In-Service";#N/A,#N/A,FALSE,"CWIP Balances"}</definedName>
    <definedName name="wrn.USIM_Data_Abbrev3._2" hidden="1">{#N/A,#N/A,FALSE,"Expenditures";#N/A,#N/A,FALSE,"Property Placed In-Service";#N/A,#N/A,FALSE,"CWIP Balances"}</definedName>
    <definedName name="wrn.USIM_Data_Abbrev3._2_1" localSheetId="2" hidden="1">{#N/A,#N/A,FALSE,"Expenditures";#N/A,#N/A,FALSE,"Property Placed In-Service";#N/A,#N/A,FALSE,"CWIP Balances"}</definedName>
    <definedName name="wrn.USIM_Data_Abbrev3._2_1" localSheetId="3" hidden="1">{#N/A,#N/A,FALSE,"Expenditures";#N/A,#N/A,FALSE,"Property Placed In-Service";#N/A,#N/A,FALSE,"CWIP Balances"}</definedName>
    <definedName name="wrn.USIM_Data_Abbrev3._2_1" localSheetId="4" hidden="1">{#N/A,#N/A,FALSE,"Expenditures";#N/A,#N/A,FALSE,"Property Placed In-Service";#N/A,#N/A,FALSE,"CWIP Balances"}</definedName>
    <definedName name="wrn.USIM_Data_Abbrev3._2_1" localSheetId="5" hidden="1">{#N/A,#N/A,FALSE,"Expenditures";#N/A,#N/A,FALSE,"Property Placed In-Service";#N/A,#N/A,FALSE,"CWIP Balances"}</definedName>
    <definedName name="wrn.USIM_Data_Abbrev3._2_1" localSheetId="1" hidden="1">{#N/A,#N/A,FALSE,"Expenditures";#N/A,#N/A,FALSE,"Property Placed In-Service";#N/A,#N/A,FALSE,"CWIP Balances"}</definedName>
    <definedName name="wrn.USIM_Data_Abbrev3._2_1" localSheetId="0" hidden="1">{#N/A,#N/A,FALSE,"Expenditures";#N/A,#N/A,FALSE,"Property Placed In-Service";#N/A,#N/A,FALSE,"CWIP Balances"}</definedName>
    <definedName name="wrn.USIM_Data_Abbrev3._2_1" localSheetId="6" hidden="1">{#N/A,#N/A,FALSE,"Expenditures";#N/A,#N/A,FALSE,"Property Placed In-Service";#N/A,#N/A,FALSE,"CWIP Balances"}</definedName>
    <definedName name="wrn.USIM_Data_Abbrev3._2_1" localSheetId="7" hidden="1">{#N/A,#N/A,FALSE,"Expenditures";#N/A,#N/A,FALSE,"Property Placed In-Service";#N/A,#N/A,FALSE,"CWIP Balances"}</definedName>
    <definedName name="wrn.USIM_Data_Abbrev3._2_1" localSheetId="8" hidden="1">{#N/A,#N/A,FALSE,"Expenditures";#N/A,#N/A,FALSE,"Property Placed In-Service";#N/A,#N/A,FALSE,"CWIP Balances"}</definedName>
    <definedName name="wrn.USIM_Data_Abbrev3._2_1" localSheetId="9" hidden="1">{#N/A,#N/A,FALSE,"Expenditures";#N/A,#N/A,FALSE,"Property Placed In-Service";#N/A,#N/A,FALSE,"CWIP Balances"}</definedName>
    <definedName name="wrn.USIM_Data_Abbrev3._2_1" localSheetId="10" hidden="1">{#N/A,#N/A,FALSE,"Expenditures";#N/A,#N/A,FALSE,"Property Placed In-Service";#N/A,#N/A,FALSE,"CWIP Balances"}</definedName>
    <definedName name="wrn.USIM_Data_Abbrev3._2_1" hidden="1">{#N/A,#N/A,FALSE,"Expenditures";#N/A,#N/A,FALSE,"Property Placed In-Service";#N/A,#N/A,FALSE,"CWIP Balances"}</definedName>
    <definedName name="wrn.USIM_Data_Abbrev3._2_2" localSheetId="2" hidden="1">{#N/A,#N/A,FALSE,"Expenditures";#N/A,#N/A,FALSE,"Property Placed In-Service";#N/A,#N/A,FALSE,"CWIP Balances"}</definedName>
    <definedName name="wrn.USIM_Data_Abbrev3._2_2" localSheetId="3" hidden="1">{#N/A,#N/A,FALSE,"Expenditures";#N/A,#N/A,FALSE,"Property Placed In-Service";#N/A,#N/A,FALSE,"CWIP Balances"}</definedName>
    <definedName name="wrn.USIM_Data_Abbrev3._2_2" localSheetId="4" hidden="1">{#N/A,#N/A,FALSE,"Expenditures";#N/A,#N/A,FALSE,"Property Placed In-Service";#N/A,#N/A,FALSE,"CWIP Balances"}</definedName>
    <definedName name="wrn.USIM_Data_Abbrev3._2_2" localSheetId="5" hidden="1">{#N/A,#N/A,FALSE,"Expenditures";#N/A,#N/A,FALSE,"Property Placed In-Service";#N/A,#N/A,FALSE,"CWIP Balances"}</definedName>
    <definedName name="wrn.USIM_Data_Abbrev3._2_2" localSheetId="1" hidden="1">{#N/A,#N/A,FALSE,"Expenditures";#N/A,#N/A,FALSE,"Property Placed In-Service";#N/A,#N/A,FALSE,"CWIP Balances"}</definedName>
    <definedName name="wrn.USIM_Data_Abbrev3._2_2" localSheetId="0" hidden="1">{#N/A,#N/A,FALSE,"Expenditures";#N/A,#N/A,FALSE,"Property Placed In-Service";#N/A,#N/A,FALSE,"CWIP Balances"}</definedName>
    <definedName name="wrn.USIM_Data_Abbrev3._2_2" localSheetId="6" hidden="1">{#N/A,#N/A,FALSE,"Expenditures";#N/A,#N/A,FALSE,"Property Placed In-Service";#N/A,#N/A,FALSE,"CWIP Balances"}</definedName>
    <definedName name="wrn.USIM_Data_Abbrev3._2_2" localSheetId="7" hidden="1">{#N/A,#N/A,FALSE,"Expenditures";#N/A,#N/A,FALSE,"Property Placed In-Service";#N/A,#N/A,FALSE,"CWIP Balances"}</definedName>
    <definedName name="wrn.USIM_Data_Abbrev3._2_2" localSheetId="8" hidden="1">{#N/A,#N/A,FALSE,"Expenditures";#N/A,#N/A,FALSE,"Property Placed In-Service";#N/A,#N/A,FALSE,"CWIP Balances"}</definedName>
    <definedName name="wrn.USIM_Data_Abbrev3._2_2" localSheetId="9" hidden="1">{#N/A,#N/A,FALSE,"Expenditures";#N/A,#N/A,FALSE,"Property Placed In-Service";#N/A,#N/A,FALSE,"CWIP Balances"}</definedName>
    <definedName name="wrn.USIM_Data_Abbrev3._2_2" localSheetId="10" hidden="1">{#N/A,#N/A,FALSE,"Expenditures";#N/A,#N/A,FALSE,"Property Placed In-Service";#N/A,#N/A,FALSE,"CWIP Balances"}</definedName>
    <definedName name="wrn.USIM_Data_Abbrev3._2_2" hidden="1">{#N/A,#N/A,FALSE,"Expenditures";#N/A,#N/A,FALSE,"Property Placed In-Service";#N/A,#N/A,FALSE,"CWIP Balances"}</definedName>
    <definedName name="wrn.USIM_Data_Abbrev3._2_3" localSheetId="2" hidden="1">{#N/A,#N/A,FALSE,"Expenditures";#N/A,#N/A,FALSE,"Property Placed In-Service";#N/A,#N/A,FALSE,"CWIP Balances"}</definedName>
    <definedName name="wrn.USIM_Data_Abbrev3._2_3" localSheetId="3" hidden="1">{#N/A,#N/A,FALSE,"Expenditures";#N/A,#N/A,FALSE,"Property Placed In-Service";#N/A,#N/A,FALSE,"CWIP Balances"}</definedName>
    <definedName name="wrn.USIM_Data_Abbrev3._2_3" localSheetId="4" hidden="1">{#N/A,#N/A,FALSE,"Expenditures";#N/A,#N/A,FALSE,"Property Placed In-Service";#N/A,#N/A,FALSE,"CWIP Balances"}</definedName>
    <definedName name="wrn.USIM_Data_Abbrev3._2_3" localSheetId="5" hidden="1">{#N/A,#N/A,FALSE,"Expenditures";#N/A,#N/A,FALSE,"Property Placed In-Service";#N/A,#N/A,FALSE,"CWIP Balances"}</definedName>
    <definedName name="wrn.USIM_Data_Abbrev3._2_3" localSheetId="1" hidden="1">{#N/A,#N/A,FALSE,"Expenditures";#N/A,#N/A,FALSE,"Property Placed In-Service";#N/A,#N/A,FALSE,"CWIP Balances"}</definedName>
    <definedName name="wrn.USIM_Data_Abbrev3._2_3" localSheetId="0" hidden="1">{#N/A,#N/A,FALSE,"Expenditures";#N/A,#N/A,FALSE,"Property Placed In-Service";#N/A,#N/A,FALSE,"CWIP Balances"}</definedName>
    <definedName name="wrn.USIM_Data_Abbrev3._2_3" localSheetId="6" hidden="1">{#N/A,#N/A,FALSE,"Expenditures";#N/A,#N/A,FALSE,"Property Placed In-Service";#N/A,#N/A,FALSE,"CWIP Balances"}</definedName>
    <definedName name="wrn.USIM_Data_Abbrev3._2_3" localSheetId="7" hidden="1">{#N/A,#N/A,FALSE,"Expenditures";#N/A,#N/A,FALSE,"Property Placed In-Service";#N/A,#N/A,FALSE,"CWIP Balances"}</definedName>
    <definedName name="wrn.USIM_Data_Abbrev3._2_3" localSheetId="8" hidden="1">{#N/A,#N/A,FALSE,"Expenditures";#N/A,#N/A,FALSE,"Property Placed In-Service";#N/A,#N/A,FALSE,"CWIP Balances"}</definedName>
    <definedName name="wrn.USIM_Data_Abbrev3._2_3" localSheetId="9" hidden="1">{#N/A,#N/A,FALSE,"Expenditures";#N/A,#N/A,FALSE,"Property Placed In-Service";#N/A,#N/A,FALSE,"CWIP Balances"}</definedName>
    <definedName name="wrn.USIM_Data_Abbrev3._2_3" localSheetId="10" hidden="1">{#N/A,#N/A,FALSE,"Expenditures";#N/A,#N/A,FALSE,"Property Placed In-Service";#N/A,#N/A,FALSE,"CWIP Balances"}</definedName>
    <definedName name="wrn.USIM_Data_Abbrev3._2_3" hidden="1">{#N/A,#N/A,FALSE,"Expenditures";#N/A,#N/A,FALSE,"Property Placed In-Service";#N/A,#N/A,FALSE,"CWIP Balances"}</definedName>
    <definedName name="wrn.USIM_Data_Abbrev3._3" localSheetId="2" hidden="1">{#N/A,#N/A,FALSE,"Expenditures";#N/A,#N/A,FALSE,"Property Placed In-Service";#N/A,#N/A,FALSE,"CWIP Balances"}</definedName>
    <definedName name="wrn.USIM_Data_Abbrev3._3" localSheetId="3" hidden="1">{#N/A,#N/A,FALSE,"Expenditures";#N/A,#N/A,FALSE,"Property Placed In-Service";#N/A,#N/A,FALSE,"CWIP Balances"}</definedName>
    <definedName name="wrn.USIM_Data_Abbrev3._3" localSheetId="4" hidden="1">{#N/A,#N/A,FALSE,"Expenditures";#N/A,#N/A,FALSE,"Property Placed In-Service";#N/A,#N/A,FALSE,"CWIP Balances"}</definedName>
    <definedName name="wrn.USIM_Data_Abbrev3._3" localSheetId="5" hidden="1">{#N/A,#N/A,FALSE,"Expenditures";#N/A,#N/A,FALSE,"Property Placed In-Service";#N/A,#N/A,FALSE,"CWIP Balances"}</definedName>
    <definedName name="wrn.USIM_Data_Abbrev3._3" localSheetId="1" hidden="1">{#N/A,#N/A,FALSE,"Expenditures";#N/A,#N/A,FALSE,"Property Placed In-Service";#N/A,#N/A,FALSE,"CWIP Balances"}</definedName>
    <definedName name="wrn.USIM_Data_Abbrev3._3" localSheetId="0" hidden="1">{#N/A,#N/A,FALSE,"Expenditures";#N/A,#N/A,FALSE,"Property Placed In-Service";#N/A,#N/A,FALSE,"CWIP Balances"}</definedName>
    <definedName name="wrn.USIM_Data_Abbrev3._3" localSheetId="6" hidden="1">{#N/A,#N/A,FALSE,"Expenditures";#N/A,#N/A,FALSE,"Property Placed In-Service";#N/A,#N/A,FALSE,"CWIP Balances"}</definedName>
    <definedName name="wrn.USIM_Data_Abbrev3._3" localSheetId="7" hidden="1">{#N/A,#N/A,FALSE,"Expenditures";#N/A,#N/A,FALSE,"Property Placed In-Service";#N/A,#N/A,FALSE,"CWIP Balances"}</definedName>
    <definedName name="wrn.USIM_Data_Abbrev3._3" localSheetId="8" hidden="1">{#N/A,#N/A,FALSE,"Expenditures";#N/A,#N/A,FALSE,"Property Placed In-Service";#N/A,#N/A,FALSE,"CWIP Balances"}</definedName>
    <definedName name="wrn.USIM_Data_Abbrev3._3" localSheetId="9" hidden="1">{#N/A,#N/A,FALSE,"Expenditures";#N/A,#N/A,FALSE,"Property Placed In-Service";#N/A,#N/A,FALSE,"CWIP Balances"}</definedName>
    <definedName name="wrn.USIM_Data_Abbrev3._3" localSheetId="10" hidden="1">{#N/A,#N/A,FALSE,"Expenditures";#N/A,#N/A,FALSE,"Property Placed In-Service";#N/A,#N/A,FALSE,"CWIP Balances"}</definedName>
    <definedName name="wrn.USIM_Data_Abbrev3._3" hidden="1">{#N/A,#N/A,FALSE,"Expenditures";#N/A,#N/A,FALSE,"Property Placed In-Service";#N/A,#N/A,FALSE,"CWIP Balances"}</definedName>
    <definedName name="wrn.USIM_Data_Abbrev3._3_1" localSheetId="2" hidden="1">{#N/A,#N/A,FALSE,"Expenditures";#N/A,#N/A,FALSE,"Property Placed In-Service";#N/A,#N/A,FALSE,"CWIP Balances"}</definedName>
    <definedName name="wrn.USIM_Data_Abbrev3._3_1" localSheetId="3" hidden="1">{#N/A,#N/A,FALSE,"Expenditures";#N/A,#N/A,FALSE,"Property Placed In-Service";#N/A,#N/A,FALSE,"CWIP Balances"}</definedName>
    <definedName name="wrn.USIM_Data_Abbrev3._3_1" localSheetId="4" hidden="1">{#N/A,#N/A,FALSE,"Expenditures";#N/A,#N/A,FALSE,"Property Placed In-Service";#N/A,#N/A,FALSE,"CWIP Balances"}</definedName>
    <definedName name="wrn.USIM_Data_Abbrev3._3_1" localSheetId="5" hidden="1">{#N/A,#N/A,FALSE,"Expenditures";#N/A,#N/A,FALSE,"Property Placed In-Service";#N/A,#N/A,FALSE,"CWIP Balances"}</definedName>
    <definedName name="wrn.USIM_Data_Abbrev3._3_1" localSheetId="1" hidden="1">{#N/A,#N/A,FALSE,"Expenditures";#N/A,#N/A,FALSE,"Property Placed In-Service";#N/A,#N/A,FALSE,"CWIP Balances"}</definedName>
    <definedName name="wrn.USIM_Data_Abbrev3._3_1" localSheetId="0" hidden="1">{#N/A,#N/A,FALSE,"Expenditures";#N/A,#N/A,FALSE,"Property Placed In-Service";#N/A,#N/A,FALSE,"CWIP Balances"}</definedName>
    <definedName name="wrn.USIM_Data_Abbrev3._3_1" localSheetId="6" hidden="1">{#N/A,#N/A,FALSE,"Expenditures";#N/A,#N/A,FALSE,"Property Placed In-Service";#N/A,#N/A,FALSE,"CWIP Balances"}</definedName>
    <definedName name="wrn.USIM_Data_Abbrev3._3_1" localSheetId="7" hidden="1">{#N/A,#N/A,FALSE,"Expenditures";#N/A,#N/A,FALSE,"Property Placed In-Service";#N/A,#N/A,FALSE,"CWIP Balances"}</definedName>
    <definedName name="wrn.USIM_Data_Abbrev3._3_1" localSheetId="8" hidden="1">{#N/A,#N/A,FALSE,"Expenditures";#N/A,#N/A,FALSE,"Property Placed In-Service";#N/A,#N/A,FALSE,"CWIP Balances"}</definedName>
    <definedName name="wrn.USIM_Data_Abbrev3._3_1" localSheetId="9" hidden="1">{#N/A,#N/A,FALSE,"Expenditures";#N/A,#N/A,FALSE,"Property Placed In-Service";#N/A,#N/A,FALSE,"CWIP Balances"}</definedName>
    <definedName name="wrn.USIM_Data_Abbrev3._3_1" localSheetId="10" hidden="1">{#N/A,#N/A,FALSE,"Expenditures";#N/A,#N/A,FALSE,"Property Placed In-Service";#N/A,#N/A,FALSE,"CWIP Balances"}</definedName>
    <definedName name="wrn.USIM_Data_Abbrev3._3_1" hidden="1">{#N/A,#N/A,FALSE,"Expenditures";#N/A,#N/A,FALSE,"Property Placed In-Service";#N/A,#N/A,FALSE,"CWIP Balances"}</definedName>
    <definedName name="wrn.USIM_Data_Abbrev3._3_2" localSheetId="2" hidden="1">{#N/A,#N/A,FALSE,"Expenditures";#N/A,#N/A,FALSE,"Property Placed In-Service";#N/A,#N/A,FALSE,"CWIP Balances"}</definedName>
    <definedName name="wrn.USIM_Data_Abbrev3._3_2" localSheetId="3" hidden="1">{#N/A,#N/A,FALSE,"Expenditures";#N/A,#N/A,FALSE,"Property Placed In-Service";#N/A,#N/A,FALSE,"CWIP Balances"}</definedName>
    <definedName name="wrn.USIM_Data_Abbrev3._3_2" localSheetId="4" hidden="1">{#N/A,#N/A,FALSE,"Expenditures";#N/A,#N/A,FALSE,"Property Placed In-Service";#N/A,#N/A,FALSE,"CWIP Balances"}</definedName>
    <definedName name="wrn.USIM_Data_Abbrev3._3_2" localSheetId="5" hidden="1">{#N/A,#N/A,FALSE,"Expenditures";#N/A,#N/A,FALSE,"Property Placed In-Service";#N/A,#N/A,FALSE,"CWIP Balances"}</definedName>
    <definedName name="wrn.USIM_Data_Abbrev3._3_2" localSheetId="1" hidden="1">{#N/A,#N/A,FALSE,"Expenditures";#N/A,#N/A,FALSE,"Property Placed In-Service";#N/A,#N/A,FALSE,"CWIP Balances"}</definedName>
    <definedName name="wrn.USIM_Data_Abbrev3._3_2" localSheetId="0" hidden="1">{#N/A,#N/A,FALSE,"Expenditures";#N/A,#N/A,FALSE,"Property Placed In-Service";#N/A,#N/A,FALSE,"CWIP Balances"}</definedName>
    <definedName name="wrn.USIM_Data_Abbrev3._3_2" localSheetId="6" hidden="1">{#N/A,#N/A,FALSE,"Expenditures";#N/A,#N/A,FALSE,"Property Placed In-Service";#N/A,#N/A,FALSE,"CWIP Balances"}</definedName>
    <definedName name="wrn.USIM_Data_Abbrev3._3_2" localSheetId="7" hidden="1">{#N/A,#N/A,FALSE,"Expenditures";#N/A,#N/A,FALSE,"Property Placed In-Service";#N/A,#N/A,FALSE,"CWIP Balances"}</definedName>
    <definedName name="wrn.USIM_Data_Abbrev3._3_2" localSheetId="8" hidden="1">{#N/A,#N/A,FALSE,"Expenditures";#N/A,#N/A,FALSE,"Property Placed In-Service";#N/A,#N/A,FALSE,"CWIP Balances"}</definedName>
    <definedName name="wrn.USIM_Data_Abbrev3._3_2" localSheetId="9" hidden="1">{#N/A,#N/A,FALSE,"Expenditures";#N/A,#N/A,FALSE,"Property Placed In-Service";#N/A,#N/A,FALSE,"CWIP Balances"}</definedName>
    <definedName name="wrn.USIM_Data_Abbrev3._3_2" localSheetId="10" hidden="1">{#N/A,#N/A,FALSE,"Expenditures";#N/A,#N/A,FALSE,"Property Placed In-Service";#N/A,#N/A,FALSE,"CWIP Balances"}</definedName>
    <definedName name="wrn.USIM_Data_Abbrev3._3_2" hidden="1">{#N/A,#N/A,FALSE,"Expenditures";#N/A,#N/A,FALSE,"Property Placed In-Service";#N/A,#N/A,FALSE,"CWIP Balances"}</definedName>
    <definedName name="wrn.USIM_Data_Abbrev3._3_3" localSheetId="2" hidden="1">{#N/A,#N/A,FALSE,"Expenditures";#N/A,#N/A,FALSE,"Property Placed In-Service";#N/A,#N/A,FALSE,"CWIP Balances"}</definedName>
    <definedName name="wrn.USIM_Data_Abbrev3._3_3" localSheetId="3" hidden="1">{#N/A,#N/A,FALSE,"Expenditures";#N/A,#N/A,FALSE,"Property Placed In-Service";#N/A,#N/A,FALSE,"CWIP Balances"}</definedName>
    <definedName name="wrn.USIM_Data_Abbrev3._3_3" localSheetId="4" hidden="1">{#N/A,#N/A,FALSE,"Expenditures";#N/A,#N/A,FALSE,"Property Placed In-Service";#N/A,#N/A,FALSE,"CWIP Balances"}</definedName>
    <definedName name="wrn.USIM_Data_Abbrev3._3_3" localSheetId="5" hidden="1">{#N/A,#N/A,FALSE,"Expenditures";#N/A,#N/A,FALSE,"Property Placed In-Service";#N/A,#N/A,FALSE,"CWIP Balances"}</definedName>
    <definedName name="wrn.USIM_Data_Abbrev3._3_3" localSheetId="1" hidden="1">{#N/A,#N/A,FALSE,"Expenditures";#N/A,#N/A,FALSE,"Property Placed In-Service";#N/A,#N/A,FALSE,"CWIP Balances"}</definedName>
    <definedName name="wrn.USIM_Data_Abbrev3._3_3" localSheetId="0" hidden="1">{#N/A,#N/A,FALSE,"Expenditures";#N/A,#N/A,FALSE,"Property Placed In-Service";#N/A,#N/A,FALSE,"CWIP Balances"}</definedName>
    <definedName name="wrn.USIM_Data_Abbrev3._3_3" localSheetId="6" hidden="1">{#N/A,#N/A,FALSE,"Expenditures";#N/A,#N/A,FALSE,"Property Placed In-Service";#N/A,#N/A,FALSE,"CWIP Balances"}</definedName>
    <definedName name="wrn.USIM_Data_Abbrev3._3_3" localSheetId="7" hidden="1">{#N/A,#N/A,FALSE,"Expenditures";#N/A,#N/A,FALSE,"Property Placed In-Service";#N/A,#N/A,FALSE,"CWIP Balances"}</definedName>
    <definedName name="wrn.USIM_Data_Abbrev3._3_3" localSheetId="8" hidden="1">{#N/A,#N/A,FALSE,"Expenditures";#N/A,#N/A,FALSE,"Property Placed In-Service";#N/A,#N/A,FALSE,"CWIP Balances"}</definedName>
    <definedName name="wrn.USIM_Data_Abbrev3._3_3" localSheetId="9" hidden="1">{#N/A,#N/A,FALSE,"Expenditures";#N/A,#N/A,FALSE,"Property Placed In-Service";#N/A,#N/A,FALSE,"CWIP Balances"}</definedName>
    <definedName name="wrn.USIM_Data_Abbrev3._3_3" localSheetId="10" hidden="1">{#N/A,#N/A,FALSE,"Expenditures";#N/A,#N/A,FALSE,"Property Placed In-Service";#N/A,#N/A,FALSE,"CWIP Balances"}</definedName>
    <definedName name="wrn.USIM_Data_Abbrev3._3_3" hidden="1">{#N/A,#N/A,FALSE,"Expenditures";#N/A,#N/A,FALSE,"Property Placed In-Service";#N/A,#N/A,FALSE,"CWIP Balances"}</definedName>
    <definedName name="wrn.USIM_Data_Abbrev3._4" localSheetId="2" hidden="1">{#N/A,#N/A,FALSE,"Expenditures";#N/A,#N/A,FALSE,"Property Placed In-Service";#N/A,#N/A,FALSE,"CWIP Balances"}</definedName>
    <definedName name="wrn.USIM_Data_Abbrev3._4" localSheetId="3" hidden="1">{#N/A,#N/A,FALSE,"Expenditures";#N/A,#N/A,FALSE,"Property Placed In-Service";#N/A,#N/A,FALSE,"CWIP Balances"}</definedName>
    <definedName name="wrn.USIM_Data_Abbrev3._4" localSheetId="4" hidden="1">{#N/A,#N/A,FALSE,"Expenditures";#N/A,#N/A,FALSE,"Property Placed In-Service";#N/A,#N/A,FALSE,"CWIP Balances"}</definedName>
    <definedName name="wrn.USIM_Data_Abbrev3._4" localSheetId="5" hidden="1">{#N/A,#N/A,FALSE,"Expenditures";#N/A,#N/A,FALSE,"Property Placed In-Service";#N/A,#N/A,FALSE,"CWIP Balances"}</definedName>
    <definedName name="wrn.USIM_Data_Abbrev3._4" localSheetId="1" hidden="1">{#N/A,#N/A,FALSE,"Expenditures";#N/A,#N/A,FALSE,"Property Placed In-Service";#N/A,#N/A,FALSE,"CWIP Balances"}</definedName>
    <definedName name="wrn.USIM_Data_Abbrev3._4" localSheetId="0" hidden="1">{#N/A,#N/A,FALSE,"Expenditures";#N/A,#N/A,FALSE,"Property Placed In-Service";#N/A,#N/A,FALSE,"CWIP Balances"}</definedName>
    <definedName name="wrn.USIM_Data_Abbrev3._4" localSheetId="6" hidden="1">{#N/A,#N/A,FALSE,"Expenditures";#N/A,#N/A,FALSE,"Property Placed In-Service";#N/A,#N/A,FALSE,"CWIP Balances"}</definedName>
    <definedName name="wrn.USIM_Data_Abbrev3._4" localSheetId="7" hidden="1">{#N/A,#N/A,FALSE,"Expenditures";#N/A,#N/A,FALSE,"Property Placed In-Service";#N/A,#N/A,FALSE,"CWIP Balances"}</definedName>
    <definedName name="wrn.USIM_Data_Abbrev3._4" localSheetId="8" hidden="1">{#N/A,#N/A,FALSE,"Expenditures";#N/A,#N/A,FALSE,"Property Placed In-Service";#N/A,#N/A,FALSE,"CWIP Balances"}</definedName>
    <definedName name="wrn.USIM_Data_Abbrev3._4" localSheetId="9" hidden="1">{#N/A,#N/A,FALSE,"Expenditures";#N/A,#N/A,FALSE,"Property Placed In-Service";#N/A,#N/A,FALSE,"CWIP Balances"}</definedName>
    <definedName name="wrn.USIM_Data_Abbrev3._4" localSheetId="10" hidden="1">{#N/A,#N/A,FALSE,"Expenditures";#N/A,#N/A,FALSE,"Property Placed In-Service";#N/A,#N/A,FALSE,"CWIP Balances"}</definedName>
    <definedName name="wrn.USIM_Data_Abbrev3._4" hidden="1">{#N/A,#N/A,FALSE,"Expenditures";#N/A,#N/A,FALSE,"Property Placed In-Service";#N/A,#N/A,FALSE,"CWIP Balances"}</definedName>
    <definedName name="wrn.USIM_Data_Abbrev3._4_1" localSheetId="2" hidden="1">{#N/A,#N/A,FALSE,"Expenditures";#N/A,#N/A,FALSE,"Property Placed In-Service";#N/A,#N/A,FALSE,"CWIP Balances"}</definedName>
    <definedName name="wrn.USIM_Data_Abbrev3._4_1" localSheetId="3" hidden="1">{#N/A,#N/A,FALSE,"Expenditures";#N/A,#N/A,FALSE,"Property Placed In-Service";#N/A,#N/A,FALSE,"CWIP Balances"}</definedName>
    <definedName name="wrn.USIM_Data_Abbrev3._4_1" localSheetId="4" hidden="1">{#N/A,#N/A,FALSE,"Expenditures";#N/A,#N/A,FALSE,"Property Placed In-Service";#N/A,#N/A,FALSE,"CWIP Balances"}</definedName>
    <definedName name="wrn.USIM_Data_Abbrev3._4_1" localSheetId="5" hidden="1">{#N/A,#N/A,FALSE,"Expenditures";#N/A,#N/A,FALSE,"Property Placed In-Service";#N/A,#N/A,FALSE,"CWIP Balances"}</definedName>
    <definedName name="wrn.USIM_Data_Abbrev3._4_1" localSheetId="1" hidden="1">{#N/A,#N/A,FALSE,"Expenditures";#N/A,#N/A,FALSE,"Property Placed In-Service";#N/A,#N/A,FALSE,"CWIP Balances"}</definedName>
    <definedName name="wrn.USIM_Data_Abbrev3._4_1" localSheetId="0" hidden="1">{#N/A,#N/A,FALSE,"Expenditures";#N/A,#N/A,FALSE,"Property Placed In-Service";#N/A,#N/A,FALSE,"CWIP Balances"}</definedName>
    <definedName name="wrn.USIM_Data_Abbrev3._4_1" localSheetId="6" hidden="1">{#N/A,#N/A,FALSE,"Expenditures";#N/A,#N/A,FALSE,"Property Placed In-Service";#N/A,#N/A,FALSE,"CWIP Balances"}</definedName>
    <definedName name="wrn.USIM_Data_Abbrev3._4_1" localSheetId="7" hidden="1">{#N/A,#N/A,FALSE,"Expenditures";#N/A,#N/A,FALSE,"Property Placed In-Service";#N/A,#N/A,FALSE,"CWIP Balances"}</definedName>
    <definedName name="wrn.USIM_Data_Abbrev3._4_1" localSheetId="8" hidden="1">{#N/A,#N/A,FALSE,"Expenditures";#N/A,#N/A,FALSE,"Property Placed In-Service";#N/A,#N/A,FALSE,"CWIP Balances"}</definedName>
    <definedName name="wrn.USIM_Data_Abbrev3._4_1" localSheetId="9" hidden="1">{#N/A,#N/A,FALSE,"Expenditures";#N/A,#N/A,FALSE,"Property Placed In-Service";#N/A,#N/A,FALSE,"CWIP Balances"}</definedName>
    <definedName name="wrn.USIM_Data_Abbrev3._4_1" localSheetId="10" hidden="1">{#N/A,#N/A,FALSE,"Expenditures";#N/A,#N/A,FALSE,"Property Placed In-Service";#N/A,#N/A,FALSE,"CWIP Balances"}</definedName>
    <definedName name="wrn.USIM_Data_Abbrev3._4_1" hidden="1">{#N/A,#N/A,FALSE,"Expenditures";#N/A,#N/A,FALSE,"Property Placed In-Service";#N/A,#N/A,FALSE,"CWIP Balances"}</definedName>
    <definedName name="wrn.USIM_Data_Abbrev3._4_2" localSheetId="2" hidden="1">{#N/A,#N/A,FALSE,"Expenditures";#N/A,#N/A,FALSE,"Property Placed In-Service";#N/A,#N/A,FALSE,"CWIP Balances"}</definedName>
    <definedName name="wrn.USIM_Data_Abbrev3._4_2" localSheetId="3" hidden="1">{#N/A,#N/A,FALSE,"Expenditures";#N/A,#N/A,FALSE,"Property Placed In-Service";#N/A,#N/A,FALSE,"CWIP Balances"}</definedName>
    <definedName name="wrn.USIM_Data_Abbrev3._4_2" localSheetId="4" hidden="1">{#N/A,#N/A,FALSE,"Expenditures";#N/A,#N/A,FALSE,"Property Placed In-Service";#N/A,#N/A,FALSE,"CWIP Balances"}</definedName>
    <definedName name="wrn.USIM_Data_Abbrev3._4_2" localSheetId="5" hidden="1">{#N/A,#N/A,FALSE,"Expenditures";#N/A,#N/A,FALSE,"Property Placed In-Service";#N/A,#N/A,FALSE,"CWIP Balances"}</definedName>
    <definedName name="wrn.USIM_Data_Abbrev3._4_2" localSheetId="1" hidden="1">{#N/A,#N/A,FALSE,"Expenditures";#N/A,#N/A,FALSE,"Property Placed In-Service";#N/A,#N/A,FALSE,"CWIP Balances"}</definedName>
    <definedName name="wrn.USIM_Data_Abbrev3._4_2" localSheetId="0" hidden="1">{#N/A,#N/A,FALSE,"Expenditures";#N/A,#N/A,FALSE,"Property Placed In-Service";#N/A,#N/A,FALSE,"CWIP Balances"}</definedName>
    <definedName name="wrn.USIM_Data_Abbrev3._4_2" localSheetId="6" hidden="1">{#N/A,#N/A,FALSE,"Expenditures";#N/A,#N/A,FALSE,"Property Placed In-Service";#N/A,#N/A,FALSE,"CWIP Balances"}</definedName>
    <definedName name="wrn.USIM_Data_Abbrev3._4_2" localSheetId="7" hidden="1">{#N/A,#N/A,FALSE,"Expenditures";#N/A,#N/A,FALSE,"Property Placed In-Service";#N/A,#N/A,FALSE,"CWIP Balances"}</definedName>
    <definedName name="wrn.USIM_Data_Abbrev3._4_2" localSheetId="8" hidden="1">{#N/A,#N/A,FALSE,"Expenditures";#N/A,#N/A,FALSE,"Property Placed In-Service";#N/A,#N/A,FALSE,"CWIP Balances"}</definedName>
    <definedName name="wrn.USIM_Data_Abbrev3._4_2" localSheetId="9" hidden="1">{#N/A,#N/A,FALSE,"Expenditures";#N/A,#N/A,FALSE,"Property Placed In-Service";#N/A,#N/A,FALSE,"CWIP Balances"}</definedName>
    <definedName name="wrn.USIM_Data_Abbrev3._4_2" localSheetId="10" hidden="1">{#N/A,#N/A,FALSE,"Expenditures";#N/A,#N/A,FALSE,"Property Placed In-Service";#N/A,#N/A,FALSE,"CWIP Balances"}</definedName>
    <definedName name="wrn.USIM_Data_Abbrev3._4_2" hidden="1">{#N/A,#N/A,FALSE,"Expenditures";#N/A,#N/A,FALSE,"Property Placed In-Service";#N/A,#N/A,FALSE,"CWIP Balances"}</definedName>
    <definedName name="wrn.USIM_Data_Abbrev3._4_3" localSheetId="2" hidden="1">{#N/A,#N/A,FALSE,"Expenditures";#N/A,#N/A,FALSE,"Property Placed In-Service";#N/A,#N/A,FALSE,"CWIP Balances"}</definedName>
    <definedName name="wrn.USIM_Data_Abbrev3._4_3" localSheetId="3" hidden="1">{#N/A,#N/A,FALSE,"Expenditures";#N/A,#N/A,FALSE,"Property Placed In-Service";#N/A,#N/A,FALSE,"CWIP Balances"}</definedName>
    <definedName name="wrn.USIM_Data_Abbrev3._4_3" localSheetId="4" hidden="1">{#N/A,#N/A,FALSE,"Expenditures";#N/A,#N/A,FALSE,"Property Placed In-Service";#N/A,#N/A,FALSE,"CWIP Balances"}</definedName>
    <definedName name="wrn.USIM_Data_Abbrev3._4_3" localSheetId="5" hidden="1">{#N/A,#N/A,FALSE,"Expenditures";#N/A,#N/A,FALSE,"Property Placed In-Service";#N/A,#N/A,FALSE,"CWIP Balances"}</definedName>
    <definedName name="wrn.USIM_Data_Abbrev3._4_3" localSheetId="1" hidden="1">{#N/A,#N/A,FALSE,"Expenditures";#N/A,#N/A,FALSE,"Property Placed In-Service";#N/A,#N/A,FALSE,"CWIP Balances"}</definedName>
    <definedName name="wrn.USIM_Data_Abbrev3._4_3" localSheetId="0" hidden="1">{#N/A,#N/A,FALSE,"Expenditures";#N/A,#N/A,FALSE,"Property Placed In-Service";#N/A,#N/A,FALSE,"CWIP Balances"}</definedName>
    <definedName name="wrn.USIM_Data_Abbrev3._4_3" localSheetId="6" hidden="1">{#N/A,#N/A,FALSE,"Expenditures";#N/A,#N/A,FALSE,"Property Placed In-Service";#N/A,#N/A,FALSE,"CWIP Balances"}</definedName>
    <definedName name="wrn.USIM_Data_Abbrev3._4_3" localSheetId="7" hidden="1">{#N/A,#N/A,FALSE,"Expenditures";#N/A,#N/A,FALSE,"Property Placed In-Service";#N/A,#N/A,FALSE,"CWIP Balances"}</definedName>
    <definedName name="wrn.USIM_Data_Abbrev3._4_3" localSheetId="8" hidden="1">{#N/A,#N/A,FALSE,"Expenditures";#N/A,#N/A,FALSE,"Property Placed In-Service";#N/A,#N/A,FALSE,"CWIP Balances"}</definedName>
    <definedName name="wrn.USIM_Data_Abbrev3._4_3" localSheetId="9" hidden="1">{#N/A,#N/A,FALSE,"Expenditures";#N/A,#N/A,FALSE,"Property Placed In-Service";#N/A,#N/A,FALSE,"CWIP Balances"}</definedName>
    <definedName name="wrn.USIM_Data_Abbrev3._4_3" localSheetId="10" hidden="1">{#N/A,#N/A,FALSE,"Expenditures";#N/A,#N/A,FALSE,"Property Placed In-Service";#N/A,#N/A,FALSE,"CWIP Balances"}</definedName>
    <definedName name="wrn.USIM_Data_Abbrev3._4_3" hidden="1">{#N/A,#N/A,FALSE,"Expenditures";#N/A,#N/A,FALSE,"Property Placed In-Service";#N/A,#N/A,FALSE,"CWIP Balances"}</definedName>
    <definedName name="wrn.USIM_Data_Abbrev3._5" localSheetId="2" hidden="1">{#N/A,#N/A,FALSE,"Expenditures";#N/A,#N/A,FALSE,"Property Placed In-Service";#N/A,#N/A,FALSE,"CWIP Balances"}</definedName>
    <definedName name="wrn.USIM_Data_Abbrev3._5" localSheetId="3" hidden="1">{#N/A,#N/A,FALSE,"Expenditures";#N/A,#N/A,FALSE,"Property Placed In-Service";#N/A,#N/A,FALSE,"CWIP Balances"}</definedName>
    <definedName name="wrn.USIM_Data_Abbrev3._5" localSheetId="4" hidden="1">{#N/A,#N/A,FALSE,"Expenditures";#N/A,#N/A,FALSE,"Property Placed In-Service";#N/A,#N/A,FALSE,"CWIP Balances"}</definedName>
    <definedName name="wrn.USIM_Data_Abbrev3._5" localSheetId="5" hidden="1">{#N/A,#N/A,FALSE,"Expenditures";#N/A,#N/A,FALSE,"Property Placed In-Service";#N/A,#N/A,FALSE,"CWIP Balances"}</definedName>
    <definedName name="wrn.USIM_Data_Abbrev3._5" localSheetId="1" hidden="1">{#N/A,#N/A,FALSE,"Expenditures";#N/A,#N/A,FALSE,"Property Placed In-Service";#N/A,#N/A,FALSE,"CWIP Balances"}</definedName>
    <definedName name="wrn.USIM_Data_Abbrev3._5" localSheetId="0" hidden="1">{#N/A,#N/A,FALSE,"Expenditures";#N/A,#N/A,FALSE,"Property Placed In-Service";#N/A,#N/A,FALSE,"CWIP Balances"}</definedName>
    <definedName name="wrn.USIM_Data_Abbrev3._5" localSheetId="6" hidden="1">{#N/A,#N/A,FALSE,"Expenditures";#N/A,#N/A,FALSE,"Property Placed In-Service";#N/A,#N/A,FALSE,"CWIP Balances"}</definedName>
    <definedName name="wrn.USIM_Data_Abbrev3._5" localSheetId="7" hidden="1">{#N/A,#N/A,FALSE,"Expenditures";#N/A,#N/A,FALSE,"Property Placed In-Service";#N/A,#N/A,FALSE,"CWIP Balances"}</definedName>
    <definedName name="wrn.USIM_Data_Abbrev3._5" localSheetId="8" hidden="1">{#N/A,#N/A,FALSE,"Expenditures";#N/A,#N/A,FALSE,"Property Placed In-Service";#N/A,#N/A,FALSE,"CWIP Balances"}</definedName>
    <definedName name="wrn.USIM_Data_Abbrev3._5" localSheetId="9" hidden="1">{#N/A,#N/A,FALSE,"Expenditures";#N/A,#N/A,FALSE,"Property Placed In-Service";#N/A,#N/A,FALSE,"CWIP Balances"}</definedName>
    <definedName name="wrn.USIM_Data_Abbrev3._5" localSheetId="10" hidden="1">{#N/A,#N/A,FALSE,"Expenditures";#N/A,#N/A,FALSE,"Property Placed In-Service";#N/A,#N/A,FALSE,"CWIP Balances"}</definedName>
    <definedName name="wrn.USIM_Data_Abbrev3._5" hidden="1">{#N/A,#N/A,FALSE,"Expenditures";#N/A,#N/A,FALSE,"Property Placed In-Service";#N/A,#N/A,FALSE,"CWIP Balances"}</definedName>
    <definedName name="wrn.USIM_Data_Abbrev3._5_1" localSheetId="2" hidden="1">{#N/A,#N/A,FALSE,"Expenditures";#N/A,#N/A,FALSE,"Property Placed In-Service";#N/A,#N/A,FALSE,"CWIP Balances"}</definedName>
    <definedName name="wrn.USIM_Data_Abbrev3._5_1" localSheetId="3" hidden="1">{#N/A,#N/A,FALSE,"Expenditures";#N/A,#N/A,FALSE,"Property Placed In-Service";#N/A,#N/A,FALSE,"CWIP Balances"}</definedName>
    <definedName name="wrn.USIM_Data_Abbrev3._5_1" localSheetId="4" hidden="1">{#N/A,#N/A,FALSE,"Expenditures";#N/A,#N/A,FALSE,"Property Placed In-Service";#N/A,#N/A,FALSE,"CWIP Balances"}</definedName>
    <definedName name="wrn.USIM_Data_Abbrev3._5_1" localSheetId="5" hidden="1">{#N/A,#N/A,FALSE,"Expenditures";#N/A,#N/A,FALSE,"Property Placed In-Service";#N/A,#N/A,FALSE,"CWIP Balances"}</definedName>
    <definedName name="wrn.USIM_Data_Abbrev3._5_1" localSheetId="1" hidden="1">{#N/A,#N/A,FALSE,"Expenditures";#N/A,#N/A,FALSE,"Property Placed In-Service";#N/A,#N/A,FALSE,"CWIP Balances"}</definedName>
    <definedName name="wrn.USIM_Data_Abbrev3._5_1" localSheetId="0" hidden="1">{#N/A,#N/A,FALSE,"Expenditures";#N/A,#N/A,FALSE,"Property Placed In-Service";#N/A,#N/A,FALSE,"CWIP Balances"}</definedName>
    <definedName name="wrn.USIM_Data_Abbrev3._5_1" localSheetId="6" hidden="1">{#N/A,#N/A,FALSE,"Expenditures";#N/A,#N/A,FALSE,"Property Placed In-Service";#N/A,#N/A,FALSE,"CWIP Balances"}</definedName>
    <definedName name="wrn.USIM_Data_Abbrev3._5_1" localSheetId="7" hidden="1">{#N/A,#N/A,FALSE,"Expenditures";#N/A,#N/A,FALSE,"Property Placed In-Service";#N/A,#N/A,FALSE,"CWIP Balances"}</definedName>
    <definedName name="wrn.USIM_Data_Abbrev3._5_1" localSheetId="8" hidden="1">{#N/A,#N/A,FALSE,"Expenditures";#N/A,#N/A,FALSE,"Property Placed In-Service";#N/A,#N/A,FALSE,"CWIP Balances"}</definedName>
    <definedName name="wrn.USIM_Data_Abbrev3._5_1" localSheetId="9" hidden="1">{#N/A,#N/A,FALSE,"Expenditures";#N/A,#N/A,FALSE,"Property Placed In-Service";#N/A,#N/A,FALSE,"CWIP Balances"}</definedName>
    <definedName name="wrn.USIM_Data_Abbrev3._5_1" localSheetId="10" hidden="1">{#N/A,#N/A,FALSE,"Expenditures";#N/A,#N/A,FALSE,"Property Placed In-Service";#N/A,#N/A,FALSE,"CWIP Balances"}</definedName>
    <definedName name="wrn.USIM_Data_Abbrev3._5_1" hidden="1">{#N/A,#N/A,FALSE,"Expenditures";#N/A,#N/A,FALSE,"Property Placed In-Service";#N/A,#N/A,FALSE,"CWIP Balances"}</definedName>
    <definedName name="wrn.USIM_Data_Abbrev3._5_2" localSheetId="2" hidden="1">{#N/A,#N/A,FALSE,"Expenditures";#N/A,#N/A,FALSE,"Property Placed In-Service";#N/A,#N/A,FALSE,"CWIP Balances"}</definedName>
    <definedName name="wrn.USIM_Data_Abbrev3._5_2" localSheetId="3" hidden="1">{#N/A,#N/A,FALSE,"Expenditures";#N/A,#N/A,FALSE,"Property Placed In-Service";#N/A,#N/A,FALSE,"CWIP Balances"}</definedName>
    <definedName name="wrn.USIM_Data_Abbrev3._5_2" localSheetId="4" hidden="1">{#N/A,#N/A,FALSE,"Expenditures";#N/A,#N/A,FALSE,"Property Placed In-Service";#N/A,#N/A,FALSE,"CWIP Balances"}</definedName>
    <definedName name="wrn.USIM_Data_Abbrev3._5_2" localSheetId="5" hidden="1">{#N/A,#N/A,FALSE,"Expenditures";#N/A,#N/A,FALSE,"Property Placed In-Service";#N/A,#N/A,FALSE,"CWIP Balances"}</definedName>
    <definedName name="wrn.USIM_Data_Abbrev3._5_2" localSheetId="1" hidden="1">{#N/A,#N/A,FALSE,"Expenditures";#N/A,#N/A,FALSE,"Property Placed In-Service";#N/A,#N/A,FALSE,"CWIP Balances"}</definedName>
    <definedName name="wrn.USIM_Data_Abbrev3._5_2" localSheetId="0" hidden="1">{#N/A,#N/A,FALSE,"Expenditures";#N/A,#N/A,FALSE,"Property Placed In-Service";#N/A,#N/A,FALSE,"CWIP Balances"}</definedName>
    <definedName name="wrn.USIM_Data_Abbrev3._5_2" localSheetId="6" hidden="1">{#N/A,#N/A,FALSE,"Expenditures";#N/A,#N/A,FALSE,"Property Placed In-Service";#N/A,#N/A,FALSE,"CWIP Balances"}</definedName>
    <definedName name="wrn.USIM_Data_Abbrev3._5_2" localSheetId="7" hidden="1">{#N/A,#N/A,FALSE,"Expenditures";#N/A,#N/A,FALSE,"Property Placed In-Service";#N/A,#N/A,FALSE,"CWIP Balances"}</definedName>
    <definedName name="wrn.USIM_Data_Abbrev3._5_2" localSheetId="8" hidden="1">{#N/A,#N/A,FALSE,"Expenditures";#N/A,#N/A,FALSE,"Property Placed In-Service";#N/A,#N/A,FALSE,"CWIP Balances"}</definedName>
    <definedName name="wrn.USIM_Data_Abbrev3._5_2" localSheetId="9" hidden="1">{#N/A,#N/A,FALSE,"Expenditures";#N/A,#N/A,FALSE,"Property Placed In-Service";#N/A,#N/A,FALSE,"CWIP Balances"}</definedName>
    <definedName name="wrn.USIM_Data_Abbrev3._5_2" localSheetId="10" hidden="1">{#N/A,#N/A,FALSE,"Expenditures";#N/A,#N/A,FALSE,"Property Placed In-Service";#N/A,#N/A,FALSE,"CWIP Balances"}</definedName>
    <definedName name="wrn.USIM_Data_Abbrev3._5_2" hidden="1">{#N/A,#N/A,FALSE,"Expenditures";#N/A,#N/A,FALSE,"Property Placed In-Service";#N/A,#N/A,FALSE,"CWIP Balances"}</definedName>
    <definedName name="wrn.USIM_Data_Abbrev3._5_3" localSheetId="2" hidden="1">{#N/A,#N/A,FALSE,"Expenditures";#N/A,#N/A,FALSE,"Property Placed In-Service";#N/A,#N/A,FALSE,"CWIP Balances"}</definedName>
    <definedName name="wrn.USIM_Data_Abbrev3._5_3" localSheetId="3" hidden="1">{#N/A,#N/A,FALSE,"Expenditures";#N/A,#N/A,FALSE,"Property Placed In-Service";#N/A,#N/A,FALSE,"CWIP Balances"}</definedName>
    <definedName name="wrn.USIM_Data_Abbrev3._5_3" localSheetId="4" hidden="1">{#N/A,#N/A,FALSE,"Expenditures";#N/A,#N/A,FALSE,"Property Placed In-Service";#N/A,#N/A,FALSE,"CWIP Balances"}</definedName>
    <definedName name="wrn.USIM_Data_Abbrev3._5_3" localSheetId="5" hidden="1">{#N/A,#N/A,FALSE,"Expenditures";#N/A,#N/A,FALSE,"Property Placed In-Service";#N/A,#N/A,FALSE,"CWIP Balances"}</definedName>
    <definedName name="wrn.USIM_Data_Abbrev3._5_3" localSheetId="1" hidden="1">{#N/A,#N/A,FALSE,"Expenditures";#N/A,#N/A,FALSE,"Property Placed In-Service";#N/A,#N/A,FALSE,"CWIP Balances"}</definedName>
    <definedName name="wrn.USIM_Data_Abbrev3._5_3" localSheetId="0" hidden="1">{#N/A,#N/A,FALSE,"Expenditures";#N/A,#N/A,FALSE,"Property Placed In-Service";#N/A,#N/A,FALSE,"CWIP Balances"}</definedName>
    <definedName name="wrn.USIM_Data_Abbrev3._5_3" localSheetId="6" hidden="1">{#N/A,#N/A,FALSE,"Expenditures";#N/A,#N/A,FALSE,"Property Placed In-Service";#N/A,#N/A,FALSE,"CWIP Balances"}</definedName>
    <definedName name="wrn.USIM_Data_Abbrev3._5_3" localSheetId="7" hidden="1">{#N/A,#N/A,FALSE,"Expenditures";#N/A,#N/A,FALSE,"Property Placed In-Service";#N/A,#N/A,FALSE,"CWIP Balances"}</definedName>
    <definedName name="wrn.USIM_Data_Abbrev3._5_3" localSheetId="8" hidden="1">{#N/A,#N/A,FALSE,"Expenditures";#N/A,#N/A,FALSE,"Property Placed In-Service";#N/A,#N/A,FALSE,"CWIP Balances"}</definedName>
    <definedName name="wrn.USIM_Data_Abbrev3._5_3" localSheetId="9" hidden="1">{#N/A,#N/A,FALSE,"Expenditures";#N/A,#N/A,FALSE,"Property Placed In-Service";#N/A,#N/A,FALSE,"CWIP Balances"}</definedName>
    <definedName name="wrn.USIM_Data_Abbrev3._5_3" localSheetId="10" hidden="1">{#N/A,#N/A,FALSE,"Expenditures";#N/A,#N/A,FALSE,"Property Placed In-Service";#N/A,#N/A,FALSE,"CWIP Balances"}</definedName>
    <definedName name="wrn.USIM_Data_Abbrev3._5_3" hidden="1">{#N/A,#N/A,FALSE,"Expenditures";#N/A,#N/A,FALSE,"Property Placed In-Service";#N/A,#N/A,FALSE,"CWIP Balances"}</definedName>
    <definedName name="wrn.Valuation._.Committee." localSheetId="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4"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5"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7"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8"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9"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10"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irg._.Worksheets." localSheetId="2"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3"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4"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5"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1"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0"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6"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7"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8"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9"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10"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2"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3"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4"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5"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1"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0"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6"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7"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8"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9"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10"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hidden="1">{#N/A,#N/A,FALSE,"1F";#N/A,#N/A,FALSE,"2Aand2B";#N/A,#N/A,FALSE,"2Cand2D";#N/A,#N/A,FALSE,"2F";#N/A,#N/A,FALSE,"2G";#N/A,#N/A,FALSE,"2H";#N/A,#N/A,FALSE,"2Land2M";#N/A,#N/A,FALSE,"2N";#N/A,#N/A,FALSE,"2T";#N/A,#N/A,FALSE,"2Uand2Ui";#N/A,#N/A,FALSE,"2V";#N/A,#N/A,FALSE,"2Xand2X1";#N/A,#N/A,FALSE,"2Y";#N/A,#N/A,FALSE,"2Z";#N/A,#N/A,FALSE,"2AA";#N/A,#N/A,FALSE,"2CCand2CC1";#N/A,#N/A,FALSE,"2LL1"}</definedName>
    <definedName name="wrn.Wacc." localSheetId="2" hidden="1">{"Area1",#N/A,FALSE,"OREWACC";"Area2",#N/A,FALSE,"OREWACC"}</definedName>
    <definedName name="wrn.Wacc." localSheetId="3" hidden="1">{"Area1",#N/A,FALSE,"OREWACC";"Area2",#N/A,FALSE,"OREWACC"}</definedName>
    <definedName name="wrn.Wacc." localSheetId="4" hidden="1">{"Area1",#N/A,FALSE,"OREWACC";"Area2",#N/A,FALSE,"OREWACC"}</definedName>
    <definedName name="wrn.Wacc." localSheetId="5" hidden="1">{"Area1",#N/A,FALSE,"OREWACC";"Area2",#N/A,FALSE,"OREWACC"}</definedName>
    <definedName name="wrn.Wacc." localSheetId="1" hidden="1">{"Area1",#N/A,FALSE,"OREWACC";"Area2",#N/A,FALSE,"OREWACC"}</definedName>
    <definedName name="wrn.Wacc." localSheetId="0" hidden="1">{"Area1",#N/A,FALSE,"OREWACC";"Area2",#N/A,FALSE,"OREWACC"}</definedName>
    <definedName name="wrn.Wacc." localSheetId="6" hidden="1">{"Area1",#N/A,FALSE,"OREWACC";"Area2",#N/A,FALSE,"OREWACC"}</definedName>
    <definedName name="wrn.Wacc." localSheetId="7" hidden="1">{"Area1",#N/A,FALSE,"OREWACC";"Area2",#N/A,FALSE,"OREWACC"}</definedName>
    <definedName name="wrn.Wacc." localSheetId="8" hidden="1">{"Area1",#N/A,FALSE,"OREWACC";"Area2",#N/A,FALSE,"OREWACC"}</definedName>
    <definedName name="wrn.Wacc." localSheetId="9" hidden="1">{"Area1",#N/A,FALSE,"OREWACC";"Area2",#N/A,FALSE,"OREWACC"}</definedName>
    <definedName name="wrn.Wacc." localSheetId="10" hidden="1">{"Area1",#N/A,FALSE,"OREWACC";"Area2",#N/A,FALSE,"OREWACC"}</definedName>
    <definedName name="wrn.Wacc." hidden="1">{"Area1",#N/A,FALSE,"OREWACC";"Area2",#N/A,FALSE,"OREWACC"}</definedName>
    <definedName name="wrn.Wacc._1" localSheetId="2" hidden="1">{"Area1",#N/A,FALSE,"OREWACC";"Area2",#N/A,FALSE,"OREWACC"}</definedName>
    <definedName name="wrn.Wacc._1" localSheetId="3" hidden="1">{"Area1",#N/A,FALSE,"OREWACC";"Area2",#N/A,FALSE,"OREWACC"}</definedName>
    <definedName name="wrn.Wacc._1" localSheetId="4" hidden="1">{"Area1",#N/A,FALSE,"OREWACC";"Area2",#N/A,FALSE,"OREWACC"}</definedName>
    <definedName name="wrn.Wacc._1" localSheetId="5" hidden="1">{"Area1",#N/A,FALSE,"OREWACC";"Area2",#N/A,FALSE,"OREWACC"}</definedName>
    <definedName name="wrn.Wacc._1" localSheetId="1" hidden="1">{"Area1",#N/A,FALSE,"OREWACC";"Area2",#N/A,FALSE,"OREWACC"}</definedName>
    <definedName name="wrn.Wacc._1" localSheetId="0" hidden="1">{"Area1",#N/A,FALSE,"OREWACC";"Area2",#N/A,FALSE,"OREWACC"}</definedName>
    <definedName name="wrn.Wacc._1" localSheetId="6" hidden="1">{"Area1",#N/A,FALSE,"OREWACC";"Area2",#N/A,FALSE,"OREWACC"}</definedName>
    <definedName name="wrn.Wacc._1" localSheetId="7" hidden="1">{"Area1",#N/A,FALSE,"OREWACC";"Area2",#N/A,FALSE,"OREWACC"}</definedName>
    <definedName name="wrn.Wacc._1" localSheetId="8" hidden="1">{"Area1",#N/A,FALSE,"OREWACC";"Area2",#N/A,FALSE,"OREWACC"}</definedName>
    <definedName name="wrn.Wacc._1" localSheetId="9" hidden="1">{"Area1",#N/A,FALSE,"OREWACC";"Area2",#N/A,FALSE,"OREWACC"}</definedName>
    <definedName name="wrn.Wacc._1" localSheetId="10" hidden="1">{"Area1",#N/A,FALSE,"OREWACC";"Area2",#N/A,FALSE,"OREWACC"}</definedName>
    <definedName name="wrn.Wacc._1" hidden="1">{"Area1",#N/A,FALSE,"OREWACC";"Area2",#N/A,FALSE,"OREWACC"}</definedName>
    <definedName name="wrn.work._.paper._.shcedules." localSheetId="2" hidden="1">{"summary1",#N/A,FALSE,"Summary of Values";"summary2",#N/A,FALSE,"Summary of Values";"weighted average returns",#N/A,FALSE,"WACC and WARA";"fixed asset detail",#N/A,FALSE,"Fixed Asset Detail"}</definedName>
    <definedName name="wrn.work._.paper._.shcedules." localSheetId="3" hidden="1">{"summary1",#N/A,FALSE,"Summary of Values";"summary2",#N/A,FALSE,"Summary of Values";"weighted average returns",#N/A,FALSE,"WACC and WARA";"fixed asset detail",#N/A,FALSE,"Fixed Asset Detail"}</definedName>
    <definedName name="wrn.work._.paper._.shcedules." localSheetId="4" hidden="1">{"summary1",#N/A,FALSE,"Summary of Values";"summary2",#N/A,FALSE,"Summary of Values";"weighted average returns",#N/A,FALSE,"WACC and WARA";"fixed asset detail",#N/A,FALSE,"Fixed Asset Detail"}</definedName>
    <definedName name="wrn.work._.paper._.shcedules." localSheetId="5" hidden="1">{"summary1",#N/A,FALSE,"Summary of Values";"summary2",#N/A,FALSE,"Summary of Values";"weighted average returns",#N/A,FALSE,"WACC and WARA";"fixed asset detail",#N/A,FALSE,"Fixed Asset Detail"}</definedName>
    <definedName name="wrn.work._.paper._.shcedules." localSheetId="1" hidden="1">{"summary1",#N/A,FALSE,"Summary of Values";"summary2",#N/A,FALSE,"Summary of Values";"weighted average returns",#N/A,FALSE,"WACC and WARA";"fixed asset detail",#N/A,FALSE,"Fixed Asset Detail"}</definedName>
    <definedName name="wrn.work._.paper._.shcedules." localSheetId="0" hidden="1">{"summary1",#N/A,FALSE,"Summary of Values";"summary2",#N/A,FALSE,"Summary of Values";"weighted average returns",#N/A,FALSE,"WACC and WARA";"fixed asset detail",#N/A,FALSE,"Fixed Asset Detail"}</definedName>
    <definedName name="wrn.work._.paper._.shcedules." localSheetId="6" hidden="1">{"summary1",#N/A,FALSE,"Summary of Values";"summary2",#N/A,FALSE,"Summary of Values";"weighted average returns",#N/A,FALSE,"WACC and WARA";"fixed asset detail",#N/A,FALSE,"Fixed Asset Detail"}</definedName>
    <definedName name="wrn.work._.paper._.shcedules." localSheetId="7" hidden="1">{"summary1",#N/A,FALSE,"Summary of Values";"summary2",#N/A,FALSE,"Summary of Values";"weighted average returns",#N/A,FALSE,"WACC and WARA";"fixed asset detail",#N/A,FALSE,"Fixed Asset Detail"}</definedName>
    <definedName name="wrn.work._.paper._.shcedules." localSheetId="8" hidden="1">{"summary1",#N/A,FALSE,"Summary of Values";"summary2",#N/A,FALSE,"Summary of Values";"weighted average returns",#N/A,FALSE,"WACC and WARA";"fixed asset detail",#N/A,FALSE,"Fixed Asset Detail"}</definedName>
    <definedName name="wrn.work._.paper._.shcedules." localSheetId="9" hidden="1">{"summary1",#N/A,FALSE,"Summary of Values";"summary2",#N/A,FALSE,"Summary of Values";"weighted average returns",#N/A,FALSE,"WACC and WARA";"fixed asset detail",#N/A,FALSE,"Fixed Asset Detail"}</definedName>
    <definedName name="wrn.work._.paper._.shcedules." localSheetId="10" hidden="1">{"summary1",#N/A,FALSE,"Summary of Values";"summary2",#N/A,FALSE,"Summary of Values";"weighted average returns",#N/A,FALSE,"WACC and WARA";"fixed asset detail",#N/A,FALSE,"Fixed Asset Detail"}</definedName>
    <definedName name="wrn.work._.paper._.shcedules." hidden="1">{"summary1",#N/A,FALSE,"Summary of Values";"summary2",#N/A,FALSE,"Summary of Values";"weighted average returns",#N/A,FALSE,"WACC and WARA";"fixed asset detail",#N/A,FALSE,"Fixed Asset Detail"}</definedName>
    <definedName name="wrn.work._.paper._.shcedules._1" localSheetId="2" hidden="1">{"summary1",#N/A,FALSE,"Summary of Values";"summary2",#N/A,FALSE,"Summary of Values";"weighted average returns",#N/A,FALSE,"WACC and WARA";"fixed asset detail",#N/A,FALSE,"Fixed Asset Detail"}</definedName>
    <definedName name="wrn.work._.paper._.shcedules._1" localSheetId="3" hidden="1">{"summary1",#N/A,FALSE,"Summary of Values";"summary2",#N/A,FALSE,"Summary of Values";"weighted average returns",#N/A,FALSE,"WACC and WARA";"fixed asset detail",#N/A,FALSE,"Fixed Asset Detail"}</definedName>
    <definedName name="wrn.work._.paper._.shcedules._1" localSheetId="4" hidden="1">{"summary1",#N/A,FALSE,"Summary of Values";"summary2",#N/A,FALSE,"Summary of Values";"weighted average returns",#N/A,FALSE,"WACC and WARA";"fixed asset detail",#N/A,FALSE,"Fixed Asset Detail"}</definedName>
    <definedName name="wrn.work._.paper._.shcedules._1" localSheetId="5" hidden="1">{"summary1",#N/A,FALSE,"Summary of Values";"summary2",#N/A,FALSE,"Summary of Values";"weighted average returns",#N/A,FALSE,"WACC and WARA";"fixed asset detail",#N/A,FALSE,"Fixed Asset Detail"}</definedName>
    <definedName name="wrn.work._.paper._.shcedules._1" localSheetId="1" hidden="1">{"summary1",#N/A,FALSE,"Summary of Values";"summary2",#N/A,FALSE,"Summary of Values";"weighted average returns",#N/A,FALSE,"WACC and WARA";"fixed asset detail",#N/A,FALSE,"Fixed Asset Detail"}</definedName>
    <definedName name="wrn.work._.paper._.shcedules._1" localSheetId="0" hidden="1">{"summary1",#N/A,FALSE,"Summary of Values";"summary2",#N/A,FALSE,"Summary of Values";"weighted average returns",#N/A,FALSE,"WACC and WARA";"fixed asset detail",#N/A,FALSE,"Fixed Asset Detail"}</definedName>
    <definedName name="wrn.work._.paper._.shcedules._1" localSheetId="6" hidden="1">{"summary1",#N/A,FALSE,"Summary of Values";"summary2",#N/A,FALSE,"Summary of Values";"weighted average returns",#N/A,FALSE,"WACC and WARA";"fixed asset detail",#N/A,FALSE,"Fixed Asset Detail"}</definedName>
    <definedName name="wrn.work._.paper._.shcedules._1" localSheetId="7" hidden="1">{"summary1",#N/A,FALSE,"Summary of Values";"summary2",#N/A,FALSE,"Summary of Values";"weighted average returns",#N/A,FALSE,"WACC and WARA";"fixed asset detail",#N/A,FALSE,"Fixed Asset Detail"}</definedName>
    <definedName name="wrn.work._.paper._.shcedules._1" localSheetId="8" hidden="1">{"summary1",#N/A,FALSE,"Summary of Values";"summary2",#N/A,FALSE,"Summary of Values";"weighted average returns",#N/A,FALSE,"WACC and WARA";"fixed asset detail",#N/A,FALSE,"Fixed Asset Detail"}</definedName>
    <definedName name="wrn.work._.paper._.shcedules._1" localSheetId="9" hidden="1">{"summary1",#N/A,FALSE,"Summary of Values";"summary2",#N/A,FALSE,"Summary of Values";"weighted average returns",#N/A,FALSE,"WACC and WARA";"fixed asset detail",#N/A,FALSE,"Fixed Asset Detail"}</definedName>
    <definedName name="wrn.work._.paper._.shcedules._1" localSheetId="10" hidden="1">{"summary1",#N/A,FALSE,"Summary of Values";"summary2",#N/A,FALSE,"Summary of Values";"weighted average returns",#N/A,FALSE,"WACC and WARA";"fixed asset detail",#N/A,FALSE,"Fixed Asset Detail"}</definedName>
    <definedName name="wrn.work._.paper._.shcedules._1" hidden="1">{"summary1",#N/A,FALSE,"Summary of Values";"summary2",#N/A,FALSE,"Summary of Values";"weighted average returns",#N/A,FALSE,"WACC and WARA";"fixed asset detail",#N/A,FALSE,"Fixed Asset Detail"}</definedName>
    <definedName name="wrn.WWY." localSheetId="2" hidden="1">{#N/A;#N/A;FALSE;"WWY"}</definedName>
    <definedName name="wrn.WWY." localSheetId="3" hidden="1">{#N/A;#N/A;FALSE;"WWY"}</definedName>
    <definedName name="wrn.WWY." localSheetId="4" hidden="1">{#N/A;#N/A;FALSE;"WWY"}</definedName>
    <definedName name="wrn.WWY." localSheetId="5" hidden="1">{#N/A;#N/A;FALSE;"WWY"}</definedName>
    <definedName name="wrn.WWY." localSheetId="7" hidden="1">{#N/A;#N/A;FALSE;"WWY"}</definedName>
    <definedName name="wrn.WWY." localSheetId="8" hidden="1">{#N/A;#N/A;FALSE;"WWY"}</definedName>
    <definedName name="wrn.WWY." localSheetId="9" hidden="1">{#N/A;#N/A;FALSE;"WWY"}</definedName>
    <definedName name="wrn.WWY." localSheetId="10" hidden="1">{#N/A;#N/A;FALSE;"WWY"}</definedName>
    <definedName name="wrn.WWY." hidden="1">{#N/A;#N/A;FALSE;"WWY"}</definedName>
    <definedName name="wvu.inputs._.raw._.data." localSheetId="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4"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5"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6"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4"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5"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6"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1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1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1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w" localSheetId="2" hidden="1">{#N/A,#N/A,FALSE,"schA"}</definedName>
    <definedName name="www" localSheetId="3" hidden="1">{#N/A,#N/A,FALSE,"schA"}</definedName>
    <definedName name="www" localSheetId="4" hidden="1">{#N/A,#N/A,FALSE,"schA"}</definedName>
    <definedName name="www" localSheetId="5" hidden="1">{#N/A,#N/A,FALSE,"schA"}</definedName>
    <definedName name="www" localSheetId="1" hidden="1">{#N/A,#N/A,FALSE,"schA"}</definedName>
    <definedName name="www" localSheetId="0" hidden="1">{#N/A,#N/A,FALSE,"schA"}</definedName>
    <definedName name="www" localSheetId="6" hidden="1">{#N/A,#N/A,FALSE,"schA"}</definedName>
    <definedName name="www" localSheetId="7" hidden="1">{#N/A,#N/A,FALSE,"schA"}</definedName>
    <definedName name="www" localSheetId="8" hidden="1">{#N/A,#N/A,FALSE,"schA"}</definedName>
    <definedName name="www" localSheetId="9" hidden="1">{#N/A,#N/A,FALSE,"schA"}</definedName>
    <definedName name="www" localSheetId="10" hidden="1">{#N/A,#N/A,FALSE,"schA"}</definedName>
    <definedName name="www" hidden="1">{#N/A,#N/A,FALSE,"schA"}</definedName>
    <definedName name="www_1" localSheetId="2" hidden="1">{#N/A,#N/A,FALSE,"schA"}</definedName>
    <definedName name="www_1" localSheetId="3" hidden="1">{#N/A,#N/A,FALSE,"schA"}</definedName>
    <definedName name="www_1" localSheetId="4" hidden="1">{#N/A,#N/A,FALSE,"schA"}</definedName>
    <definedName name="www_1" localSheetId="5" hidden="1">{#N/A,#N/A,FALSE,"schA"}</definedName>
    <definedName name="www_1" localSheetId="1" hidden="1">{#N/A,#N/A,FALSE,"schA"}</definedName>
    <definedName name="www_1" localSheetId="0" hidden="1">{#N/A,#N/A,FALSE,"schA"}</definedName>
    <definedName name="www_1" localSheetId="6" hidden="1">{#N/A,#N/A,FALSE,"schA"}</definedName>
    <definedName name="www_1" localSheetId="7" hidden="1">{#N/A,#N/A,FALSE,"schA"}</definedName>
    <definedName name="www_1" localSheetId="8" hidden="1">{#N/A,#N/A,FALSE,"schA"}</definedName>
    <definedName name="www_1" localSheetId="9" hidden="1">{#N/A,#N/A,FALSE,"schA"}</definedName>
    <definedName name="www_1" localSheetId="10" hidden="1">{#N/A,#N/A,FALSE,"schA"}</definedName>
    <definedName name="www_1" hidden="1">{#N/A,#N/A,FALSE,"schA"}</definedName>
    <definedName name="www_1_1" localSheetId="2" hidden="1">{#N/A,#N/A,FALSE,"schA"}</definedName>
    <definedName name="www_1_1" localSheetId="3" hidden="1">{#N/A,#N/A,FALSE,"schA"}</definedName>
    <definedName name="www_1_1" localSheetId="4" hidden="1">{#N/A,#N/A,FALSE,"schA"}</definedName>
    <definedName name="www_1_1" localSheetId="5" hidden="1">{#N/A,#N/A,FALSE,"schA"}</definedName>
    <definedName name="www_1_1" localSheetId="1" hidden="1">{#N/A,#N/A,FALSE,"schA"}</definedName>
    <definedName name="www_1_1" localSheetId="0" hidden="1">{#N/A,#N/A,FALSE,"schA"}</definedName>
    <definedName name="www_1_1" localSheetId="6" hidden="1">{#N/A,#N/A,FALSE,"schA"}</definedName>
    <definedName name="www_1_1" localSheetId="7" hidden="1">{#N/A,#N/A,FALSE,"schA"}</definedName>
    <definedName name="www_1_1" localSheetId="8" hidden="1">{#N/A,#N/A,FALSE,"schA"}</definedName>
    <definedName name="www_1_1" localSheetId="9" hidden="1">{#N/A,#N/A,FALSE,"schA"}</definedName>
    <definedName name="www_1_1" localSheetId="10" hidden="1">{#N/A,#N/A,FALSE,"schA"}</definedName>
    <definedName name="www_1_1" hidden="1">{#N/A,#N/A,FALSE,"schA"}</definedName>
    <definedName name="www_1_2" localSheetId="2" hidden="1">{#N/A,#N/A,FALSE,"schA"}</definedName>
    <definedName name="www_1_2" localSheetId="3" hidden="1">{#N/A,#N/A,FALSE,"schA"}</definedName>
    <definedName name="www_1_2" localSheetId="4" hidden="1">{#N/A,#N/A,FALSE,"schA"}</definedName>
    <definedName name="www_1_2" localSheetId="5" hidden="1">{#N/A,#N/A,FALSE,"schA"}</definedName>
    <definedName name="www_1_2" localSheetId="1" hidden="1">{#N/A,#N/A,FALSE,"schA"}</definedName>
    <definedName name="www_1_2" localSheetId="0" hidden="1">{#N/A,#N/A,FALSE,"schA"}</definedName>
    <definedName name="www_1_2" localSheetId="6" hidden="1">{#N/A,#N/A,FALSE,"schA"}</definedName>
    <definedName name="www_1_2" localSheetId="7" hidden="1">{#N/A,#N/A,FALSE,"schA"}</definedName>
    <definedName name="www_1_2" localSheetId="8" hidden="1">{#N/A,#N/A,FALSE,"schA"}</definedName>
    <definedName name="www_1_2" localSheetId="9" hidden="1">{#N/A,#N/A,FALSE,"schA"}</definedName>
    <definedName name="www_1_2" localSheetId="10" hidden="1">{#N/A,#N/A,FALSE,"schA"}</definedName>
    <definedName name="www_1_2" hidden="1">{#N/A,#N/A,FALSE,"schA"}</definedName>
    <definedName name="www_1_3" localSheetId="2" hidden="1">{#N/A,#N/A,FALSE,"schA"}</definedName>
    <definedName name="www_1_3" localSheetId="3" hidden="1">{#N/A,#N/A,FALSE,"schA"}</definedName>
    <definedName name="www_1_3" localSheetId="4" hidden="1">{#N/A,#N/A,FALSE,"schA"}</definedName>
    <definedName name="www_1_3" localSheetId="5" hidden="1">{#N/A,#N/A,FALSE,"schA"}</definedName>
    <definedName name="www_1_3" localSheetId="1" hidden="1">{#N/A,#N/A,FALSE,"schA"}</definedName>
    <definedName name="www_1_3" localSheetId="0" hidden="1">{#N/A,#N/A,FALSE,"schA"}</definedName>
    <definedName name="www_1_3" localSheetId="6" hidden="1">{#N/A,#N/A,FALSE,"schA"}</definedName>
    <definedName name="www_1_3" localSheetId="7" hidden="1">{#N/A,#N/A,FALSE,"schA"}</definedName>
    <definedName name="www_1_3" localSheetId="8" hidden="1">{#N/A,#N/A,FALSE,"schA"}</definedName>
    <definedName name="www_1_3" localSheetId="9" hidden="1">{#N/A,#N/A,FALSE,"schA"}</definedName>
    <definedName name="www_1_3" localSheetId="10" hidden="1">{#N/A,#N/A,FALSE,"schA"}</definedName>
    <definedName name="www_1_3" hidden="1">{#N/A,#N/A,FALSE,"schA"}</definedName>
    <definedName name="www_2" localSheetId="2" hidden="1">{#N/A,#N/A,FALSE,"schA"}</definedName>
    <definedName name="www_2" localSheetId="3" hidden="1">{#N/A,#N/A,FALSE,"schA"}</definedName>
    <definedName name="www_2" localSheetId="4" hidden="1">{#N/A,#N/A,FALSE,"schA"}</definedName>
    <definedName name="www_2" localSheetId="5" hidden="1">{#N/A,#N/A,FALSE,"schA"}</definedName>
    <definedName name="www_2" localSheetId="1" hidden="1">{#N/A,#N/A,FALSE,"schA"}</definedName>
    <definedName name="www_2" localSheetId="0" hidden="1">{#N/A,#N/A,FALSE,"schA"}</definedName>
    <definedName name="www_2" localSheetId="6" hidden="1">{#N/A,#N/A,FALSE,"schA"}</definedName>
    <definedName name="www_2" localSheetId="7" hidden="1">{#N/A,#N/A,FALSE,"schA"}</definedName>
    <definedName name="www_2" localSheetId="8" hidden="1">{#N/A,#N/A,FALSE,"schA"}</definedName>
    <definedName name="www_2" localSheetId="9" hidden="1">{#N/A,#N/A,FALSE,"schA"}</definedName>
    <definedName name="www_2" localSheetId="10" hidden="1">{#N/A,#N/A,FALSE,"schA"}</definedName>
    <definedName name="www_2" hidden="1">{#N/A,#N/A,FALSE,"schA"}</definedName>
    <definedName name="www_2_1" localSheetId="2" hidden="1">{#N/A,#N/A,FALSE,"schA"}</definedName>
    <definedName name="www_2_1" localSheetId="3" hidden="1">{#N/A,#N/A,FALSE,"schA"}</definedName>
    <definedName name="www_2_1" localSheetId="4" hidden="1">{#N/A,#N/A,FALSE,"schA"}</definedName>
    <definedName name="www_2_1" localSheetId="5" hidden="1">{#N/A,#N/A,FALSE,"schA"}</definedName>
    <definedName name="www_2_1" localSheetId="1" hidden="1">{#N/A,#N/A,FALSE,"schA"}</definedName>
    <definedName name="www_2_1" localSheetId="0" hidden="1">{#N/A,#N/A,FALSE,"schA"}</definedName>
    <definedName name="www_2_1" localSheetId="6" hidden="1">{#N/A,#N/A,FALSE,"schA"}</definedName>
    <definedName name="www_2_1" localSheetId="7" hidden="1">{#N/A,#N/A,FALSE,"schA"}</definedName>
    <definedName name="www_2_1" localSheetId="8" hidden="1">{#N/A,#N/A,FALSE,"schA"}</definedName>
    <definedName name="www_2_1" localSheetId="9" hidden="1">{#N/A,#N/A,FALSE,"schA"}</definedName>
    <definedName name="www_2_1" localSheetId="10" hidden="1">{#N/A,#N/A,FALSE,"schA"}</definedName>
    <definedName name="www_2_1" hidden="1">{#N/A,#N/A,FALSE,"schA"}</definedName>
    <definedName name="www_2_2" localSheetId="2" hidden="1">{#N/A,#N/A,FALSE,"schA"}</definedName>
    <definedName name="www_2_2" localSheetId="3" hidden="1">{#N/A,#N/A,FALSE,"schA"}</definedName>
    <definedName name="www_2_2" localSheetId="4" hidden="1">{#N/A,#N/A,FALSE,"schA"}</definedName>
    <definedName name="www_2_2" localSheetId="5" hidden="1">{#N/A,#N/A,FALSE,"schA"}</definedName>
    <definedName name="www_2_2" localSheetId="1" hidden="1">{#N/A,#N/A,FALSE,"schA"}</definedName>
    <definedName name="www_2_2" localSheetId="0" hidden="1">{#N/A,#N/A,FALSE,"schA"}</definedName>
    <definedName name="www_2_2" localSheetId="6" hidden="1">{#N/A,#N/A,FALSE,"schA"}</definedName>
    <definedName name="www_2_2" localSheetId="7" hidden="1">{#N/A,#N/A,FALSE,"schA"}</definedName>
    <definedName name="www_2_2" localSheetId="8" hidden="1">{#N/A,#N/A,FALSE,"schA"}</definedName>
    <definedName name="www_2_2" localSheetId="9" hidden="1">{#N/A,#N/A,FALSE,"schA"}</definedName>
    <definedName name="www_2_2" localSheetId="10" hidden="1">{#N/A,#N/A,FALSE,"schA"}</definedName>
    <definedName name="www_2_2" hidden="1">{#N/A,#N/A,FALSE,"schA"}</definedName>
    <definedName name="www_2_3" localSheetId="2" hidden="1">{#N/A,#N/A,FALSE,"schA"}</definedName>
    <definedName name="www_2_3" localSheetId="3" hidden="1">{#N/A,#N/A,FALSE,"schA"}</definedName>
    <definedName name="www_2_3" localSheetId="4" hidden="1">{#N/A,#N/A,FALSE,"schA"}</definedName>
    <definedName name="www_2_3" localSheetId="5" hidden="1">{#N/A,#N/A,FALSE,"schA"}</definedName>
    <definedName name="www_2_3" localSheetId="1" hidden="1">{#N/A,#N/A,FALSE,"schA"}</definedName>
    <definedName name="www_2_3" localSheetId="0" hidden="1">{#N/A,#N/A,FALSE,"schA"}</definedName>
    <definedName name="www_2_3" localSheetId="6" hidden="1">{#N/A,#N/A,FALSE,"schA"}</definedName>
    <definedName name="www_2_3" localSheetId="7" hidden="1">{#N/A,#N/A,FALSE,"schA"}</definedName>
    <definedName name="www_2_3" localSheetId="8" hidden="1">{#N/A,#N/A,FALSE,"schA"}</definedName>
    <definedName name="www_2_3" localSheetId="9" hidden="1">{#N/A,#N/A,FALSE,"schA"}</definedName>
    <definedName name="www_2_3" localSheetId="10" hidden="1">{#N/A,#N/A,FALSE,"schA"}</definedName>
    <definedName name="www_2_3" hidden="1">{#N/A,#N/A,FALSE,"schA"}</definedName>
    <definedName name="www_3" localSheetId="2" hidden="1">{#N/A,#N/A,FALSE,"schA"}</definedName>
    <definedName name="www_3" localSheetId="3" hidden="1">{#N/A,#N/A,FALSE,"schA"}</definedName>
    <definedName name="www_3" localSheetId="4" hidden="1">{#N/A,#N/A,FALSE,"schA"}</definedName>
    <definedName name="www_3" localSheetId="5" hidden="1">{#N/A,#N/A,FALSE,"schA"}</definedName>
    <definedName name="www_3" localSheetId="1" hidden="1">{#N/A,#N/A,FALSE,"schA"}</definedName>
    <definedName name="www_3" localSheetId="0" hidden="1">{#N/A,#N/A,FALSE,"schA"}</definedName>
    <definedName name="www_3" localSheetId="6" hidden="1">{#N/A,#N/A,FALSE,"schA"}</definedName>
    <definedName name="www_3" localSheetId="7" hidden="1">{#N/A,#N/A,FALSE,"schA"}</definedName>
    <definedName name="www_3" localSheetId="8" hidden="1">{#N/A,#N/A,FALSE,"schA"}</definedName>
    <definedName name="www_3" localSheetId="9" hidden="1">{#N/A,#N/A,FALSE,"schA"}</definedName>
    <definedName name="www_3" localSheetId="10" hidden="1">{#N/A,#N/A,FALSE,"schA"}</definedName>
    <definedName name="www_3" hidden="1">{#N/A,#N/A,FALSE,"schA"}</definedName>
    <definedName name="www_3_1" localSheetId="2" hidden="1">{#N/A,#N/A,FALSE,"schA"}</definedName>
    <definedName name="www_3_1" localSheetId="3" hidden="1">{#N/A,#N/A,FALSE,"schA"}</definedName>
    <definedName name="www_3_1" localSheetId="4" hidden="1">{#N/A,#N/A,FALSE,"schA"}</definedName>
    <definedName name="www_3_1" localSheetId="5" hidden="1">{#N/A,#N/A,FALSE,"schA"}</definedName>
    <definedName name="www_3_1" localSheetId="1" hidden="1">{#N/A,#N/A,FALSE,"schA"}</definedName>
    <definedName name="www_3_1" localSheetId="0" hidden="1">{#N/A,#N/A,FALSE,"schA"}</definedName>
    <definedName name="www_3_1" localSheetId="6" hidden="1">{#N/A,#N/A,FALSE,"schA"}</definedName>
    <definedName name="www_3_1" localSheetId="7" hidden="1">{#N/A,#N/A,FALSE,"schA"}</definedName>
    <definedName name="www_3_1" localSheetId="8" hidden="1">{#N/A,#N/A,FALSE,"schA"}</definedName>
    <definedName name="www_3_1" localSheetId="9" hidden="1">{#N/A,#N/A,FALSE,"schA"}</definedName>
    <definedName name="www_3_1" localSheetId="10" hidden="1">{#N/A,#N/A,FALSE,"schA"}</definedName>
    <definedName name="www_3_1" hidden="1">{#N/A,#N/A,FALSE,"schA"}</definedName>
    <definedName name="www_3_2" localSheetId="2" hidden="1">{#N/A,#N/A,FALSE,"schA"}</definedName>
    <definedName name="www_3_2" localSheetId="3" hidden="1">{#N/A,#N/A,FALSE,"schA"}</definedName>
    <definedName name="www_3_2" localSheetId="4" hidden="1">{#N/A,#N/A,FALSE,"schA"}</definedName>
    <definedName name="www_3_2" localSheetId="5" hidden="1">{#N/A,#N/A,FALSE,"schA"}</definedName>
    <definedName name="www_3_2" localSheetId="1" hidden="1">{#N/A,#N/A,FALSE,"schA"}</definedName>
    <definedName name="www_3_2" localSheetId="0" hidden="1">{#N/A,#N/A,FALSE,"schA"}</definedName>
    <definedName name="www_3_2" localSheetId="6" hidden="1">{#N/A,#N/A,FALSE,"schA"}</definedName>
    <definedName name="www_3_2" localSheetId="7" hidden="1">{#N/A,#N/A,FALSE,"schA"}</definedName>
    <definedName name="www_3_2" localSheetId="8" hidden="1">{#N/A,#N/A,FALSE,"schA"}</definedName>
    <definedName name="www_3_2" localSheetId="9" hidden="1">{#N/A,#N/A,FALSE,"schA"}</definedName>
    <definedName name="www_3_2" localSheetId="10" hidden="1">{#N/A,#N/A,FALSE,"schA"}</definedName>
    <definedName name="www_3_2" hidden="1">{#N/A,#N/A,FALSE,"schA"}</definedName>
    <definedName name="www_3_3" localSheetId="2" hidden="1">{#N/A,#N/A,FALSE,"schA"}</definedName>
    <definedName name="www_3_3" localSheetId="3" hidden="1">{#N/A,#N/A,FALSE,"schA"}</definedName>
    <definedName name="www_3_3" localSheetId="4" hidden="1">{#N/A,#N/A,FALSE,"schA"}</definedName>
    <definedName name="www_3_3" localSheetId="5" hidden="1">{#N/A,#N/A,FALSE,"schA"}</definedName>
    <definedName name="www_3_3" localSheetId="1" hidden="1">{#N/A,#N/A,FALSE,"schA"}</definedName>
    <definedName name="www_3_3" localSheetId="0" hidden="1">{#N/A,#N/A,FALSE,"schA"}</definedName>
    <definedName name="www_3_3" localSheetId="6" hidden="1">{#N/A,#N/A,FALSE,"schA"}</definedName>
    <definedName name="www_3_3" localSheetId="7" hidden="1">{#N/A,#N/A,FALSE,"schA"}</definedName>
    <definedName name="www_3_3" localSheetId="8" hidden="1">{#N/A,#N/A,FALSE,"schA"}</definedName>
    <definedName name="www_3_3" localSheetId="9" hidden="1">{#N/A,#N/A,FALSE,"schA"}</definedName>
    <definedName name="www_3_3" localSheetId="10" hidden="1">{#N/A,#N/A,FALSE,"schA"}</definedName>
    <definedName name="www_3_3" hidden="1">{#N/A,#N/A,FALSE,"schA"}</definedName>
    <definedName name="www_4" localSheetId="2" hidden="1">{#N/A,#N/A,FALSE,"schA"}</definedName>
    <definedName name="www_4" localSheetId="3" hidden="1">{#N/A,#N/A,FALSE,"schA"}</definedName>
    <definedName name="www_4" localSheetId="4" hidden="1">{#N/A,#N/A,FALSE,"schA"}</definedName>
    <definedName name="www_4" localSheetId="5" hidden="1">{#N/A,#N/A,FALSE,"schA"}</definedName>
    <definedName name="www_4" localSheetId="1" hidden="1">{#N/A,#N/A,FALSE,"schA"}</definedName>
    <definedName name="www_4" localSheetId="0" hidden="1">{#N/A,#N/A,FALSE,"schA"}</definedName>
    <definedName name="www_4" localSheetId="6" hidden="1">{#N/A,#N/A,FALSE,"schA"}</definedName>
    <definedName name="www_4" localSheetId="7" hidden="1">{#N/A,#N/A,FALSE,"schA"}</definedName>
    <definedName name="www_4" localSheetId="8" hidden="1">{#N/A,#N/A,FALSE,"schA"}</definedName>
    <definedName name="www_4" localSheetId="9" hidden="1">{#N/A,#N/A,FALSE,"schA"}</definedName>
    <definedName name="www_4" localSheetId="10" hidden="1">{#N/A,#N/A,FALSE,"schA"}</definedName>
    <definedName name="www_4" hidden="1">{#N/A,#N/A,FALSE,"schA"}</definedName>
    <definedName name="www_4_1" localSheetId="2" hidden="1">{#N/A,#N/A,FALSE,"schA"}</definedName>
    <definedName name="www_4_1" localSheetId="3" hidden="1">{#N/A,#N/A,FALSE,"schA"}</definedName>
    <definedName name="www_4_1" localSheetId="4" hidden="1">{#N/A,#N/A,FALSE,"schA"}</definedName>
    <definedName name="www_4_1" localSheetId="5" hidden="1">{#N/A,#N/A,FALSE,"schA"}</definedName>
    <definedName name="www_4_1" localSheetId="1" hidden="1">{#N/A,#N/A,FALSE,"schA"}</definedName>
    <definedName name="www_4_1" localSheetId="0" hidden="1">{#N/A,#N/A,FALSE,"schA"}</definedName>
    <definedName name="www_4_1" localSheetId="6" hidden="1">{#N/A,#N/A,FALSE,"schA"}</definedName>
    <definedName name="www_4_1" localSheetId="7" hidden="1">{#N/A,#N/A,FALSE,"schA"}</definedName>
    <definedName name="www_4_1" localSheetId="8" hidden="1">{#N/A,#N/A,FALSE,"schA"}</definedName>
    <definedName name="www_4_1" localSheetId="9" hidden="1">{#N/A,#N/A,FALSE,"schA"}</definedName>
    <definedName name="www_4_1" localSheetId="10" hidden="1">{#N/A,#N/A,FALSE,"schA"}</definedName>
    <definedName name="www_4_1" hidden="1">{#N/A,#N/A,FALSE,"schA"}</definedName>
    <definedName name="www_4_2" localSheetId="2" hidden="1">{#N/A,#N/A,FALSE,"schA"}</definedName>
    <definedName name="www_4_2" localSheetId="3" hidden="1">{#N/A,#N/A,FALSE,"schA"}</definedName>
    <definedName name="www_4_2" localSheetId="4" hidden="1">{#N/A,#N/A,FALSE,"schA"}</definedName>
    <definedName name="www_4_2" localSheetId="5" hidden="1">{#N/A,#N/A,FALSE,"schA"}</definedName>
    <definedName name="www_4_2" localSheetId="1" hidden="1">{#N/A,#N/A,FALSE,"schA"}</definedName>
    <definedName name="www_4_2" localSheetId="0" hidden="1">{#N/A,#N/A,FALSE,"schA"}</definedName>
    <definedName name="www_4_2" localSheetId="6" hidden="1">{#N/A,#N/A,FALSE,"schA"}</definedName>
    <definedName name="www_4_2" localSheetId="7" hidden="1">{#N/A,#N/A,FALSE,"schA"}</definedName>
    <definedName name="www_4_2" localSheetId="8" hidden="1">{#N/A,#N/A,FALSE,"schA"}</definedName>
    <definedName name="www_4_2" localSheetId="9" hidden="1">{#N/A,#N/A,FALSE,"schA"}</definedName>
    <definedName name="www_4_2" localSheetId="10" hidden="1">{#N/A,#N/A,FALSE,"schA"}</definedName>
    <definedName name="www_4_2" hidden="1">{#N/A,#N/A,FALSE,"schA"}</definedName>
    <definedName name="www_4_3" localSheetId="2" hidden="1">{#N/A,#N/A,FALSE,"schA"}</definedName>
    <definedName name="www_4_3" localSheetId="3" hidden="1">{#N/A,#N/A,FALSE,"schA"}</definedName>
    <definedName name="www_4_3" localSheetId="4" hidden="1">{#N/A,#N/A,FALSE,"schA"}</definedName>
    <definedName name="www_4_3" localSheetId="5" hidden="1">{#N/A,#N/A,FALSE,"schA"}</definedName>
    <definedName name="www_4_3" localSheetId="1" hidden="1">{#N/A,#N/A,FALSE,"schA"}</definedName>
    <definedName name="www_4_3" localSheetId="0" hidden="1">{#N/A,#N/A,FALSE,"schA"}</definedName>
    <definedName name="www_4_3" localSheetId="6" hidden="1">{#N/A,#N/A,FALSE,"schA"}</definedName>
    <definedName name="www_4_3" localSheetId="7" hidden="1">{#N/A,#N/A,FALSE,"schA"}</definedName>
    <definedName name="www_4_3" localSheetId="8" hidden="1">{#N/A,#N/A,FALSE,"schA"}</definedName>
    <definedName name="www_4_3" localSheetId="9" hidden="1">{#N/A,#N/A,FALSE,"schA"}</definedName>
    <definedName name="www_4_3" localSheetId="10" hidden="1">{#N/A,#N/A,FALSE,"schA"}</definedName>
    <definedName name="www_4_3" hidden="1">{#N/A,#N/A,FALSE,"schA"}</definedName>
    <definedName name="www_5" localSheetId="2" hidden="1">{#N/A,#N/A,FALSE,"schA"}</definedName>
    <definedName name="www_5" localSheetId="3" hidden="1">{#N/A,#N/A,FALSE,"schA"}</definedName>
    <definedName name="www_5" localSheetId="4" hidden="1">{#N/A,#N/A,FALSE,"schA"}</definedName>
    <definedName name="www_5" localSheetId="5" hidden="1">{#N/A,#N/A,FALSE,"schA"}</definedName>
    <definedName name="www_5" localSheetId="1" hidden="1">{#N/A,#N/A,FALSE,"schA"}</definedName>
    <definedName name="www_5" localSheetId="0" hidden="1">{#N/A,#N/A,FALSE,"schA"}</definedName>
    <definedName name="www_5" localSheetId="6" hidden="1">{#N/A,#N/A,FALSE,"schA"}</definedName>
    <definedName name="www_5" localSheetId="7" hidden="1">{#N/A,#N/A,FALSE,"schA"}</definedName>
    <definedName name="www_5" localSheetId="8" hidden="1">{#N/A,#N/A,FALSE,"schA"}</definedName>
    <definedName name="www_5" localSheetId="9" hidden="1">{#N/A,#N/A,FALSE,"schA"}</definedName>
    <definedName name="www_5" localSheetId="10" hidden="1">{#N/A,#N/A,FALSE,"schA"}</definedName>
    <definedName name="www_5" hidden="1">{#N/A,#N/A,FALSE,"schA"}</definedName>
    <definedName name="www_5_1" localSheetId="2" hidden="1">{#N/A,#N/A,FALSE,"schA"}</definedName>
    <definedName name="www_5_1" localSheetId="3" hidden="1">{#N/A,#N/A,FALSE,"schA"}</definedName>
    <definedName name="www_5_1" localSheetId="4" hidden="1">{#N/A,#N/A,FALSE,"schA"}</definedName>
    <definedName name="www_5_1" localSheetId="5" hidden="1">{#N/A,#N/A,FALSE,"schA"}</definedName>
    <definedName name="www_5_1" localSheetId="1" hidden="1">{#N/A,#N/A,FALSE,"schA"}</definedName>
    <definedName name="www_5_1" localSheetId="0" hidden="1">{#N/A,#N/A,FALSE,"schA"}</definedName>
    <definedName name="www_5_1" localSheetId="6" hidden="1">{#N/A,#N/A,FALSE,"schA"}</definedName>
    <definedName name="www_5_1" localSheetId="7" hidden="1">{#N/A,#N/A,FALSE,"schA"}</definedName>
    <definedName name="www_5_1" localSheetId="8" hidden="1">{#N/A,#N/A,FALSE,"schA"}</definedName>
    <definedName name="www_5_1" localSheetId="9" hidden="1">{#N/A,#N/A,FALSE,"schA"}</definedName>
    <definedName name="www_5_1" localSheetId="10" hidden="1">{#N/A,#N/A,FALSE,"schA"}</definedName>
    <definedName name="www_5_1" hidden="1">{#N/A,#N/A,FALSE,"schA"}</definedName>
    <definedName name="www_5_2" localSheetId="2" hidden="1">{#N/A,#N/A,FALSE,"schA"}</definedName>
    <definedName name="www_5_2" localSheetId="3" hidden="1">{#N/A,#N/A,FALSE,"schA"}</definedName>
    <definedName name="www_5_2" localSheetId="4" hidden="1">{#N/A,#N/A,FALSE,"schA"}</definedName>
    <definedName name="www_5_2" localSheetId="5" hidden="1">{#N/A,#N/A,FALSE,"schA"}</definedName>
    <definedName name="www_5_2" localSheetId="1" hidden="1">{#N/A,#N/A,FALSE,"schA"}</definedName>
    <definedName name="www_5_2" localSheetId="0" hidden="1">{#N/A,#N/A,FALSE,"schA"}</definedName>
    <definedName name="www_5_2" localSheetId="6" hidden="1">{#N/A,#N/A,FALSE,"schA"}</definedName>
    <definedName name="www_5_2" localSheetId="7" hidden="1">{#N/A,#N/A,FALSE,"schA"}</definedName>
    <definedName name="www_5_2" localSheetId="8" hidden="1">{#N/A,#N/A,FALSE,"schA"}</definedName>
    <definedName name="www_5_2" localSheetId="9" hidden="1">{#N/A,#N/A,FALSE,"schA"}</definedName>
    <definedName name="www_5_2" localSheetId="10" hidden="1">{#N/A,#N/A,FALSE,"schA"}</definedName>
    <definedName name="www_5_2" hidden="1">{#N/A,#N/A,FALSE,"schA"}</definedName>
    <definedName name="www_5_3" localSheetId="2" hidden="1">{#N/A,#N/A,FALSE,"schA"}</definedName>
    <definedName name="www_5_3" localSheetId="3" hidden="1">{#N/A,#N/A,FALSE,"schA"}</definedName>
    <definedName name="www_5_3" localSheetId="4" hidden="1">{#N/A,#N/A,FALSE,"schA"}</definedName>
    <definedName name="www_5_3" localSheetId="5" hidden="1">{#N/A,#N/A,FALSE,"schA"}</definedName>
    <definedName name="www_5_3" localSheetId="1" hidden="1">{#N/A,#N/A,FALSE,"schA"}</definedName>
    <definedName name="www_5_3" localSheetId="0" hidden="1">{#N/A,#N/A,FALSE,"schA"}</definedName>
    <definedName name="www_5_3" localSheetId="6" hidden="1">{#N/A,#N/A,FALSE,"schA"}</definedName>
    <definedName name="www_5_3" localSheetId="7" hidden="1">{#N/A,#N/A,FALSE,"schA"}</definedName>
    <definedName name="www_5_3" localSheetId="8" hidden="1">{#N/A,#N/A,FALSE,"schA"}</definedName>
    <definedName name="www_5_3" localSheetId="9" hidden="1">{#N/A,#N/A,FALSE,"schA"}</definedName>
    <definedName name="www_5_3" localSheetId="10" hidden="1">{#N/A,#N/A,FALSE,"schA"}</definedName>
    <definedName name="www_5_3" hidden="1">{#N/A,#N/A,FALSE,"schA"}</definedName>
    <definedName name="wwww" localSheetId="2" hidden="1">{#N/A,#N/A,FALSE,"schA"}</definedName>
    <definedName name="wwww" localSheetId="3" hidden="1">{#N/A,#N/A,FALSE,"schA"}</definedName>
    <definedName name="wwww" localSheetId="4" hidden="1">{#N/A,#N/A,FALSE,"schA"}</definedName>
    <definedName name="wwww" localSheetId="5" hidden="1">{#N/A,#N/A,FALSE,"schA"}</definedName>
    <definedName name="wwww" localSheetId="1" hidden="1">{#N/A,#N/A,FALSE,"schA"}</definedName>
    <definedName name="wwww" localSheetId="0" hidden="1">{#N/A,#N/A,FALSE,"schA"}</definedName>
    <definedName name="wwww" localSheetId="6" hidden="1">{#N/A,#N/A,FALSE,"schA"}</definedName>
    <definedName name="wwww" localSheetId="7" hidden="1">{#N/A,#N/A,FALSE,"schA"}</definedName>
    <definedName name="wwww" localSheetId="8" hidden="1">{#N/A,#N/A,FALSE,"schA"}</definedName>
    <definedName name="wwww" localSheetId="9" hidden="1">{#N/A,#N/A,FALSE,"schA"}</definedName>
    <definedName name="wwww" localSheetId="10" hidden="1">{#N/A,#N/A,FALSE,"schA"}</definedName>
    <definedName name="wwww" hidden="1">{#N/A,#N/A,FALSE,"schA"}</definedName>
    <definedName name="wwww_1" localSheetId="2" hidden="1">{#N/A,#N/A,FALSE,"schA"}</definedName>
    <definedName name="wwww_1" localSheetId="3" hidden="1">{#N/A,#N/A,FALSE,"schA"}</definedName>
    <definedName name="wwww_1" localSheetId="4" hidden="1">{#N/A,#N/A,FALSE,"schA"}</definedName>
    <definedName name="wwww_1" localSheetId="5" hidden="1">{#N/A,#N/A,FALSE,"schA"}</definedName>
    <definedName name="wwww_1" localSheetId="1" hidden="1">{#N/A,#N/A,FALSE,"schA"}</definedName>
    <definedName name="wwww_1" localSheetId="0" hidden="1">{#N/A,#N/A,FALSE,"schA"}</definedName>
    <definedName name="wwww_1" localSheetId="6" hidden="1">{#N/A,#N/A,FALSE,"schA"}</definedName>
    <definedName name="wwww_1" localSheetId="7" hidden="1">{#N/A,#N/A,FALSE,"schA"}</definedName>
    <definedName name="wwww_1" localSheetId="8" hidden="1">{#N/A,#N/A,FALSE,"schA"}</definedName>
    <definedName name="wwww_1" localSheetId="9" hidden="1">{#N/A,#N/A,FALSE,"schA"}</definedName>
    <definedName name="wwww_1" localSheetId="10" hidden="1">{#N/A,#N/A,FALSE,"schA"}</definedName>
    <definedName name="wwww_1" hidden="1">{#N/A,#N/A,FALSE,"schA"}</definedName>
    <definedName name="wwww_1_1" localSheetId="2" hidden="1">{#N/A,#N/A,FALSE,"schA"}</definedName>
    <definedName name="wwww_1_1" localSheetId="3" hidden="1">{#N/A,#N/A,FALSE,"schA"}</definedName>
    <definedName name="wwww_1_1" localSheetId="4" hidden="1">{#N/A,#N/A,FALSE,"schA"}</definedName>
    <definedName name="wwww_1_1" localSheetId="5" hidden="1">{#N/A,#N/A,FALSE,"schA"}</definedName>
    <definedName name="wwww_1_1" localSheetId="1" hidden="1">{#N/A,#N/A,FALSE,"schA"}</definedName>
    <definedName name="wwww_1_1" localSheetId="0" hidden="1">{#N/A,#N/A,FALSE,"schA"}</definedName>
    <definedName name="wwww_1_1" localSheetId="6" hidden="1">{#N/A,#N/A,FALSE,"schA"}</definedName>
    <definedName name="wwww_1_1" localSheetId="7" hidden="1">{#N/A,#N/A,FALSE,"schA"}</definedName>
    <definedName name="wwww_1_1" localSheetId="8" hidden="1">{#N/A,#N/A,FALSE,"schA"}</definedName>
    <definedName name="wwww_1_1" localSheetId="9" hidden="1">{#N/A,#N/A,FALSE,"schA"}</definedName>
    <definedName name="wwww_1_1" localSheetId="10" hidden="1">{#N/A,#N/A,FALSE,"schA"}</definedName>
    <definedName name="wwww_1_1" hidden="1">{#N/A,#N/A,FALSE,"schA"}</definedName>
    <definedName name="wwww_1_2" localSheetId="2" hidden="1">{#N/A,#N/A,FALSE,"schA"}</definedName>
    <definedName name="wwww_1_2" localSheetId="3" hidden="1">{#N/A,#N/A,FALSE,"schA"}</definedName>
    <definedName name="wwww_1_2" localSheetId="4" hidden="1">{#N/A,#N/A,FALSE,"schA"}</definedName>
    <definedName name="wwww_1_2" localSheetId="5" hidden="1">{#N/A,#N/A,FALSE,"schA"}</definedName>
    <definedName name="wwww_1_2" localSheetId="1" hidden="1">{#N/A,#N/A,FALSE,"schA"}</definedName>
    <definedName name="wwww_1_2" localSheetId="0" hidden="1">{#N/A,#N/A,FALSE,"schA"}</definedName>
    <definedName name="wwww_1_2" localSheetId="6" hidden="1">{#N/A,#N/A,FALSE,"schA"}</definedName>
    <definedName name="wwww_1_2" localSheetId="7" hidden="1">{#N/A,#N/A,FALSE,"schA"}</definedName>
    <definedName name="wwww_1_2" localSheetId="8" hidden="1">{#N/A,#N/A,FALSE,"schA"}</definedName>
    <definedName name="wwww_1_2" localSheetId="9" hidden="1">{#N/A,#N/A,FALSE,"schA"}</definedName>
    <definedName name="wwww_1_2" localSheetId="10" hidden="1">{#N/A,#N/A,FALSE,"schA"}</definedName>
    <definedName name="wwww_1_2" hidden="1">{#N/A,#N/A,FALSE,"schA"}</definedName>
    <definedName name="wwww_1_3" localSheetId="2" hidden="1">{#N/A,#N/A,FALSE,"schA"}</definedName>
    <definedName name="wwww_1_3" localSheetId="3" hidden="1">{#N/A,#N/A,FALSE,"schA"}</definedName>
    <definedName name="wwww_1_3" localSheetId="4" hidden="1">{#N/A,#N/A,FALSE,"schA"}</definedName>
    <definedName name="wwww_1_3" localSheetId="5" hidden="1">{#N/A,#N/A,FALSE,"schA"}</definedName>
    <definedName name="wwww_1_3" localSheetId="1" hidden="1">{#N/A,#N/A,FALSE,"schA"}</definedName>
    <definedName name="wwww_1_3" localSheetId="0" hidden="1">{#N/A,#N/A,FALSE,"schA"}</definedName>
    <definedName name="wwww_1_3" localSheetId="6" hidden="1">{#N/A,#N/A,FALSE,"schA"}</definedName>
    <definedName name="wwww_1_3" localSheetId="7" hidden="1">{#N/A,#N/A,FALSE,"schA"}</definedName>
    <definedName name="wwww_1_3" localSheetId="8" hidden="1">{#N/A,#N/A,FALSE,"schA"}</definedName>
    <definedName name="wwww_1_3" localSheetId="9" hidden="1">{#N/A,#N/A,FALSE,"schA"}</definedName>
    <definedName name="wwww_1_3" localSheetId="10" hidden="1">{#N/A,#N/A,FALSE,"schA"}</definedName>
    <definedName name="wwww_1_3" hidden="1">{#N/A,#N/A,FALSE,"schA"}</definedName>
    <definedName name="wwww_2" localSheetId="2" hidden="1">{#N/A,#N/A,FALSE,"schA"}</definedName>
    <definedName name="wwww_2" localSheetId="3" hidden="1">{#N/A,#N/A,FALSE,"schA"}</definedName>
    <definedName name="wwww_2" localSheetId="4" hidden="1">{#N/A,#N/A,FALSE,"schA"}</definedName>
    <definedName name="wwww_2" localSheetId="5" hidden="1">{#N/A,#N/A,FALSE,"schA"}</definedName>
    <definedName name="wwww_2" localSheetId="1" hidden="1">{#N/A,#N/A,FALSE,"schA"}</definedName>
    <definedName name="wwww_2" localSheetId="0" hidden="1">{#N/A,#N/A,FALSE,"schA"}</definedName>
    <definedName name="wwww_2" localSheetId="6" hidden="1">{#N/A,#N/A,FALSE,"schA"}</definedName>
    <definedName name="wwww_2" localSheetId="7" hidden="1">{#N/A,#N/A,FALSE,"schA"}</definedName>
    <definedName name="wwww_2" localSheetId="8" hidden="1">{#N/A,#N/A,FALSE,"schA"}</definedName>
    <definedName name="wwww_2" localSheetId="9" hidden="1">{#N/A,#N/A,FALSE,"schA"}</definedName>
    <definedName name="wwww_2" localSheetId="10" hidden="1">{#N/A,#N/A,FALSE,"schA"}</definedName>
    <definedName name="wwww_2" hidden="1">{#N/A,#N/A,FALSE,"schA"}</definedName>
    <definedName name="wwww_2_1" localSheetId="2" hidden="1">{#N/A,#N/A,FALSE,"schA"}</definedName>
    <definedName name="wwww_2_1" localSheetId="3" hidden="1">{#N/A,#N/A,FALSE,"schA"}</definedName>
    <definedName name="wwww_2_1" localSheetId="4" hidden="1">{#N/A,#N/A,FALSE,"schA"}</definedName>
    <definedName name="wwww_2_1" localSheetId="5" hidden="1">{#N/A,#N/A,FALSE,"schA"}</definedName>
    <definedName name="wwww_2_1" localSheetId="1" hidden="1">{#N/A,#N/A,FALSE,"schA"}</definedName>
    <definedName name="wwww_2_1" localSheetId="0" hidden="1">{#N/A,#N/A,FALSE,"schA"}</definedName>
    <definedName name="wwww_2_1" localSheetId="6" hidden="1">{#N/A,#N/A,FALSE,"schA"}</definedName>
    <definedName name="wwww_2_1" localSheetId="7" hidden="1">{#N/A,#N/A,FALSE,"schA"}</definedName>
    <definedName name="wwww_2_1" localSheetId="8" hidden="1">{#N/A,#N/A,FALSE,"schA"}</definedName>
    <definedName name="wwww_2_1" localSheetId="9" hidden="1">{#N/A,#N/A,FALSE,"schA"}</definedName>
    <definedName name="wwww_2_1" localSheetId="10" hidden="1">{#N/A,#N/A,FALSE,"schA"}</definedName>
    <definedName name="wwww_2_1" hidden="1">{#N/A,#N/A,FALSE,"schA"}</definedName>
    <definedName name="wwww_2_2" localSheetId="2" hidden="1">{#N/A,#N/A,FALSE,"schA"}</definedName>
    <definedName name="wwww_2_2" localSheetId="3" hidden="1">{#N/A,#N/A,FALSE,"schA"}</definedName>
    <definedName name="wwww_2_2" localSheetId="4" hidden="1">{#N/A,#N/A,FALSE,"schA"}</definedName>
    <definedName name="wwww_2_2" localSheetId="5" hidden="1">{#N/A,#N/A,FALSE,"schA"}</definedName>
    <definedName name="wwww_2_2" localSheetId="1" hidden="1">{#N/A,#N/A,FALSE,"schA"}</definedName>
    <definedName name="wwww_2_2" localSheetId="0" hidden="1">{#N/A,#N/A,FALSE,"schA"}</definedName>
    <definedName name="wwww_2_2" localSheetId="6" hidden="1">{#N/A,#N/A,FALSE,"schA"}</definedName>
    <definedName name="wwww_2_2" localSheetId="7" hidden="1">{#N/A,#N/A,FALSE,"schA"}</definedName>
    <definedName name="wwww_2_2" localSheetId="8" hidden="1">{#N/A,#N/A,FALSE,"schA"}</definedName>
    <definedName name="wwww_2_2" localSheetId="9" hidden="1">{#N/A,#N/A,FALSE,"schA"}</definedName>
    <definedName name="wwww_2_2" localSheetId="10" hidden="1">{#N/A,#N/A,FALSE,"schA"}</definedName>
    <definedName name="wwww_2_2" hidden="1">{#N/A,#N/A,FALSE,"schA"}</definedName>
    <definedName name="wwww_2_3" localSheetId="2" hidden="1">{#N/A,#N/A,FALSE,"schA"}</definedName>
    <definedName name="wwww_2_3" localSheetId="3" hidden="1">{#N/A,#N/A,FALSE,"schA"}</definedName>
    <definedName name="wwww_2_3" localSheetId="4" hidden="1">{#N/A,#N/A,FALSE,"schA"}</definedName>
    <definedName name="wwww_2_3" localSheetId="5" hidden="1">{#N/A,#N/A,FALSE,"schA"}</definedName>
    <definedName name="wwww_2_3" localSheetId="1" hidden="1">{#N/A,#N/A,FALSE,"schA"}</definedName>
    <definedName name="wwww_2_3" localSheetId="0" hidden="1">{#N/A,#N/A,FALSE,"schA"}</definedName>
    <definedName name="wwww_2_3" localSheetId="6" hidden="1">{#N/A,#N/A,FALSE,"schA"}</definedName>
    <definedName name="wwww_2_3" localSheetId="7" hidden="1">{#N/A,#N/A,FALSE,"schA"}</definedName>
    <definedName name="wwww_2_3" localSheetId="8" hidden="1">{#N/A,#N/A,FALSE,"schA"}</definedName>
    <definedName name="wwww_2_3" localSheetId="9" hidden="1">{#N/A,#N/A,FALSE,"schA"}</definedName>
    <definedName name="wwww_2_3" localSheetId="10" hidden="1">{#N/A,#N/A,FALSE,"schA"}</definedName>
    <definedName name="wwww_2_3" hidden="1">{#N/A,#N/A,FALSE,"schA"}</definedName>
    <definedName name="wwww_3" localSheetId="2" hidden="1">{#N/A,#N/A,FALSE,"schA"}</definedName>
    <definedName name="wwww_3" localSheetId="3" hidden="1">{#N/A,#N/A,FALSE,"schA"}</definedName>
    <definedName name="wwww_3" localSheetId="4" hidden="1">{#N/A,#N/A,FALSE,"schA"}</definedName>
    <definedName name="wwww_3" localSheetId="5" hidden="1">{#N/A,#N/A,FALSE,"schA"}</definedName>
    <definedName name="wwww_3" localSheetId="1" hidden="1">{#N/A,#N/A,FALSE,"schA"}</definedName>
    <definedName name="wwww_3" localSheetId="0" hidden="1">{#N/A,#N/A,FALSE,"schA"}</definedName>
    <definedName name="wwww_3" localSheetId="6" hidden="1">{#N/A,#N/A,FALSE,"schA"}</definedName>
    <definedName name="wwww_3" localSheetId="7" hidden="1">{#N/A,#N/A,FALSE,"schA"}</definedName>
    <definedName name="wwww_3" localSheetId="8" hidden="1">{#N/A,#N/A,FALSE,"schA"}</definedName>
    <definedName name="wwww_3" localSheetId="9" hidden="1">{#N/A,#N/A,FALSE,"schA"}</definedName>
    <definedName name="wwww_3" localSheetId="10" hidden="1">{#N/A,#N/A,FALSE,"schA"}</definedName>
    <definedName name="wwww_3" hidden="1">{#N/A,#N/A,FALSE,"schA"}</definedName>
    <definedName name="wwww_3_1" localSheetId="2" hidden="1">{#N/A,#N/A,FALSE,"schA"}</definedName>
    <definedName name="wwww_3_1" localSheetId="3" hidden="1">{#N/A,#N/A,FALSE,"schA"}</definedName>
    <definedName name="wwww_3_1" localSheetId="4" hidden="1">{#N/A,#N/A,FALSE,"schA"}</definedName>
    <definedName name="wwww_3_1" localSheetId="5" hidden="1">{#N/A,#N/A,FALSE,"schA"}</definedName>
    <definedName name="wwww_3_1" localSheetId="1" hidden="1">{#N/A,#N/A,FALSE,"schA"}</definedName>
    <definedName name="wwww_3_1" localSheetId="0" hidden="1">{#N/A,#N/A,FALSE,"schA"}</definedName>
    <definedName name="wwww_3_1" localSheetId="6" hidden="1">{#N/A,#N/A,FALSE,"schA"}</definedName>
    <definedName name="wwww_3_1" localSheetId="7" hidden="1">{#N/A,#N/A,FALSE,"schA"}</definedName>
    <definedName name="wwww_3_1" localSheetId="8" hidden="1">{#N/A,#N/A,FALSE,"schA"}</definedName>
    <definedName name="wwww_3_1" localSheetId="9" hidden="1">{#N/A,#N/A,FALSE,"schA"}</definedName>
    <definedName name="wwww_3_1" localSheetId="10" hidden="1">{#N/A,#N/A,FALSE,"schA"}</definedName>
    <definedName name="wwww_3_1" hidden="1">{#N/A,#N/A,FALSE,"schA"}</definedName>
    <definedName name="wwww_3_2" localSheetId="2" hidden="1">{#N/A,#N/A,FALSE,"schA"}</definedName>
    <definedName name="wwww_3_2" localSheetId="3" hidden="1">{#N/A,#N/A,FALSE,"schA"}</definedName>
    <definedName name="wwww_3_2" localSheetId="4" hidden="1">{#N/A,#N/A,FALSE,"schA"}</definedName>
    <definedName name="wwww_3_2" localSheetId="5" hidden="1">{#N/A,#N/A,FALSE,"schA"}</definedName>
    <definedName name="wwww_3_2" localSheetId="1" hidden="1">{#N/A,#N/A,FALSE,"schA"}</definedName>
    <definedName name="wwww_3_2" localSheetId="0" hidden="1">{#N/A,#N/A,FALSE,"schA"}</definedName>
    <definedName name="wwww_3_2" localSheetId="6" hidden="1">{#N/A,#N/A,FALSE,"schA"}</definedName>
    <definedName name="wwww_3_2" localSheetId="7" hidden="1">{#N/A,#N/A,FALSE,"schA"}</definedName>
    <definedName name="wwww_3_2" localSheetId="8" hidden="1">{#N/A,#N/A,FALSE,"schA"}</definedName>
    <definedName name="wwww_3_2" localSheetId="9" hidden="1">{#N/A,#N/A,FALSE,"schA"}</definedName>
    <definedName name="wwww_3_2" localSheetId="10" hidden="1">{#N/A,#N/A,FALSE,"schA"}</definedName>
    <definedName name="wwww_3_2" hidden="1">{#N/A,#N/A,FALSE,"schA"}</definedName>
    <definedName name="wwww_3_3" localSheetId="2" hidden="1">{#N/A,#N/A,FALSE,"schA"}</definedName>
    <definedName name="wwww_3_3" localSheetId="3" hidden="1">{#N/A,#N/A,FALSE,"schA"}</definedName>
    <definedName name="wwww_3_3" localSheetId="4" hidden="1">{#N/A,#N/A,FALSE,"schA"}</definedName>
    <definedName name="wwww_3_3" localSheetId="5" hidden="1">{#N/A,#N/A,FALSE,"schA"}</definedName>
    <definedName name="wwww_3_3" localSheetId="1" hidden="1">{#N/A,#N/A,FALSE,"schA"}</definedName>
    <definedName name="wwww_3_3" localSheetId="0" hidden="1">{#N/A,#N/A,FALSE,"schA"}</definedName>
    <definedName name="wwww_3_3" localSheetId="6" hidden="1">{#N/A,#N/A,FALSE,"schA"}</definedName>
    <definedName name="wwww_3_3" localSheetId="7" hidden="1">{#N/A,#N/A,FALSE,"schA"}</definedName>
    <definedName name="wwww_3_3" localSheetId="8" hidden="1">{#N/A,#N/A,FALSE,"schA"}</definedName>
    <definedName name="wwww_3_3" localSheetId="9" hidden="1">{#N/A,#N/A,FALSE,"schA"}</definedName>
    <definedName name="wwww_3_3" localSheetId="10" hidden="1">{#N/A,#N/A,FALSE,"schA"}</definedName>
    <definedName name="wwww_3_3" hidden="1">{#N/A,#N/A,FALSE,"schA"}</definedName>
    <definedName name="wwww_4" localSheetId="2" hidden="1">{#N/A,#N/A,FALSE,"schA"}</definedName>
    <definedName name="wwww_4" localSheetId="3" hidden="1">{#N/A,#N/A,FALSE,"schA"}</definedName>
    <definedName name="wwww_4" localSheetId="4" hidden="1">{#N/A,#N/A,FALSE,"schA"}</definedName>
    <definedName name="wwww_4" localSheetId="5" hidden="1">{#N/A,#N/A,FALSE,"schA"}</definedName>
    <definedName name="wwww_4" localSheetId="1" hidden="1">{#N/A,#N/A,FALSE,"schA"}</definedName>
    <definedName name="wwww_4" localSheetId="0" hidden="1">{#N/A,#N/A,FALSE,"schA"}</definedName>
    <definedName name="wwww_4" localSheetId="6" hidden="1">{#N/A,#N/A,FALSE,"schA"}</definedName>
    <definedName name="wwww_4" localSheetId="7" hidden="1">{#N/A,#N/A,FALSE,"schA"}</definedName>
    <definedName name="wwww_4" localSheetId="8" hidden="1">{#N/A,#N/A,FALSE,"schA"}</definedName>
    <definedName name="wwww_4" localSheetId="9" hidden="1">{#N/A,#N/A,FALSE,"schA"}</definedName>
    <definedName name="wwww_4" localSheetId="10" hidden="1">{#N/A,#N/A,FALSE,"schA"}</definedName>
    <definedName name="wwww_4" hidden="1">{#N/A,#N/A,FALSE,"schA"}</definedName>
    <definedName name="wwww_4_1" localSheetId="2" hidden="1">{#N/A,#N/A,FALSE,"schA"}</definedName>
    <definedName name="wwww_4_1" localSheetId="3" hidden="1">{#N/A,#N/A,FALSE,"schA"}</definedName>
    <definedName name="wwww_4_1" localSheetId="4" hidden="1">{#N/A,#N/A,FALSE,"schA"}</definedName>
    <definedName name="wwww_4_1" localSheetId="5" hidden="1">{#N/A,#N/A,FALSE,"schA"}</definedName>
    <definedName name="wwww_4_1" localSheetId="1" hidden="1">{#N/A,#N/A,FALSE,"schA"}</definedName>
    <definedName name="wwww_4_1" localSheetId="0" hidden="1">{#N/A,#N/A,FALSE,"schA"}</definedName>
    <definedName name="wwww_4_1" localSheetId="6" hidden="1">{#N/A,#N/A,FALSE,"schA"}</definedName>
    <definedName name="wwww_4_1" localSheetId="7" hidden="1">{#N/A,#N/A,FALSE,"schA"}</definedName>
    <definedName name="wwww_4_1" localSheetId="8" hidden="1">{#N/A,#N/A,FALSE,"schA"}</definedName>
    <definedName name="wwww_4_1" localSheetId="9" hidden="1">{#N/A,#N/A,FALSE,"schA"}</definedName>
    <definedName name="wwww_4_1" localSheetId="10" hidden="1">{#N/A,#N/A,FALSE,"schA"}</definedName>
    <definedName name="wwww_4_1" hidden="1">{#N/A,#N/A,FALSE,"schA"}</definedName>
    <definedName name="wwww_4_2" localSheetId="2" hidden="1">{#N/A,#N/A,FALSE,"schA"}</definedName>
    <definedName name="wwww_4_2" localSheetId="3" hidden="1">{#N/A,#N/A,FALSE,"schA"}</definedName>
    <definedName name="wwww_4_2" localSheetId="4" hidden="1">{#N/A,#N/A,FALSE,"schA"}</definedName>
    <definedName name="wwww_4_2" localSheetId="5" hidden="1">{#N/A,#N/A,FALSE,"schA"}</definedName>
    <definedName name="wwww_4_2" localSheetId="1" hidden="1">{#N/A,#N/A,FALSE,"schA"}</definedName>
    <definedName name="wwww_4_2" localSheetId="0" hidden="1">{#N/A,#N/A,FALSE,"schA"}</definedName>
    <definedName name="wwww_4_2" localSheetId="6" hidden="1">{#N/A,#N/A,FALSE,"schA"}</definedName>
    <definedName name="wwww_4_2" localSheetId="7" hidden="1">{#N/A,#N/A,FALSE,"schA"}</definedName>
    <definedName name="wwww_4_2" localSheetId="8" hidden="1">{#N/A,#N/A,FALSE,"schA"}</definedName>
    <definedName name="wwww_4_2" localSheetId="9" hidden="1">{#N/A,#N/A,FALSE,"schA"}</definedName>
    <definedName name="wwww_4_2" localSheetId="10" hidden="1">{#N/A,#N/A,FALSE,"schA"}</definedName>
    <definedName name="wwww_4_2" hidden="1">{#N/A,#N/A,FALSE,"schA"}</definedName>
    <definedName name="wwww_4_3" localSheetId="2" hidden="1">{#N/A,#N/A,FALSE,"schA"}</definedName>
    <definedName name="wwww_4_3" localSheetId="3" hidden="1">{#N/A,#N/A,FALSE,"schA"}</definedName>
    <definedName name="wwww_4_3" localSheetId="4" hidden="1">{#N/A,#N/A,FALSE,"schA"}</definedName>
    <definedName name="wwww_4_3" localSheetId="5" hidden="1">{#N/A,#N/A,FALSE,"schA"}</definedName>
    <definedName name="wwww_4_3" localSheetId="1" hidden="1">{#N/A,#N/A,FALSE,"schA"}</definedName>
    <definedName name="wwww_4_3" localSheetId="0" hidden="1">{#N/A,#N/A,FALSE,"schA"}</definedName>
    <definedName name="wwww_4_3" localSheetId="6" hidden="1">{#N/A,#N/A,FALSE,"schA"}</definedName>
    <definedName name="wwww_4_3" localSheetId="7" hidden="1">{#N/A,#N/A,FALSE,"schA"}</definedName>
    <definedName name="wwww_4_3" localSheetId="8" hidden="1">{#N/A,#N/A,FALSE,"schA"}</definedName>
    <definedName name="wwww_4_3" localSheetId="9" hidden="1">{#N/A,#N/A,FALSE,"schA"}</definedName>
    <definedName name="wwww_4_3" localSheetId="10" hidden="1">{#N/A,#N/A,FALSE,"schA"}</definedName>
    <definedName name="wwww_4_3" hidden="1">{#N/A,#N/A,FALSE,"schA"}</definedName>
    <definedName name="wwww_5" localSheetId="2" hidden="1">{#N/A,#N/A,FALSE,"schA"}</definedName>
    <definedName name="wwww_5" localSheetId="3" hidden="1">{#N/A,#N/A,FALSE,"schA"}</definedName>
    <definedName name="wwww_5" localSheetId="4" hidden="1">{#N/A,#N/A,FALSE,"schA"}</definedName>
    <definedName name="wwww_5" localSheetId="5" hidden="1">{#N/A,#N/A,FALSE,"schA"}</definedName>
    <definedName name="wwww_5" localSheetId="1" hidden="1">{#N/A,#N/A,FALSE,"schA"}</definedName>
    <definedName name="wwww_5" localSheetId="0" hidden="1">{#N/A,#N/A,FALSE,"schA"}</definedName>
    <definedName name="wwww_5" localSheetId="6" hidden="1">{#N/A,#N/A,FALSE,"schA"}</definedName>
    <definedName name="wwww_5" localSheetId="7" hidden="1">{#N/A,#N/A,FALSE,"schA"}</definedName>
    <definedName name="wwww_5" localSheetId="8" hidden="1">{#N/A,#N/A,FALSE,"schA"}</definedName>
    <definedName name="wwww_5" localSheetId="9" hidden="1">{#N/A,#N/A,FALSE,"schA"}</definedName>
    <definedName name="wwww_5" localSheetId="10" hidden="1">{#N/A,#N/A,FALSE,"schA"}</definedName>
    <definedName name="wwww_5" hidden="1">{#N/A,#N/A,FALSE,"schA"}</definedName>
    <definedName name="wwww_5_1" localSheetId="2" hidden="1">{#N/A,#N/A,FALSE,"schA"}</definedName>
    <definedName name="wwww_5_1" localSheetId="3" hidden="1">{#N/A,#N/A,FALSE,"schA"}</definedName>
    <definedName name="wwww_5_1" localSheetId="4" hidden="1">{#N/A,#N/A,FALSE,"schA"}</definedName>
    <definedName name="wwww_5_1" localSheetId="5" hidden="1">{#N/A,#N/A,FALSE,"schA"}</definedName>
    <definedName name="wwww_5_1" localSheetId="1" hidden="1">{#N/A,#N/A,FALSE,"schA"}</definedName>
    <definedName name="wwww_5_1" localSheetId="0" hidden="1">{#N/A,#N/A,FALSE,"schA"}</definedName>
    <definedName name="wwww_5_1" localSheetId="6" hidden="1">{#N/A,#N/A,FALSE,"schA"}</definedName>
    <definedName name="wwww_5_1" localSheetId="7" hidden="1">{#N/A,#N/A,FALSE,"schA"}</definedName>
    <definedName name="wwww_5_1" localSheetId="8" hidden="1">{#N/A,#N/A,FALSE,"schA"}</definedName>
    <definedName name="wwww_5_1" localSheetId="9" hidden="1">{#N/A,#N/A,FALSE,"schA"}</definedName>
    <definedName name="wwww_5_1" localSheetId="10" hidden="1">{#N/A,#N/A,FALSE,"schA"}</definedName>
    <definedName name="wwww_5_1" hidden="1">{#N/A,#N/A,FALSE,"schA"}</definedName>
    <definedName name="wwww_5_2" localSheetId="2" hidden="1">{#N/A,#N/A,FALSE,"schA"}</definedName>
    <definedName name="wwww_5_2" localSheetId="3" hidden="1">{#N/A,#N/A,FALSE,"schA"}</definedName>
    <definedName name="wwww_5_2" localSheetId="4" hidden="1">{#N/A,#N/A,FALSE,"schA"}</definedName>
    <definedName name="wwww_5_2" localSheetId="5" hidden="1">{#N/A,#N/A,FALSE,"schA"}</definedName>
    <definedName name="wwww_5_2" localSheetId="1" hidden="1">{#N/A,#N/A,FALSE,"schA"}</definedName>
    <definedName name="wwww_5_2" localSheetId="0" hidden="1">{#N/A,#N/A,FALSE,"schA"}</definedName>
    <definedName name="wwww_5_2" localSheetId="6" hidden="1">{#N/A,#N/A,FALSE,"schA"}</definedName>
    <definedName name="wwww_5_2" localSheetId="7" hidden="1">{#N/A,#N/A,FALSE,"schA"}</definedName>
    <definedName name="wwww_5_2" localSheetId="8" hidden="1">{#N/A,#N/A,FALSE,"schA"}</definedName>
    <definedName name="wwww_5_2" localSheetId="9" hidden="1">{#N/A,#N/A,FALSE,"schA"}</definedName>
    <definedName name="wwww_5_2" localSheetId="10" hidden="1">{#N/A,#N/A,FALSE,"schA"}</definedName>
    <definedName name="wwww_5_2" hidden="1">{#N/A,#N/A,FALSE,"schA"}</definedName>
    <definedName name="wwww_5_3" localSheetId="2" hidden="1">{#N/A,#N/A,FALSE,"schA"}</definedName>
    <definedName name="wwww_5_3" localSheetId="3" hidden="1">{#N/A,#N/A,FALSE,"schA"}</definedName>
    <definedName name="wwww_5_3" localSheetId="4" hidden="1">{#N/A,#N/A,FALSE,"schA"}</definedName>
    <definedName name="wwww_5_3" localSheetId="5" hidden="1">{#N/A,#N/A,FALSE,"schA"}</definedName>
    <definedName name="wwww_5_3" localSheetId="1" hidden="1">{#N/A,#N/A,FALSE,"schA"}</definedName>
    <definedName name="wwww_5_3" localSheetId="0" hidden="1">{#N/A,#N/A,FALSE,"schA"}</definedName>
    <definedName name="wwww_5_3" localSheetId="6" hidden="1">{#N/A,#N/A,FALSE,"schA"}</definedName>
    <definedName name="wwww_5_3" localSheetId="7" hidden="1">{#N/A,#N/A,FALSE,"schA"}</definedName>
    <definedName name="wwww_5_3" localSheetId="8" hidden="1">{#N/A,#N/A,FALSE,"schA"}</definedName>
    <definedName name="wwww_5_3" localSheetId="9" hidden="1">{#N/A,#N/A,FALSE,"schA"}</definedName>
    <definedName name="wwww_5_3" localSheetId="10" hidden="1">{#N/A,#N/A,FALSE,"schA"}</definedName>
    <definedName name="wwww_5_3" hidden="1">{#N/A,#N/A,FALSE,"schA"}</definedName>
    <definedName name="x" localSheetId="2" hidden="1">{#N/A,#N/A,FALSE,"FY97";#N/A,#N/A,FALSE,"FY98";#N/A,#N/A,FALSE,"FY99";#N/A,#N/A,FALSE,"FY00";#N/A,#N/A,FALSE,"FY01"}</definedName>
    <definedName name="x" localSheetId="3" hidden="1">{#N/A,#N/A,FALSE,"FY97";#N/A,#N/A,FALSE,"FY98";#N/A,#N/A,FALSE,"FY99";#N/A,#N/A,FALSE,"FY00";#N/A,#N/A,FALSE,"FY01"}</definedName>
    <definedName name="x" localSheetId="4" hidden="1">{#N/A,#N/A,FALSE,"FY97";#N/A,#N/A,FALSE,"FY98";#N/A,#N/A,FALSE,"FY99";#N/A,#N/A,FALSE,"FY00";#N/A,#N/A,FALSE,"FY01"}</definedName>
    <definedName name="x" localSheetId="5" hidden="1">{#N/A,#N/A,FALSE,"FY97";#N/A,#N/A,FALSE,"FY98";#N/A,#N/A,FALSE,"FY99";#N/A,#N/A,FALSE,"FY00";#N/A,#N/A,FALSE,"FY01"}</definedName>
    <definedName name="x" localSheetId="1" hidden="1">{#N/A,#N/A,FALSE,"FY97";#N/A,#N/A,FALSE,"FY98";#N/A,#N/A,FALSE,"FY99";#N/A,#N/A,FALSE,"FY00";#N/A,#N/A,FALSE,"FY01"}</definedName>
    <definedName name="x" localSheetId="0" hidden="1">{#N/A,#N/A,FALSE,"FY97";#N/A,#N/A,FALSE,"FY98";#N/A,#N/A,FALSE,"FY99";#N/A,#N/A,FALSE,"FY00";#N/A,#N/A,FALSE,"FY01"}</definedName>
    <definedName name="x" localSheetId="6" hidden="1">{#N/A,#N/A,FALSE,"FY97";#N/A,#N/A,FALSE,"FY98";#N/A,#N/A,FALSE,"FY99";#N/A,#N/A,FALSE,"FY00";#N/A,#N/A,FALSE,"FY01"}</definedName>
    <definedName name="x" localSheetId="7" hidden="1">{#N/A,#N/A,FALSE,"FY97";#N/A,#N/A,FALSE,"FY98";#N/A,#N/A,FALSE,"FY99";#N/A,#N/A,FALSE,"FY00";#N/A,#N/A,FALSE,"FY01"}</definedName>
    <definedName name="x" localSheetId="8" hidden="1">{#N/A,#N/A,FALSE,"FY97";#N/A,#N/A,FALSE,"FY98";#N/A,#N/A,FALSE,"FY99";#N/A,#N/A,FALSE,"FY00";#N/A,#N/A,FALSE,"FY01"}</definedName>
    <definedName name="x" localSheetId="9" hidden="1">{#N/A,#N/A,FALSE,"FY97";#N/A,#N/A,FALSE,"FY98";#N/A,#N/A,FALSE,"FY99";#N/A,#N/A,FALSE,"FY00";#N/A,#N/A,FALSE,"FY01"}</definedName>
    <definedName name="x" localSheetId="10" hidden="1">{#N/A,#N/A,FALSE,"FY97";#N/A,#N/A,FALSE,"FY98";#N/A,#N/A,FALSE,"FY99";#N/A,#N/A,FALSE,"FY00";#N/A,#N/A,FALSE,"FY01"}</definedName>
    <definedName name="x" hidden="1">{#N/A,#N/A,FALSE,"FY97";#N/A,#N/A,FALSE,"FY98";#N/A,#N/A,FALSE,"FY99";#N/A,#N/A,FALSE,"FY00";#N/A,#N/A,FALSE,"FY01"}</definedName>
    <definedName name="x_1" localSheetId="2" hidden="1">{#N/A,#N/A,FALSE,"FY97";#N/A,#N/A,FALSE,"FY98";#N/A,#N/A,FALSE,"FY99";#N/A,#N/A,FALSE,"FY00";#N/A,#N/A,FALSE,"FY01"}</definedName>
    <definedName name="x_1" localSheetId="3" hidden="1">{#N/A,#N/A,FALSE,"FY97";#N/A,#N/A,FALSE,"FY98";#N/A,#N/A,FALSE,"FY99";#N/A,#N/A,FALSE,"FY00";#N/A,#N/A,FALSE,"FY01"}</definedName>
    <definedName name="x_1" localSheetId="4" hidden="1">{#N/A,#N/A,FALSE,"FY97";#N/A,#N/A,FALSE,"FY98";#N/A,#N/A,FALSE,"FY99";#N/A,#N/A,FALSE,"FY00";#N/A,#N/A,FALSE,"FY01"}</definedName>
    <definedName name="x_1" localSheetId="5" hidden="1">{#N/A,#N/A,FALSE,"FY97";#N/A,#N/A,FALSE,"FY98";#N/A,#N/A,FALSE,"FY99";#N/A,#N/A,FALSE,"FY00";#N/A,#N/A,FALSE,"FY01"}</definedName>
    <definedName name="x_1" localSheetId="1" hidden="1">{#N/A,#N/A,FALSE,"FY97";#N/A,#N/A,FALSE,"FY98";#N/A,#N/A,FALSE,"FY99";#N/A,#N/A,FALSE,"FY00";#N/A,#N/A,FALSE,"FY01"}</definedName>
    <definedName name="x_1" localSheetId="0" hidden="1">{#N/A,#N/A,FALSE,"FY97";#N/A,#N/A,FALSE,"FY98";#N/A,#N/A,FALSE,"FY99";#N/A,#N/A,FALSE,"FY00";#N/A,#N/A,FALSE,"FY01"}</definedName>
    <definedName name="x_1" localSheetId="6" hidden="1">{#N/A,#N/A,FALSE,"FY97";#N/A,#N/A,FALSE,"FY98";#N/A,#N/A,FALSE,"FY99";#N/A,#N/A,FALSE,"FY00";#N/A,#N/A,FALSE,"FY01"}</definedName>
    <definedName name="x_1" localSheetId="7" hidden="1">{#N/A,#N/A,FALSE,"FY97";#N/A,#N/A,FALSE,"FY98";#N/A,#N/A,FALSE,"FY99";#N/A,#N/A,FALSE,"FY00";#N/A,#N/A,FALSE,"FY01"}</definedName>
    <definedName name="x_1" localSheetId="8" hidden="1">{#N/A,#N/A,FALSE,"FY97";#N/A,#N/A,FALSE,"FY98";#N/A,#N/A,FALSE,"FY99";#N/A,#N/A,FALSE,"FY00";#N/A,#N/A,FALSE,"FY01"}</definedName>
    <definedName name="x_1" localSheetId="9" hidden="1">{#N/A,#N/A,FALSE,"FY97";#N/A,#N/A,FALSE,"FY98";#N/A,#N/A,FALSE,"FY99";#N/A,#N/A,FALSE,"FY00";#N/A,#N/A,FALSE,"FY01"}</definedName>
    <definedName name="x_1" localSheetId="10" hidden="1">{#N/A,#N/A,FALSE,"FY97";#N/A,#N/A,FALSE,"FY98";#N/A,#N/A,FALSE,"FY99";#N/A,#N/A,FALSE,"FY00";#N/A,#N/A,FALSE,"FY01"}</definedName>
    <definedName name="x_1" hidden="1">{#N/A,#N/A,FALSE,"FY97";#N/A,#N/A,FALSE,"FY98";#N/A,#N/A,FALSE,"FY99";#N/A,#N/A,FALSE,"FY00";#N/A,#N/A,FALSE,"FY01"}</definedName>
    <definedName name="XREF_COLUMN_1" localSheetId="2" hidden="1">#REF!</definedName>
    <definedName name="XREF_COLUMN_1" localSheetId="3" hidden="1">#REF!</definedName>
    <definedName name="XREF_COLUMN_1" localSheetId="4" hidden="1">#REF!</definedName>
    <definedName name="XREF_COLUMN_1" localSheetId="5" hidden="1">#REF!</definedName>
    <definedName name="XREF_COLUMN_1" localSheetId="7" hidden="1">#REF!</definedName>
    <definedName name="XREF_COLUMN_1" localSheetId="9" hidden="1">#REF!</definedName>
    <definedName name="XREF_COLUMN_1" hidden="1">#REF!</definedName>
    <definedName name="XREF_COLUMN_2" localSheetId="2" hidden="1">#REF!</definedName>
    <definedName name="XREF_COLUMN_2" localSheetId="3" hidden="1">#REF!</definedName>
    <definedName name="XREF_COLUMN_2" localSheetId="4" hidden="1">#REF!</definedName>
    <definedName name="XREF_COLUMN_2" localSheetId="5" hidden="1">#REF!</definedName>
    <definedName name="XREF_COLUMN_2" localSheetId="7" hidden="1">#REF!</definedName>
    <definedName name="XREF_COLUMN_2" localSheetId="9" hidden="1">#REF!</definedName>
    <definedName name="XREF_COLUMN_2" hidden="1">#REF!</definedName>
    <definedName name="XREF_COLUMN_3" localSheetId="2" hidden="1">#REF!</definedName>
    <definedName name="XREF_COLUMN_3" localSheetId="3" hidden="1">#REF!</definedName>
    <definedName name="XREF_COLUMN_3" localSheetId="4" hidden="1">#REF!</definedName>
    <definedName name="XREF_COLUMN_3" localSheetId="5" hidden="1">#REF!</definedName>
    <definedName name="XREF_COLUMN_3" localSheetId="7" hidden="1">#REF!</definedName>
    <definedName name="XREF_COLUMN_3" localSheetId="9" hidden="1">#REF!</definedName>
    <definedName name="XREF_COLUMN_3" hidden="1">#REF!</definedName>
    <definedName name="XREF_COLUMN_6" localSheetId="2" hidden="1">#REF!</definedName>
    <definedName name="XREF_COLUMN_6" localSheetId="3" hidden="1">#REF!</definedName>
    <definedName name="XREF_COLUMN_6" localSheetId="4" hidden="1">#REF!</definedName>
    <definedName name="XREF_COLUMN_6" localSheetId="5" hidden="1">#REF!</definedName>
    <definedName name="XREF_COLUMN_6" localSheetId="9" hidden="1">#REF!</definedName>
    <definedName name="XREF_COLUMN_6" hidden="1">#REF!</definedName>
    <definedName name="XREF_COLUMN_7" localSheetId="2" hidden="1">#REF!</definedName>
    <definedName name="XREF_COLUMN_7" localSheetId="3" hidden="1">#REF!</definedName>
    <definedName name="XREF_COLUMN_7" localSheetId="4" hidden="1">#REF!</definedName>
    <definedName name="XREF_COLUMN_7" localSheetId="5" hidden="1">#REF!</definedName>
    <definedName name="XREF_COLUMN_7" localSheetId="9" hidden="1">#REF!</definedName>
    <definedName name="XREF_COLUMN_7" hidden="1">#REF!</definedName>
    <definedName name="XREF_COLUMN_8" localSheetId="2" hidden="1">#REF!</definedName>
    <definedName name="XREF_COLUMN_8" localSheetId="3" hidden="1">#REF!</definedName>
    <definedName name="XREF_COLUMN_8" localSheetId="4" hidden="1">#REF!</definedName>
    <definedName name="XREF_COLUMN_8" localSheetId="5" hidden="1">#REF!</definedName>
    <definedName name="XREF_COLUMN_8" localSheetId="9" hidden="1">#REF!</definedName>
    <definedName name="XREF_COLUMN_8" hidden="1">#REF!</definedName>
    <definedName name="XREF_COLUMN_9" localSheetId="2" hidden="1">#REF!</definedName>
    <definedName name="XREF_COLUMN_9" localSheetId="3" hidden="1">#REF!</definedName>
    <definedName name="XREF_COLUMN_9" localSheetId="4" hidden="1">#REF!</definedName>
    <definedName name="XREF_COLUMN_9" localSheetId="5" hidden="1">#REF!</definedName>
    <definedName name="XREF_COLUMN_9" localSheetId="9" hidden="1">#REF!</definedName>
    <definedName name="XREF_COLUMN_9" hidden="1">#REF!</definedName>
    <definedName name="XRefActiveRow" localSheetId="2" hidden="1">#REF!</definedName>
    <definedName name="XRefActiveRow" localSheetId="3" hidden="1">#REF!</definedName>
    <definedName name="XRefActiveRow" localSheetId="4" hidden="1">#REF!</definedName>
    <definedName name="XRefActiveRow" localSheetId="5" hidden="1">#REF!</definedName>
    <definedName name="XRefActiveRow" localSheetId="9" hidden="1">#REF!</definedName>
    <definedName name="XRefActiveRow" hidden="1">#REF!</definedName>
    <definedName name="XRefColumnsCount" hidden="1">2</definedName>
    <definedName name="XRefCopy13" localSheetId="2" hidden="1">#REF!</definedName>
    <definedName name="XRefCopy13" localSheetId="3" hidden="1">#REF!</definedName>
    <definedName name="XRefCopy13" localSheetId="4" hidden="1">#REF!</definedName>
    <definedName name="XRefCopy13" localSheetId="5" hidden="1">#REF!</definedName>
    <definedName name="XRefCopy13" localSheetId="7" hidden="1">#REF!</definedName>
    <definedName name="XRefCopy13" localSheetId="8" hidden="1">#REF!</definedName>
    <definedName name="XRefCopy13" localSheetId="9" hidden="1">#REF!</definedName>
    <definedName name="XRefCopy13" hidden="1">#REF!</definedName>
    <definedName name="XRefCopy13Row" localSheetId="2" hidden="1">#REF!</definedName>
    <definedName name="XRefCopy13Row" localSheetId="3" hidden="1">#REF!</definedName>
    <definedName name="XRefCopy13Row" localSheetId="4" hidden="1">#REF!</definedName>
    <definedName name="XRefCopy13Row" localSheetId="5" hidden="1">#REF!</definedName>
    <definedName name="XRefCopy13Row" localSheetId="9" hidden="1">#REF!</definedName>
    <definedName name="XRefCopy13Row" hidden="1">#REF!</definedName>
    <definedName name="XRefCopy14" localSheetId="2" hidden="1">#REF!</definedName>
    <definedName name="XRefCopy14" localSheetId="3" hidden="1">#REF!</definedName>
    <definedName name="XRefCopy14" localSheetId="4" hidden="1">#REF!</definedName>
    <definedName name="XRefCopy14" localSheetId="5" hidden="1">#REF!</definedName>
    <definedName name="XRefCopy14" localSheetId="9" hidden="1">#REF!</definedName>
    <definedName name="XRefCopy14" hidden="1">#REF!</definedName>
    <definedName name="XRefCopy14Row" localSheetId="2" hidden="1">#REF!</definedName>
    <definedName name="XRefCopy14Row" localSheetId="3" hidden="1">#REF!</definedName>
    <definedName name="XRefCopy14Row" localSheetId="4" hidden="1">#REF!</definedName>
    <definedName name="XRefCopy14Row" localSheetId="5" hidden="1">#REF!</definedName>
    <definedName name="XRefCopy14Row" localSheetId="9" hidden="1">#REF!</definedName>
    <definedName name="XRefCopy14Row" hidden="1">#REF!</definedName>
    <definedName name="XRefCopy15" localSheetId="2" hidden="1">#REF!</definedName>
    <definedName name="XRefCopy15" localSheetId="3" hidden="1">#REF!</definedName>
    <definedName name="XRefCopy15" localSheetId="4" hidden="1">#REF!</definedName>
    <definedName name="XRefCopy15" localSheetId="5" hidden="1">#REF!</definedName>
    <definedName name="XRefCopy15" localSheetId="9" hidden="1">#REF!</definedName>
    <definedName name="XRefCopy15" hidden="1">#REF!</definedName>
    <definedName name="XRefCopy15Row" localSheetId="2" hidden="1">#REF!</definedName>
    <definedName name="XRefCopy15Row" localSheetId="3" hidden="1">#REF!</definedName>
    <definedName name="XRefCopy15Row" localSheetId="4" hidden="1">#REF!</definedName>
    <definedName name="XRefCopy15Row" localSheetId="5" hidden="1">#REF!</definedName>
    <definedName name="XRefCopy15Row" localSheetId="9" hidden="1">#REF!</definedName>
    <definedName name="XRefCopy15Row" hidden="1">#REF!</definedName>
    <definedName name="XRefCopy16" localSheetId="2" hidden="1">#REF!</definedName>
    <definedName name="XRefCopy16" localSheetId="3" hidden="1">#REF!</definedName>
    <definedName name="XRefCopy16" localSheetId="4" hidden="1">#REF!</definedName>
    <definedName name="XRefCopy16" localSheetId="5" hidden="1">#REF!</definedName>
    <definedName name="XRefCopy16" localSheetId="9" hidden="1">#REF!</definedName>
    <definedName name="XRefCopy16" hidden="1">#REF!</definedName>
    <definedName name="XRefCopy16Row" localSheetId="2" hidden="1">#REF!</definedName>
    <definedName name="XRefCopy16Row" localSheetId="3" hidden="1">#REF!</definedName>
    <definedName name="XRefCopy16Row" localSheetId="4" hidden="1">#REF!</definedName>
    <definedName name="XRefCopy16Row" localSheetId="5" hidden="1">#REF!</definedName>
    <definedName name="XRefCopy16Row" localSheetId="9" hidden="1">#REF!</definedName>
    <definedName name="XRefCopy16Row" hidden="1">#REF!</definedName>
    <definedName name="XRefCopy17" localSheetId="2" hidden="1">#REF!</definedName>
    <definedName name="XRefCopy17" localSheetId="3" hidden="1">#REF!</definedName>
    <definedName name="XRefCopy17" localSheetId="4" hidden="1">#REF!</definedName>
    <definedName name="XRefCopy17" localSheetId="5" hidden="1">#REF!</definedName>
    <definedName name="XRefCopy17" localSheetId="9" hidden="1">#REF!</definedName>
    <definedName name="XRefCopy17" hidden="1">#REF!</definedName>
    <definedName name="XRefCopy17Row" localSheetId="2" hidden="1">#REF!</definedName>
    <definedName name="XRefCopy17Row" localSheetId="3" hidden="1">#REF!</definedName>
    <definedName name="XRefCopy17Row" localSheetId="4" hidden="1">#REF!</definedName>
    <definedName name="XRefCopy17Row" localSheetId="5" hidden="1">#REF!</definedName>
    <definedName name="XRefCopy17Row" localSheetId="9" hidden="1">#REF!</definedName>
    <definedName name="XRefCopy17Row" hidden="1">#REF!</definedName>
    <definedName name="XRefCopy18" localSheetId="2" hidden="1">#REF!</definedName>
    <definedName name="XRefCopy18" localSheetId="3" hidden="1">#REF!</definedName>
    <definedName name="XRefCopy18" localSheetId="4" hidden="1">#REF!</definedName>
    <definedName name="XRefCopy18" localSheetId="5" hidden="1">#REF!</definedName>
    <definedName name="XRefCopy18" localSheetId="9" hidden="1">#REF!</definedName>
    <definedName name="XRefCopy18" hidden="1">#REF!</definedName>
    <definedName name="XRefCopy18Row" localSheetId="2" hidden="1">#REF!</definedName>
    <definedName name="XRefCopy18Row" localSheetId="3" hidden="1">#REF!</definedName>
    <definedName name="XRefCopy18Row" localSheetId="4" hidden="1">#REF!</definedName>
    <definedName name="XRefCopy18Row" localSheetId="5" hidden="1">#REF!</definedName>
    <definedName name="XRefCopy18Row" localSheetId="9" hidden="1">#REF!</definedName>
    <definedName name="XRefCopy18Row" hidden="1">#REF!</definedName>
    <definedName name="XRefCopy19" localSheetId="2" hidden="1">#REF!</definedName>
    <definedName name="XRefCopy19" localSheetId="3" hidden="1">#REF!</definedName>
    <definedName name="XRefCopy19" localSheetId="4" hidden="1">#REF!</definedName>
    <definedName name="XRefCopy19" localSheetId="5" hidden="1">#REF!</definedName>
    <definedName name="XRefCopy19" localSheetId="9" hidden="1">#REF!</definedName>
    <definedName name="XRefCopy19" hidden="1">#REF!</definedName>
    <definedName name="XRefCopy19Row" localSheetId="2" hidden="1">#REF!</definedName>
    <definedName name="XRefCopy19Row" localSheetId="4" hidden="1">#REF!</definedName>
    <definedName name="XRefCopy19Row" localSheetId="7" hidden="1">[27]XREF!#REF!</definedName>
    <definedName name="XRefCopy19Row" localSheetId="8" hidden="1">#REF!</definedName>
    <definedName name="XRefCopy19Row" localSheetId="9" hidden="1">[27]XREF!#REF!</definedName>
    <definedName name="XRefCopy19Row" hidden="1">#REF!</definedName>
    <definedName name="XRefCopy1Row" localSheetId="2" hidden="1">#REF!</definedName>
    <definedName name="XRefCopy1Row" localSheetId="3" hidden="1">#REF!</definedName>
    <definedName name="XRefCopy1Row" localSheetId="4" hidden="1">#REF!</definedName>
    <definedName name="XRefCopy1Row" localSheetId="5" hidden="1">#REF!</definedName>
    <definedName name="XRefCopy1Row" localSheetId="7" hidden="1">#REF!</definedName>
    <definedName name="XRefCopy1Row" localSheetId="9" hidden="1">#REF!</definedName>
    <definedName name="XRefCopy1Row" hidden="1">#REF!</definedName>
    <definedName name="XRefCopy20" localSheetId="2" hidden="1">#REF!</definedName>
    <definedName name="XRefCopy20" localSheetId="3" hidden="1">#REF!</definedName>
    <definedName name="XRefCopy20" localSheetId="4" hidden="1">#REF!</definedName>
    <definedName name="XRefCopy20" localSheetId="5" hidden="1">#REF!</definedName>
    <definedName name="XRefCopy20" localSheetId="7" hidden="1">#REF!</definedName>
    <definedName name="XRefCopy20" localSheetId="9" hidden="1">#REF!</definedName>
    <definedName name="XRefCopy20" hidden="1">#REF!</definedName>
    <definedName name="XRefCopy20Row" localSheetId="2" hidden="1">#REF!</definedName>
    <definedName name="XRefCopy20Row" localSheetId="3" hidden="1">#REF!</definedName>
    <definedName name="XRefCopy20Row" localSheetId="4" hidden="1">#REF!</definedName>
    <definedName name="XRefCopy20Row" localSheetId="5" hidden="1">#REF!</definedName>
    <definedName name="XRefCopy20Row" localSheetId="7" hidden="1">[27]XREF!#REF!</definedName>
    <definedName name="XRefCopy20Row" localSheetId="8" hidden="1">#REF!</definedName>
    <definedName name="XRefCopy20Row" localSheetId="9" hidden="1">[27]XREF!#REF!</definedName>
    <definedName name="XRefCopy20Row" hidden="1">#REF!</definedName>
    <definedName name="XRefCopy21" localSheetId="2" hidden="1">#REF!</definedName>
    <definedName name="XRefCopy21" localSheetId="3" hidden="1">#REF!</definedName>
    <definedName name="XRefCopy21" localSheetId="4" hidden="1">#REF!</definedName>
    <definedName name="XRefCopy21" localSheetId="5" hidden="1">#REF!</definedName>
    <definedName name="XRefCopy21" localSheetId="7" hidden="1">#REF!</definedName>
    <definedName name="XRefCopy21" localSheetId="9" hidden="1">#REF!</definedName>
    <definedName name="XRefCopy21" hidden="1">#REF!</definedName>
    <definedName name="XRefCopy22" localSheetId="2" hidden="1">#REF!</definedName>
    <definedName name="XRefCopy22" localSheetId="3" hidden="1">#REF!</definedName>
    <definedName name="XRefCopy22" localSheetId="4" hidden="1">#REF!</definedName>
    <definedName name="XRefCopy22" localSheetId="5" hidden="1">#REF!</definedName>
    <definedName name="XRefCopy22" localSheetId="7" hidden="1">#REF!</definedName>
    <definedName name="XRefCopy22" localSheetId="9" hidden="1">#REF!</definedName>
    <definedName name="XRefCopy22" hidden="1">#REF!</definedName>
    <definedName name="XRefCopy23" localSheetId="2" hidden="1">#REF!</definedName>
    <definedName name="XRefCopy23" localSheetId="3" hidden="1">#REF!</definedName>
    <definedName name="XRefCopy23" localSheetId="4" hidden="1">#REF!</definedName>
    <definedName name="XRefCopy23" localSheetId="5" hidden="1">#REF!</definedName>
    <definedName name="XRefCopy23" localSheetId="7" hidden="1">#REF!</definedName>
    <definedName name="XRefCopy23" localSheetId="9" hidden="1">#REF!</definedName>
    <definedName name="XRefCopy23" hidden="1">#REF!</definedName>
    <definedName name="XRefCopy24" localSheetId="2" hidden="1">#REF!</definedName>
    <definedName name="XRefCopy24" localSheetId="3" hidden="1">#REF!</definedName>
    <definedName name="XRefCopy24" localSheetId="4" hidden="1">#REF!</definedName>
    <definedName name="XRefCopy24" localSheetId="5" hidden="1">#REF!</definedName>
    <definedName name="XRefCopy24" localSheetId="9" hidden="1">#REF!</definedName>
    <definedName name="XRefCopy24" hidden="1">#REF!</definedName>
    <definedName name="XRefCopy3" localSheetId="2" hidden="1">#REF!</definedName>
    <definedName name="XRefCopy3" localSheetId="3" hidden="1">#REF!</definedName>
    <definedName name="XRefCopy3" localSheetId="4" hidden="1">#REF!</definedName>
    <definedName name="XRefCopy3" localSheetId="5" hidden="1">#REF!</definedName>
    <definedName name="XRefCopy3" localSheetId="9" hidden="1">#REF!</definedName>
    <definedName name="XRefCopy3" hidden="1">#REF!</definedName>
    <definedName name="XRefCopy3Row" localSheetId="2" hidden="1">#REF!</definedName>
    <definedName name="XRefCopy3Row" localSheetId="4" hidden="1">#REF!</definedName>
    <definedName name="XRefCopy3Row" localSheetId="7" hidden="1">[36]XREF!#REF!</definedName>
    <definedName name="XRefCopy3Row" localSheetId="8" hidden="1">#REF!</definedName>
    <definedName name="XRefCopy3Row" localSheetId="9" hidden="1">[36]XREF!#REF!</definedName>
    <definedName name="XRefCopy3Row" hidden="1">#REF!</definedName>
    <definedName name="XRefCopy4" localSheetId="2" hidden="1">#REF!</definedName>
    <definedName name="XRefCopy4" localSheetId="3" hidden="1">#REF!</definedName>
    <definedName name="XRefCopy4" localSheetId="4" hidden="1">#REF!</definedName>
    <definedName name="XRefCopy4" localSheetId="5" hidden="1">#REF!</definedName>
    <definedName name="XRefCopy4" localSheetId="7" hidden="1">#REF!</definedName>
    <definedName name="XRefCopy4" localSheetId="9" hidden="1">#REF!</definedName>
    <definedName name="XRefCopy4" hidden="1">#REF!</definedName>
    <definedName name="XRefCopy4Row" localSheetId="2" hidden="1">#REF!</definedName>
    <definedName name="XRefCopy4Row" localSheetId="4" hidden="1">#REF!</definedName>
    <definedName name="XRefCopy4Row" localSheetId="7" hidden="1">[36]XREF!#REF!</definedName>
    <definedName name="XRefCopy4Row" localSheetId="8" hidden="1">#REF!</definedName>
    <definedName name="XRefCopy4Row" localSheetId="9" hidden="1">[36]XREF!#REF!</definedName>
    <definedName name="XRefCopy4Row" hidden="1">#REF!</definedName>
    <definedName name="XRefCopy5" localSheetId="2" hidden="1">#REF!</definedName>
    <definedName name="XRefCopy5" localSheetId="3" hidden="1">#REF!</definedName>
    <definedName name="XRefCopy5" localSheetId="4" hidden="1">#REF!</definedName>
    <definedName name="XRefCopy5" localSheetId="5" hidden="1">#REF!</definedName>
    <definedName name="XRefCopy5" localSheetId="7" hidden="1">#REF!</definedName>
    <definedName name="XRefCopy5" localSheetId="9" hidden="1">#REF!</definedName>
    <definedName name="XRefCopy5" hidden="1">#REF!</definedName>
    <definedName name="XRefCopy5Row" localSheetId="2" hidden="1">#REF!</definedName>
    <definedName name="XRefCopy5Row" localSheetId="4" hidden="1">#REF!</definedName>
    <definedName name="XRefCopy5Row" localSheetId="7" hidden="1">[36]XREF!#REF!</definedName>
    <definedName name="XRefCopy5Row" localSheetId="8" hidden="1">#REF!</definedName>
    <definedName name="XRefCopy5Row" localSheetId="9" hidden="1">[36]XREF!#REF!</definedName>
    <definedName name="XRefCopy5Row" hidden="1">#REF!</definedName>
    <definedName name="XRefCopyRangeCount" hidden="1">3</definedName>
    <definedName name="XRefPaste1" localSheetId="2" hidden="1">#REF!</definedName>
    <definedName name="XRefPaste1" localSheetId="3" hidden="1">#REF!</definedName>
    <definedName name="XRefPaste1" localSheetId="4" hidden="1">#REF!</definedName>
    <definedName name="XRefPaste1" localSheetId="5" hidden="1">#REF!</definedName>
    <definedName name="XRefPaste1" localSheetId="7" hidden="1">#REF!</definedName>
    <definedName name="XRefPaste1" localSheetId="8" hidden="1">#REF!</definedName>
    <definedName name="XRefPaste1" localSheetId="9" hidden="1">#REF!</definedName>
    <definedName name="XRefPaste1" hidden="1">#REF!</definedName>
    <definedName name="XRefPaste11" localSheetId="2" hidden="1">#REF!</definedName>
    <definedName name="XRefPaste11" localSheetId="3" hidden="1">#REF!</definedName>
    <definedName name="XRefPaste11" localSheetId="4" hidden="1">#REF!</definedName>
    <definedName name="XRefPaste11" localSheetId="5" hidden="1">#REF!</definedName>
    <definedName name="XRefPaste11" localSheetId="7" hidden="1">#REF!</definedName>
    <definedName name="XRefPaste11" localSheetId="9" hidden="1">#REF!</definedName>
    <definedName name="XRefPaste11" hidden="1">#REF!</definedName>
    <definedName name="XRefPaste15" localSheetId="2" hidden="1">#REF!</definedName>
    <definedName name="XRefPaste15" localSheetId="3" hidden="1">#REF!</definedName>
    <definedName name="XRefPaste15" localSheetId="4" hidden="1">#REF!</definedName>
    <definedName name="XRefPaste15" localSheetId="5" hidden="1">#REF!</definedName>
    <definedName name="XRefPaste15" localSheetId="7" hidden="1">#REF!</definedName>
    <definedName name="XRefPaste15" localSheetId="9" hidden="1">#REF!</definedName>
    <definedName name="XRefPaste15" hidden="1">#REF!</definedName>
    <definedName name="XRefPaste15Row" localSheetId="2" hidden="1">#REF!</definedName>
    <definedName name="XRefPaste15Row" localSheetId="4" hidden="1">#REF!</definedName>
    <definedName name="XRefPaste15Row" localSheetId="7" hidden="1">[27]XREF!#REF!</definedName>
    <definedName name="XRefPaste15Row" localSheetId="8" hidden="1">#REF!</definedName>
    <definedName name="XRefPaste15Row" localSheetId="9" hidden="1">[27]XREF!#REF!</definedName>
    <definedName name="XRefPaste15Row" hidden="1">#REF!</definedName>
    <definedName name="XRefPaste17" localSheetId="2" hidden="1">#REF!</definedName>
    <definedName name="XRefPaste17" localSheetId="3" hidden="1">#REF!</definedName>
    <definedName name="XRefPaste17" localSheetId="4" hidden="1">#REF!</definedName>
    <definedName name="XRefPaste17" localSheetId="5" hidden="1">#REF!</definedName>
    <definedName name="XRefPaste17" localSheetId="7" hidden="1">#REF!</definedName>
    <definedName name="XRefPaste17" localSheetId="9" hidden="1">#REF!</definedName>
    <definedName name="XRefPaste17" hidden="1">#REF!</definedName>
    <definedName name="XRefPaste17Row" localSheetId="2" hidden="1">#REF!</definedName>
    <definedName name="XRefPaste17Row" localSheetId="4" hidden="1">#REF!</definedName>
    <definedName name="XRefPaste17Row" localSheetId="7" hidden="1">[27]XREF!#REF!</definedName>
    <definedName name="XRefPaste17Row" localSheetId="8" hidden="1">#REF!</definedName>
    <definedName name="XRefPaste17Row" localSheetId="9" hidden="1">[27]XREF!#REF!</definedName>
    <definedName name="XRefPaste17Row" hidden="1">#REF!</definedName>
    <definedName name="XRefPaste19" localSheetId="2" hidden="1">#REF!</definedName>
    <definedName name="XRefPaste19" localSheetId="3" hidden="1">#REF!</definedName>
    <definedName name="XRefPaste19" localSheetId="4" hidden="1">#REF!</definedName>
    <definedName name="XRefPaste19" localSheetId="5" hidden="1">#REF!</definedName>
    <definedName name="XRefPaste19" localSheetId="7" hidden="1">#REF!</definedName>
    <definedName name="XRefPaste19" localSheetId="9" hidden="1">#REF!</definedName>
    <definedName name="XRefPaste19" hidden="1">#REF!</definedName>
    <definedName name="XRefPaste19Row" localSheetId="2" hidden="1">#REF!</definedName>
    <definedName name="XRefPaste19Row" localSheetId="4" hidden="1">#REF!</definedName>
    <definedName name="XRefPaste19Row" localSheetId="7" hidden="1">[27]XREF!#REF!</definedName>
    <definedName name="XRefPaste19Row" localSheetId="8" hidden="1">#REF!</definedName>
    <definedName name="XRefPaste19Row" localSheetId="9" hidden="1">[27]XREF!#REF!</definedName>
    <definedName name="XRefPaste19Row" hidden="1">#REF!</definedName>
    <definedName name="XRefPaste1Row" localSheetId="2" hidden="1">#REF!</definedName>
    <definedName name="XRefPaste1Row" localSheetId="4" hidden="1">#REF!</definedName>
    <definedName name="XRefPaste1Row" localSheetId="7" hidden="1">[36]XREF!#REF!</definedName>
    <definedName name="XRefPaste1Row" localSheetId="8" hidden="1">#REF!</definedName>
    <definedName name="XRefPaste1Row" localSheetId="9" hidden="1">[36]XREF!#REF!</definedName>
    <definedName name="XRefPaste1Row" hidden="1">#REF!</definedName>
    <definedName name="XRefPaste2" localSheetId="2" hidden="1">#REF!</definedName>
    <definedName name="XRefPaste2" localSheetId="3" hidden="1">#REF!</definedName>
    <definedName name="XRefPaste2" localSheetId="4" hidden="1">#REF!</definedName>
    <definedName name="XRefPaste2" localSheetId="5" hidden="1">#REF!</definedName>
    <definedName name="XRefPaste2" localSheetId="7" hidden="1">#REF!</definedName>
    <definedName name="XRefPaste2" localSheetId="9" hidden="1">#REF!</definedName>
    <definedName name="XRefPaste2" hidden="1">#REF!</definedName>
    <definedName name="XRefPaste20" localSheetId="2" hidden="1">#REF!</definedName>
    <definedName name="XRefPaste20" localSheetId="3" hidden="1">#REF!</definedName>
    <definedName name="XRefPaste20" localSheetId="4" hidden="1">#REF!</definedName>
    <definedName name="XRefPaste20" localSheetId="5" hidden="1">#REF!</definedName>
    <definedName name="XRefPaste20" localSheetId="7" hidden="1">#REF!</definedName>
    <definedName name="XRefPaste20" localSheetId="9" hidden="1">#REF!</definedName>
    <definedName name="XRefPaste20" hidden="1">#REF!</definedName>
    <definedName name="XRefPaste21" localSheetId="2" hidden="1">#REF!</definedName>
    <definedName name="XRefPaste21" localSheetId="3" hidden="1">#REF!</definedName>
    <definedName name="XRefPaste21" localSheetId="4" hidden="1">#REF!</definedName>
    <definedName name="XRefPaste21" localSheetId="5" hidden="1">#REF!</definedName>
    <definedName name="XRefPaste21" localSheetId="7" hidden="1">#REF!</definedName>
    <definedName name="XRefPaste21" localSheetId="9" hidden="1">#REF!</definedName>
    <definedName name="XRefPaste21" hidden="1">#REF!</definedName>
    <definedName name="XRefPaste21Row" localSheetId="2" hidden="1">#REF!</definedName>
    <definedName name="XRefPaste21Row" localSheetId="3" hidden="1">#REF!</definedName>
    <definedName name="XRefPaste21Row" localSheetId="4" hidden="1">#REF!</definedName>
    <definedName name="XRefPaste21Row" localSheetId="5" hidden="1">#REF!</definedName>
    <definedName name="XRefPaste21Row" localSheetId="7" hidden="1">[27]XREF!#REF!</definedName>
    <definedName name="XRefPaste21Row" localSheetId="8" hidden="1">#REF!</definedName>
    <definedName name="XRefPaste21Row" localSheetId="9" hidden="1">[27]XREF!#REF!</definedName>
    <definedName name="XRefPaste21Row" hidden="1">#REF!</definedName>
    <definedName name="XRefPaste24" localSheetId="2" hidden="1">#REF!</definedName>
    <definedName name="XRefPaste24" localSheetId="3" hidden="1">#REF!</definedName>
    <definedName name="XRefPaste24" localSheetId="4" hidden="1">#REF!</definedName>
    <definedName name="XRefPaste24" localSheetId="5" hidden="1">#REF!</definedName>
    <definedName name="XRefPaste24" localSheetId="7" hidden="1">#REF!</definedName>
    <definedName name="XRefPaste24" localSheetId="9" hidden="1">#REF!</definedName>
    <definedName name="XRefPaste24" hidden="1">#REF!</definedName>
    <definedName name="XRefPaste24Row" localSheetId="2" hidden="1">#REF!</definedName>
    <definedName name="XRefPaste24Row" localSheetId="3" hidden="1">#REF!</definedName>
    <definedName name="XRefPaste24Row" localSheetId="4" hidden="1">#REF!</definedName>
    <definedName name="XRefPaste24Row" localSheetId="5" hidden="1">#REF!</definedName>
    <definedName name="XRefPaste24Row" localSheetId="7" hidden="1">[27]XREF!#REF!</definedName>
    <definedName name="XRefPaste24Row" localSheetId="8" hidden="1">#REF!</definedName>
    <definedName name="XRefPaste24Row" localSheetId="9" hidden="1">[27]XREF!#REF!</definedName>
    <definedName name="XRefPaste24Row" hidden="1">#REF!</definedName>
    <definedName name="XRefPaste25" localSheetId="2" hidden="1">#REF!</definedName>
    <definedName name="XRefPaste25" localSheetId="3" hidden="1">#REF!</definedName>
    <definedName name="XRefPaste25" localSheetId="4" hidden="1">#REF!</definedName>
    <definedName name="XRefPaste25" localSheetId="5" hidden="1">#REF!</definedName>
    <definedName name="XRefPaste25" localSheetId="7" hidden="1">#REF!</definedName>
    <definedName name="XRefPaste25" localSheetId="9" hidden="1">#REF!</definedName>
    <definedName name="XRefPaste25" hidden="1">#REF!</definedName>
    <definedName name="XRefPaste25Row" localSheetId="2" hidden="1">#REF!</definedName>
    <definedName name="XRefPaste25Row" localSheetId="4" hidden="1">#REF!</definedName>
    <definedName name="XRefPaste25Row" localSheetId="7" hidden="1">[27]XREF!#REF!</definedName>
    <definedName name="XRefPaste25Row" localSheetId="8" hidden="1">#REF!</definedName>
    <definedName name="XRefPaste25Row" localSheetId="9" hidden="1">[27]XREF!#REF!</definedName>
    <definedName name="XRefPaste25Row" hidden="1">#REF!</definedName>
    <definedName name="XRefPaste26" localSheetId="2" hidden="1">#REF!</definedName>
    <definedName name="XRefPaste26" localSheetId="3" hidden="1">#REF!</definedName>
    <definedName name="XRefPaste26" localSheetId="4" hidden="1">#REF!</definedName>
    <definedName name="XRefPaste26" localSheetId="5" hidden="1">#REF!</definedName>
    <definedName name="XRefPaste26" localSheetId="7" hidden="1">#REF!</definedName>
    <definedName name="XRefPaste26" localSheetId="9" hidden="1">#REF!</definedName>
    <definedName name="XRefPaste26" hidden="1">#REF!</definedName>
    <definedName name="XRefPaste26Row" localSheetId="2" hidden="1">#REF!</definedName>
    <definedName name="XRefPaste26Row" localSheetId="4" hidden="1">#REF!</definedName>
    <definedName name="XRefPaste26Row" localSheetId="7" hidden="1">[27]XREF!#REF!</definedName>
    <definedName name="XRefPaste26Row" localSheetId="8" hidden="1">#REF!</definedName>
    <definedName name="XRefPaste26Row" localSheetId="9" hidden="1">[27]XREF!#REF!</definedName>
    <definedName name="XRefPaste26Row" hidden="1">#REF!</definedName>
    <definedName name="XRefPaste27" localSheetId="2" hidden="1">#REF!</definedName>
    <definedName name="XRefPaste27" localSheetId="3" hidden="1">#REF!</definedName>
    <definedName name="XRefPaste27" localSheetId="4" hidden="1">#REF!</definedName>
    <definedName name="XRefPaste27" localSheetId="5" hidden="1">#REF!</definedName>
    <definedName name="XRefPaste27" localSheetId="7" hidden="1">#REF!</definedName>
    <definedName name="XRefPaste27" localSheetId="9" hidden="1">#REF!</definedName>
    <definedName name="XRefPaste27" hidden="1">#REF!</definedName>
    <definedName name="XRefPaste27Row" localSheetId="2" hidden="1">#REF!</definedName>
    <definedName name="XRefPaste27Row" localSheetId="4" hidden="1">#REF!</definedName>
    <definedName name="XRefPaste27Row" localSheetId="7" hidden="1">[27]XREF!#REF!</definedName>
    <definedName name="XRefPaste27Row" localSheetId="8" hidden="1">#REF!</definedName>
    <definedName name="XRefPaste27Row" localSheetId="9" hidden="1">[27]XREF!#REF!</definedName>
    <definedName name="XRefPaste27Row" hidden="1">#REF!</definedName>
    <definedName name="XRefPaste28" localSheetId="2" hidden="1">#REF!</definedName>
    <definedName name="XRefPaste28" localSheetId="3" hidden="1">#REF!</definedName>
    <definedName name="XRefPaste28" localSheetId="4" hidden="1">#REF!</definedName>
    <definedName name="XRefPaste28" localSheetId="5" hidden="1">#REF!</definedName>
    <definedName name="XRefPaste28" localSheetId="7" hidden="1">#REF!</definedName>
    <definedName name="XRefPaste28" localSheetId="9" hidden="1">#REF!</definedName>
    <definedName name="XRefPaste28" hidden="1">#REF!</definedName>
    <definedName name="XRefPaste28Row" localSheetId="2" hidden="1">#REF!</definedName>
    <definedName name="XRefPaste28Row" localSheetId="4" hidden="1">#REF!</definedName>
    <definedName name="XRefPaste28Row" localSheetId="7" hidden="1">[27]XREF!#REF!</definedName>
    <definedName name="XRefPaste28Row" localSheetId="8" hidden="1">#REF!</definedName>
    <definedName name="XRefPaste28Row" localSheetId="9" hidden="1">[27]XREF!#REF!</definedName>
    <definedName name="XRefPaste28Row" hidden="1">#REF!</definedName>
    <definedName name="XRefPaste29" localSheetId="2" hidden="1">#REF!</definedName>
    <definedName name="XRefPaste29" localSheetId="3" hidden="1">#REF!</definedName>
    <definedName name="XRefPaste29" localSheetId="4" hidden="1">#REF!</definedName>
    <definedName name="XRefPaste29" localSheetId="5" hidden="1">#REF!</definedName>
    <definedName name="XRefPaste29" localSheetId="7" hidden="1">#REF!</definedName>
    <definedName name="XRefPaste29" localSheetId="9" hidden="1">#REF!</definedName>
    <definedName name="XRefPaste29" hidden="1">#REF!</definedName>
    <definedName name="XRefPaste29Row" localSheetId="2" hidden="1">#REF!</definedName>
    <definedName name="XRefPaste29Row" localSheetId="4" hidden="1">#REF!</definedName>
    <definedName name="XRefPaste29Row" localSheetId="7" hidden="1">[27]XREF!#REF!</definedName>
    <definedName name="XRefPaste29Row" localSheetId="8" hidden="1">#REF!</definedName>
    <definedName name="XRefPaste29Row" localSheetId="9" hidden="1">[27]XREF!#REF!</definedName>
    <definedName name="XRefPaste29Row" hidden="1">#REF!</definedName>
    <definedName name="XRefPaste2Row" localSheetId="2" hidden="1">#REF!</definedName>
    <definedName name="XRefPaste2Row" localSheetId="4" hidden="1">#REF!</definedName>
    <definedName name="XRefPaste2Row" localSheetId="7" hidden="1">[36]XREF!#REF!</definedName>
    <definedName name="XRefPaste2Row" localSheetId="8" hidden="1">#REF!</definedName>
    <definedName name="XRefPaste2Row" localSheetId="9" hidden="1">[36]XREF!#REF!</definedName>
    <definedName name="XRefPaste2Row" hidden="1">#REF!</definedName>
    <definedName name="XRefPaste3" localSheetId="2" hidden="1">#REF!</definedName>
    <definedName name="XRefPaste3" localSheetId="3" hidden="1">#REF!</definedName>
    <definedName name="XRefPaste3" localSheetId="4" hidden="1">#REF!</definedName>
    <definedName name="XRefPaste3" localSheetId="5" hidden="1">#REF!</definedName>
    <definedName name="XRefPaste3" localSheetId="7" hidden="1">#REF!</definedName>
    <definedName name="XRefPaste3" localSheetId="9" hidden="1">#REF!</definedName>
    <definedName name="XRefPaste3" hidden="1">#REF!</definedName>
    <definedName name="XRefPaste30" localSheetId="2" hidden="1">#REF!</definedName>
    <definedName name="XRefPaste30" localSheetId="3" hidden="1">#REF!</definedName>
    <definedName name="XRefPaste30" localSheetId="4" hidden="1">#REF!</definedName>
    <definedName name="XRefPaste30" localSheetId="5" hidden="1">#REF!</definedName>
    <definedName name="XRefPaste30" localSheetId="7" hidden="1">#REF!</definedName>
    <definedName name="XRefPaste30" localSheetId="9" hidden="1">#REF!</definedName>
    <definedName name="XRefPaste30" hidden="1">#REF!</definedName>
    <definedName name="XRefPaste30Row" localSheetId="2" hidden="1">#REF!</definedName>
    <definedName name="XRefPaste30Row" localSheetId="3" hidden="1">#REF!</definedName>
    <definedName name="XRefPaste30Row" localSheetId="4" hidden="1">#REF!</definedName>
    <definedName name="XRefPaste30Row" localSheetId="5" hidden="1">#REF!</definedName>
    <definedName name="XRefPaste30Row" localSheetId="7" hidden="1">[27]XREF!#REF!</definedName>
    <definedName name="XRefPaste30Row" localSheetId="8" hidden="1">#REF!</definedName>
    <definedName name="XRefPaste30Row" localSheetId="9" hidden="1">[27]XREF!#REF!</definedName>
    <definedName name="XRefPaste30Row" hidden="1">#REF!</definedName>
    <definedName name="XRefPaste31" localSheetId="2" hidden="1">#REF!</definedName>
    <definedName name="XRefPaste31" localSheetId="3" hidden="1">#REF!</definedName>
    <definedName name="XRefPaste31" localSheetId="4" hidden="1">#REF!</definedName>
    <definedName name="XRefPaste31" localSheetId="5" hidden="1">#REF!</definedName>
    <definedName name="XRefPaste31" localSheetId="7" hidden="1">#REF!</definedName>
    <definedName name="XRefPaste31" localSheetId="9" hidden="1">#REF!</definedName>
    <definedName name="XRefPaste31" hidden="1">#REF!</definedName>
    <definedName name="XRefPaste31Row" localSheetId="2" hidden="1">#REF!</definedName>
    <definedName name="XRefPaste31Row" localSheetId="3" hidden="1">#REF!</definedName>
    <definedName name="XRefPaste31Row" localSheetId="4" hidden="1">#REF!</definedName>
    <definedName name="XRefPaste31Row" localSheetId="5" hidden="1">#REF!</definedName>
    <definedName name="XRefPaste31Row" localSheetId="7" hidden="1">[27]XREF!#REF!</definedName>
    <definedName name="XRefPaste31Row" localSheetId="8" hidden="1">#REF!</definedName>
    <definedName name="XRefPaste31Row" localSheetId="9" hidden="1">[27]XREF!#REF!</definedName>
    <definedName name="XRefPaste31Row" hidden="1">#REF!</definedName>
    <definedName name="XRefPaste32" localSheetId="2" hidden="1">#REF!</definedName>
    <definedName name="XRefPaste32" localSheetId="3" hidden="1">#REF!</definedName>
    <definedName name="XRefPaste32" localSheetId="4" hidden="1">#REF!</definedName>
    <definedName name="XRefPaste32" localSheetId="5" hidden="1">#REF!</definedName>
    <definedName name="XRefPaste32" localSheetId="7" hidden="1">#REF!</definedName>
    <definedName name="XRefPaste32" localSheetId="9" hidden="1">#REF!</definedName>
    <definedName name="XRefPaste32" hidden="1">#REF!</definedName>
    <definedName name="XRefPaste33" localSheetId="2" hidden="1">#REF!</definedName>
    <definedName name="XRefPaste33" localSheetId="3" hidden="1">#REF!</definedName>
    <definedName name="XRefPaste33" localSheetId="4" hidden="1">#REF!</definedName>
    <definedName name="XRefPaste33" localSheetId="5" hidden="1">#REF!</definedName>
    <definedName name="XRefPaste33" localSheetId="7" hidden="1">#REF!</definedName>
    <definedName name="XRefPaste33" localSheetId="9" hidden="1">#REF!</definedName>
    <definedName name="XRefPaste33" hidden="1">#REF!</definedName>
    <definedName name="XRefPaste34" localSheetId="2" hidden="1">#REF!</definedName>
    <definedName name="XRefPaste34" localSheetId="3" hidden="1">#REF!</definedName>
    <definedName name="XRefPaste34" localSheetId="4" hidden="1">#REF!</definedName>
    <definedName name="XRefPaste34" localSheetId="5" hidden="1">#REF!</definedName>
    <definedName name="XRefPaste34" localSheetId="7" hidden="1">#REF!</definedName>
    <definedName name="XRefPaste34" localSheetId="9" hidden="1">#REF!</definedName>
    <definedName name="XRefPaste34" hidden="1">#REF!</definedName>
    <definedName name="XRefPaste35" localSheetId="2" hidden="1">#REF!</definedName>
    <definedName name="XRefPaste35" localSheetId="3" hidden="1">#REF!</definedName>
    <definedName name="XRefPaste35" localSheetId="4" hidden="1">#REF!</definedName>
    <definedName name="XRefPaste35" localSheetId="5" hidden="1">#REF!</definedName>
    <definedName name="XRefPaste35" localSheetId="9" hidden="1">#REF!</definedName>
    <definedName name="XRefPaste35" hidden="1">#REF!</definedName>
    <definedName name="XRefPaste36" localSheetId="2" hidden="1">#REF!</definedName>
    <definedName name="XRefPaste36" localSheetId="3" hidden="1">#REF!</definedName>
    <definedName name="XRefPaste36" localSheetId="4" hidden="1">#REF!</definedName>
    <definedName name="XRefPaste36" localSheetId="5" hidden="1">#REF!</definedName>
    <definedName name="XRefPaste36" localSheetId="9" hidden="1">#REF!</definedName>
    <definedName name="XRefPaste36" hidden="1">#REF!</definedName>
    <definedName name="XRefPaste37" localSheetId="2" hidden="1">#REF!</definedName>
    <definedName name="XRefPaste37" localSheetId="3" hidden="1">#REF!</definedName>
    <definedName name="XRefPaste37" localSheetId="4" hidden="1">#REF!</definedName>
    <definedName name="XRefPaste37" localSheetId="5" hidden="1">#REF!</definedName>
    <definedName name="XRefPaste37" localSheetId="9" hidden="1">#REF!</definedName>
    <definedName name="XRefPaste37" hidden="1">#REF!</definedName>
    <definedName name="XRefPaste37Row" localSheetId="2" hidden="1">#REF!</definedName>
    <definedName name="XRefPaste37Row" localSheetId="4" hidden="1">#REF!</definedName>
    <definedName name="XRefPaste37Row" localSheetId="7" hidden="1">[27]XREF!#REF!</definedName>
    <definedName name="XRefPaste37Row" localSheetId="8" hidden="1">#REF!</definedName>
    <definedName name="XRefPaste37Row" localSheetId="9" hidden="1">[27]XREF!#REF!</definedName>
    <definedName name="XRefPaste37Row" hidden="1">#REF!</definedName>
    <definedName name="XRefPaste38" localSheetId="2" hidden="1">#REF!</definedName>
    <definedName name="XRefPaste38" localSheetId="3" hidden="1">#REF!</definedName>
    <definedName name="XRefPaste38" localSheetId="4" hidden="1">#REF!</definedName>
    <definedName name="XRefPaste38" localSheetId="5" hidden="1">#REF!</definedName>
    <definedName name="XRefPaste38" localSheetId="7" hidden="1">#REF!</definedName>
    <definedName name="XRefPaste38" localSheetId="9" hidden="1">#REF!</definedName>
    <definedName name="XRefPaste38" hidden="1">#REF!</definedName>
    <definedName name="XRefPaste3Row" localSheetId="2" hidden="1">#REF!</definedName>
    <definedName name="XRefPaste3Row" localSheetId="4" hidden="1">#REF!</definedName>
    <definedName name="XRefPaste3Row" localSheetId="7" hidden="1">[36]XREF!#REF!</definedName>
    <definedName name="XRefPaste3Row" localSheetId="8" hidden="1">#REF!</definedName>
    <definedName name="XRefPaste3Row" localSheetId="9" hidden="1">[36]XREF!#REF!</definedName>
    <definedName name="XRefPaste3Row" hidden="1">#REF!</definedName>
    <definedName name="XRefPaste5Row" localSheetId="2" hidden="1">#REF!</definedName>
    <definedName name="XRefPaste5Row" localSheetId="4" hidden="1">#REF!</definedName>
    <definedName name="XRefPaste5Row" localSheetId="7" hidden="1">[36]XREF!#REF!</definedName>
    <definedName name="XRefPaste5Row" localSheetId="8" hidden="1">#REF!</definedName>
    <definedName name="XRefPaste5Row" localSheetId="9" hidden="1">[36]XREF!#REF!</definedName>
    <definedName name="XRefPaste5Row" hidden="1">#REF!</definedName>
    <definedName name="XRefPaste7" localSheetId="2" hidden="1">#REF!</definedName>
    <definedName name="XRefPaste7" localSheetId="3" hidden="1">#REF!</definedName>
    <definedName name="XRefPaste7" localSheetId="4" hidden="1">#REF!</definedName>
    <definedName name="XRefPaste7" localSheetId="5" hidden="1">#REF!</definedName>
    <definedName name="XRefPaste7" localSheetId="7" hidden="1">#REF!</definedName>
    <definedName name="XRefPaste7" localSheetId="9" hidden="1">#REF!</definedName>
    <definedName name="XRefPaste7" hidden="1">#REF!</definedName>
    <definedName name="XRefPaste8" localSheetId="2" hidden="1">#REF!</definedName>
    <definedName name="XRefPaste8" localSheetId="3" hidden="1">#REF!</definedName>
    <definedName name="XRefPaste8" localSheetId="4" hidden="1">#REF!</definedName>
    <definedName name="XRefPaste8" localSheetId="5" hidden="1">#REF!</definedName>
    <definedName name="XRefPaste8" localSheetId="7" hidden="1">#REF!</definedName>
    <definedName name="XRefPaste8" localSheetId="9" hidden="1">#REF!</definedName>
    <definedName name="XRefPaste8" hidden="1">#REF!</definedName>
    <definedName name="XRefPasteRangeCount" hidden="1">2</definedName>
    <definedName name="xx" localSheetId="2" hidden="1">{2;#N/A;"R13C16:R17C16";#N/A;"R13C14:R17C15";FALSE;FALSE;FALSE;95;#N/A;#N/A;"R13C19";#N/A;FALSE;FALSE;FALSE;FALSE;#N/A;"";#N/A;FALSE;"";"";#N/A;#N/A;#N/A}</definedName>
    <definedName name="xx" localSheetId="3" hidden="1">{2;#N/A;"R13C16:R17C16";#N/A;"R13C14:R17C15";FALSE;FALSE;FALSE;95;#N/A;#N/A;"R13C19";#N/A;FALSE;FALSE;FALSE;FALSE;#N/A;"";#N/A;FALSE;"";"";#N/A;#N/A;#N/A}</definedName>
    <definedName name="xx" localSheetId="4" hidden="1">{2;#N/A;"R13C16:R17C16";#N/A;"R13C14:R17C15";FALSE;FALSE;FALSE;95;#N/A;#N/A;"R13C19";#N/A;FALSE;FALSE;FALSE;FALSE;#N/A;"";#N/A;FALSE;"";"";#N/A;#N/A;#N/A}</definedName>
    <definedName name="xx" localSheetId="5" hidden="1">{2;#N/A;"R13C16:R17C16";#N/A;"R13C14:R17C15";FALSE;FALSE;FALSE;95;#N/A;#N/A;"R13C19";#N/A;FALSE;FALSE;FALSE;FALSE;#N/A;"";#N/A;FALSE;"";"";#N/A;#N/A;#N/A}</definedName>
    <definedName name="xx" localSheetId="1" hidden="1">{2;#N/A;"R13C16:R17C16";#N/A;"R13C14:R17C15";FALSE;FALSE;FALSE;95;#N/A;#N/A;"R13C19";#N/A;FALSE;FALSE;FALSE;FALSE;#N/A;"";#N/A;FALSE;"";"";#N/A;#N/A;#N/A}</definedName>
    <definedName name="xx" localSheetId="0" hidden="1">{2;#N/A;"R13C16:R17C16";#N/A;"R13C14:R17C15";FALSE;FALSE;FALSE;95;#N/A;#N/A;"R13C19";#N/A;FALSE;FALSE;FALSE;FALSE;#N/A;"";#N/A;FALSE;"";"";#N/A;#N/A;#N/A}</definedName>
    <definedName name="xx" localSheetId="6" hidden="1">{2;#N/A;"R13C16:R17C16";#N/A;"R13C14:R17C15";FALSE;FALSE;FALSE;95;#N/A;#N/A;"R13C19";#N/A;FALSE;FALSE;FALSE;FALSE;#N/A;"";#N/A;FALSE;"";"";#N/A;#N/A;#N/A}</definedName>
    <definedName name="xx" localSheetId="7" hidden="1">{2;#N/A;"R13C16:R17C16";#N/A;"R13C14:R17C15";FALSE;FALSE;FALSE;95;#N/A;#N/A;"R13C19";#N/A;FALSE;FALSE;FALSE;FALSE;#N/A;"";#N/A;FALSE;"";"";#N/A;#N/A;#N/A}</definedName>
    <definedName name="xx" localSheetId="8" hidden="1">{2;#N/A;"R13C16:R17C16";#N/A;"R13C14:R17C15";FALSE;FALSE;FALSE;95;#N/A;#N/A;"R13C19";#N/A;FALSE;FALSE;FALSE;FALSE;#N/A;"";#N/A;FALSE;"";"";#N/A;#N/A;#N/A}</definedName>
    <definedName name="xx" localSheetId="9" hidden="1">{2;#N/A;"R13C16:R17C16";#N/A;"R13C14:R17C15";FALSE;FALSE;FALSE;95;#N/A;#N/A;"R13C19";#N/A;FALSE;FALSE;FALSE;FALSE;#N/A;"";#N/A;FALSE;"";"";#N/A;#N/A;#N/A}</definedName>
    <definedName name="xx" localSheetId="10" hidden="1">{2;#N/A;"R13C16:R17C16";#N/A;"R13C14:R17C15";FALSE;FALSE;FALSE;95;#N/A;#N/A;"R13C19";#N/A;FALSE;FALSE;FALSE;FALSE;#N/A;"";#N/A;FALSE;"";"";#N/A;#N/A;#N/A}</definedName>
    <definedName name="xx" hidden="1">{2;#N/A;"R13C16:R17C16";#N/A;"R13C14:R17C15";FALSE;FALSE;FALSE;95;#N/A;#N/A;"R13C19";#N/A;FALSE;FALSE;FALSE;FALSE;#N/A;"";#N/A;FALSE;"";"";#N/A;#N/A;#N/A}</definedName>
    <definedName name="xxx" localSheetId="2" hidden="1">{#N/A,#N/A,FALSE,"O&amp;M by processes";#N/A,#N/A,FALSE,"Elec Act vs Bud";#N/A,#N/A,FALSE,"G&amp;A";#N/A,#N/A,FALSE,"BGS";#N/A,#N/A,FALSE,"Res Cost"}</definedName>
    <definedName name="xxx" localSheetId="3" hidden="1">{#N/A,#N/A,FALSE,"O&amp;M by processes";#N/A,#N/A,FALSE,"Elec Act vs Bud";#N/A,#N/A,FALSE,"G&amp;A";#N/A,#N/A,FALSE,"BGS";#N/A,#N/A,FALSE,"Res Cost"}</definedName>
    <definedName name="xxx" localSheetId="4" hidden="1">{#N/A,#N/A,FALSE,"O&amp;M by processes";#N/A,#N/A,FALSE,"Elec Act vs Bud";#N/A,#N/A,FALSE,"G&amp;A";#N/A,#N/A,FALSE,"BGS";#N/A,#N/A,FALSE,"Res Cost"}</definedName>
    <definedName name="xxx" localSheetId="5" hidden="1">{#N/A,#N/A,FALSE,"O&amp;M by processes";#N/A,#N/A,FALSE,"Elec Act vs Bud";#N/A,#N/A,FALSE,"G&amp;A";#N/A,#N/A,FALSE,"BGS";#N/A,#N/A,FALSE,"Res Cost"}</definedName>
    <definedName name="xxx" localSheetId="1" hidden="1">{#N/A,#N/A,FALSE,"O&amp;M by processes";#N/A,#N/A,FALSE,"Elec Act vs Bud";#N/A,#N/A,FALSE,"G&amp;A";#N/A,#N/A,FALSE,"BGS";#N/A,#N/A,FALSE,"Res Cost"}</definedName>
    <definedName name="xxx" localSheetId="0" hidden="1">{#N/A,#N/A,FALSE,"O&amp;M by processes";#N/A,#N/A,FALSE,"Elec Act vs Bud";#N/A,#N/A,FALSE,"G&amp;A";#N/A,#N/A,FALSE,"BGS";#N/A,#N/A,FALSE,"Res Cost"}</definedName>
    <definedName name="xxx" localSheetId="6" hidden="1">{#N/A,#N/A,FALSE,"O&amp;M by processes";#N/A,#N/A,FALSE,"Elec Act vs Bud";#N/A,#N/A,FALSE,"G&amp;A";#N/A,#N/A,FALSE,"BGS";#N/A,#N/A,FALSE,"Res Cost"}</definedName>
    <definedName name="xxx" localSheetId="7" hidden="1">{#N/A,#N/A,FALSE,"O&amp;M by processes";#N/A,#N/A,FALSE,"Elec Act vs Bud";#N/A,#N/A,FALSE,"G&amp;A";#N/A,#N/A,FALSE,"BGS";#N/A,#N/A,FALSE,"Res Cost"}</definedName>
    <definedName name="xxx" localSheetId="8" hidden="1">{#N/A,#N/A,FALSE,"O&amp;M by processes";#N/A,#N/A,FALSE,"Elec Act vs Bud";#N/A,#N/A,FALSE,"G&amp;A";#N/A,#N/A,FALSE,"BGS";#N/A,#N/A,FALSE,"Res Cost"}</definedName>
    <definedName name="xxx" localSheetId="9" hidden="1">{#N/A,#N/A,FALSE,"O&amp;M by processes";#N/A,#N/A,FALSE,"Elec Act vs Bud";#N/A,#N/A,FALSE,"G&amp;A";#N/A,#N/A,FALSE,"BGS";#N/A,#N/A,FALSE,"Res Cost"}</definedName>
    <definedName name="xxx" localSheetId="10" hidden="1">{#N/A,#N/A,FALSE,"O&amp;M by processes";#N/A,#N/A,FALSE,"Elec Act vs Bud";#N/A,#N/A,FALSE,"G&amp;A";#N/A,#N/A,FALSE,"BGS";#N/A,#N/A,FALSE,"Res Cost"}</definedName>
    <definedName name="xxx" hidden="1">{#N/A,#N/A,FALSE,"O&amp;M by processes";#N/A,#N/A,FALSE,"Elec Act vs Bud";#N/A,#N/A,FALSE,"G&amp;A";#N/A,#N/A,FALSE,"BGS";#N/A,#N/A,FALSE,"Res Cost"}</definedName>
    <definedName name="xxx.detail" localSheetId="2" hidden="1">{"detail305",#N/A,FALSE,"BI-305"}</definedName>
    <definedName name="xxx.detail" localSheetId="3" hidden="1">{"detail305",#N/A,FALSE,"BI-305"}</definedName>
    <definedName name="xxx.detail" localSheetId="4" hidden="1">{"detail305",#N/A,FALSE,"BI-305"}</definedName>
    <definedName name="xxx.detail" localSheetId="5" hidden="1">{"detail305",#N/A,FALSE,"BI-305"}</definedName>
    <definedName name="xxx.detail" localSheetId="1" hidden="1">{"detail305",#N/A,FALSE,"BI-305"}</definedName>
    <definedName name="xxx.detail" localSheetId="0" hidden="1">{"detail305",#N/A,FALSE,"BI-305"}</definedName>
    <definedName name="xxx.detail" localSheetId="6" hidden="1">{"detail305",#N/A,FALSE,"BI-305"}</definedName>
    <definedName name="xxx.detail" localSheetId="7" hidden="1">{"detail305",#N/A,FALSE,"BI-305"}</definedName>
    <definedName name="xxx.detail" localSheetId="8" hidden="1">{"detail305",#N/A,FALSE,"BI-305"}</definedName>
    <definedName name="xxx.detail" localSheetId="9" hidden="1">{"detail305",#N/A,FALSE,"BI-305"}</definedName>
    <definedName name="xxx.detail" localSheetId="10" hidden="1">{"detail305",#N/A,FALSE,"BI-305"}</definedName>
    <definedName name="xxx.detail" hidden="1">{"detail305",#N/A,FALSE,"BI-305"}</definedName>
    <definedName name="xxx.directory" localSheetId="2" hidden="1">{"summary",#N/A,FALSE,"PCR DIRECTORY"}</definedName>
    <definedName name="xxx.directory" localSheetId="3" hidden="1">{"summary",#N/A,FALSE,"PCR DIRECTORY"}</definedName>
    <definedName name="xxx.directory" localSheetId="4" hidden="1">{"summary",#N/A,FALSE,"PCR DIRECTORY"}</definedName>
    <definedName name="xxx.directory" localSheetId="5" hidden="1">{"summary",#N/A,FALSE,"PCR DIRECTORY"}</definedName>
    <definedName name="xxx.directory" localSheetId="1" hidden="1">{"summary",#N/A,FALSE,"PCR DIRECTORY"}</definedName>
    <definedName name="xxx.directory" localSheetId="0" hidden="1">{"summary",#N/A,FALSE,"PCR DIRECTORY"}</definedName>
    <definedName name="xxx.directory" localSheetId="6" hidden="1">{"summary",#N/A,FALSE,"PCR DIRECTORY"}</definedName>
    <definedName name="xxx.directory" localSheetId="7" hidden="1">{"summary",#N/A,FALSE,"PCR DIRECTORY"}</definedName>
    <definedName name="xxx.directory" localSheetId="8" hidden="1">{"summary",#N/A,FALSE,"PCR DIRECTORY"}</definedName>
    <definedName name="xxx.directory" localSheetId="9" hidden="1">{"summary",#N/A,FALSE,"PCR DIRECTORY"}</definedName>
    <definedName name="xxx.directory" localSheetId="10" hidden="1">{"summary",#N/A,FALSE,"PCR DIRECTORY"}</definedName>
    <definedName name="xxx.directory" hidden="1">{"summary",#N/A,FALSE,"PCR DIRECTORY"}</definedName>
    <definedName name="xxxx" localSheetId="2" hidden="1">{#N/A,#N/A,FALSE,"O&amp;M by processes";#N/A,#N/A,FALSE,"Elec Act vs Bud";#N/A,#N/A,FALSE,"G&amp;A";#N/A,#N/A,FALSE,"BGS";#N/A,#N/A,FALSE,"Res Cost"}</definedName>
    <definedName name="xxxx" localSheetId="3" hidden="1">{#N/A,#N/A,FALSE,"O&amp;M by processes";#N/A,#N/A,FALSE,"Elec Act vs Bud";#N/A,#N/A,FALSE,"G&amp;A";#N/A,#N/A,FALSE,"BGS";#N/A,#N/A,FALSE,"Res Cost"}</definedName>
    <definedName name="xxxx" localSheetId="4" hidden="1">{#N/A,#N/A,FALSE,"O&amp;M by processes";#N/A,#N/A,FALSE,"Elec Act vs Bud";#N/A,#N/A,FALSE,"G&amp;A";#N/A,#N/A,FALSE,"BGS";#N/A,#N/A,FALSE,"Res Cost"}</definedName>
    <definedName name="xxxx" localSheetId="5" hidden="1">{#N/A,#N/A,FALSE,"O&amp;M by processes";#N/A,#N/A,FALSE,"Elec Act vs Bud";#N/A,#N/A,FALSE,"G&amp;A";#N/A,#N/A,FALSE,"BGS";#N/A,#N/A,FALSE,"Res Cost"}</definedName>
    <definedName name="xxxx" localSheetId="1" hidden="1">{#N/A,#N/A,FALSE,"O&amp;M by processes";#N/A,#N/A,FALSE,"Elec Act vs Bud";#N/A,#N/A,FALSE,"G&amp;A";#N/A,#N/A,FALSE,"BGS";#N/A,#N/A,FALSE,"Res Cost"}</definedName>
    <definedName name="xxxx" localSheetId="0" hidden="1">{#N/A,#N/A,FALSE,"O&amp;M by processes";#N/A,#N/A,FALSE,"Elec Act vs Bud";#N/A,#N/A,FALSE,"G&amp;A";#N/A,#N/A,FALSE,"BGS";#N/A,#N/A,FALSE,"Res Cost"}</definedName>
    <definedName name="xxxx" localSheetId="6" hidden="1">{#N/A,#N/A,FALSE,"O&amp;M by processes";#N/A,#N/A,FALSE,"Elec Act vs Bud";#N/A,#N/A,FALSE,"G&amp;A";#N/A,#N/A,FALSE,"BGS";#N/A,#N/A,FALSE,"Res Cost"}</definedName>
    <definedName name="xxxx" localSheetId="7" hidden="1">{#N/A,#N/A,FALSE,"O&amp;M by processes";#N/A,#N/A,FALSE,"Elec Act vs Bud";#N/A,#N/A,FALSE,"G&amp;A";#N/A,#N/A,FALSE,"BGS";#N/A,#N/A,FALSE,"Res Cost"}</definedName>
    <definedName name="xxxx" localSheetId="8" hidden="1">{#N/A,#N/A,FALSE,"O&amp;M by processes";#N/A,#N/A,FALSE,"Elec Act vs Bud";#N/A,#N/A,FALSE,"G&amp;A";#N/A,#N/A,FALSE,"BGS";#N/A,#N/A,FALSE,"Res Cost"}</definedName>
    <definedName name="xxxx" localSheetId="9" hidden="1">{#N/A,#N/A,FALSE,"O&amp;M by processes";#N/A,#N/A,FALSE,"Elec Act vs Bud";#N/A,#N/A,FALSE,"G&amp;A";#N/A,#N/A,FALSE,"BGS";#N/A,#N/A,FALSE,"Res Cost"}</definedName>
    <definedName name="xxxx" localSheetId="10" hidden="1">{#N/A,#N/A,FALSE,"O&amp;M by processes";#N/A,#N/A,FALSE,"Elec Act vs Bud";#N/A,#N/A,FALSE,"G&amp;A";#N/A,#N/A,FALSE,"BGS";#N/A,#N/A,FALSE,"Res Cost"}</definedName>
    <definedName name="xxxx" hidden="1">{#N/A,#N/A,FALSE,"O&amp;M by processes";#N/A,#N/A,FALSE,"Elec Act vs Bud";#N/A,#N/A,FALSE,"G&amp;A";#N/A,#N/A,FALSE,"BGS";#N/A,#N/A,FALSE,"Res Cost"}</definedName>
    <definedName name="xxxxw" localSheetId="2" hidden="1">{#N/A,#N/A,FALSE,"Aging Summary";#N/A,#N/A,FALSE,"Ratio Analysis";#N/A,#N/A,FALSE,"Test 120 Day Accts";#N/A,#N/A,FALSE,"Tickmarks"}</definedName>
    <definedName name="xxxxw" localSheetId="3" hidden="1">{#N/A,#N/A,FALSE,"Aging Summary";#N/A,#N/A,FALSE,"Ratio Analysis";#N/A,#N/A,FALSE,"Test 120 Day Accts";#N/A,#N/A,FALSE,"Tickmarks"}</definedName>
    <definedName name="xxxxw" localSheetId="4" hidden="1">{#N/A,#N/A,FALSE,"Aging Summary";#N/A,#N/A,FALSE,"Ratio Analysis";#N/A,#N/A,FALSE,"Test 120 Day Accts";#N/A,#N/A,FALSE,"Tickmarks"}</definedName>
    <definedName name="xxxxw" localSheetId="5" hidden="1">{#N/A,#N/A,FALSE,"Aging Summary";#N/A,#N/A,FALSE,"Ratio Analysis";#N/A,#N/A,FALSE,"Test 120 Day Accts";#N/A,#N/A,FALSE,"Tickmarks"}</definedName>
    <definedName name="xxxxw" localSheetId="7" hidden="1">{#N/A,#N/A,FALSE,"Aging Summary";#N/A,#N/A,FALSE,"Ratio Analysis";#N/A,#N/A,FALSE,"Test 120 Day Accts";#N/A,#N/A,FALSE,"Tickmarks"}</definedName>
    <definedName name="xxxxw" localSheetId="8" hidden="1">{#N/A,#N/A,FALSE,"Aging Summary";#N/A,#N/A,FALSE,"Ratio Analysis";#N/A,#N/A,FALSE,"Test 120 Day Accts";#N/A,#N/A,FALSE,"Tickmarks"}</definedName>
    <definedName name="xxxxw" localSheetId="9" hidden="1">{#N/A,#N/A,FALSE,"Aging Summary";#N/A,#N/A,FALSE,"Ratio Analysis";#N/A,#N/A,FALSE,"Test 120 Day Accts";#N/A,#N/A,FALSE,"Tickmarks"}</definedName>
    <definedName name="xxxxw" localSheetId="10" hidden="1">{#N/A,#N/A,FALSE,"Aging Summary";#N/A,#N/A,FALSE,"Ratio Analysis";#N/A,#N/A,FALSE,"Test 120 Day Accts";#N/A,#N/A,FALSE,"Tickmarks"}</definedName>
    <definedName name="xxxxw" hidden="1">{#N/A,#N/A,FALSE,"Aging Summary";#N/A,#N/A,FALSE,"Ratio Analysis";#N/A,#N/A,FALSE,"Test 120 Day Accts";#N/A,#N/A,FALSE,"Tickmarks"}</definedName>
    <definedName name="yea" localSheetId="2" hidden="1">{#N/A,#N/A,FALSE,"Assumptions";"Model",#N/A,FALSE,"MDU";#N/A,#N/A,FALSE,"Notes"}</definedName>
    <definedName name="yea" localSheetId="3" hidden="1">{#N/A,#N/A,FALSE,"Assumptions";"Model",#N/A,FALSE,"MDU";#N/A,#N/A,FALSE,"Notes"}</definedName>
    <definedName name="yea" localSheetId="4" hidden="1">{#N/A,#N/A,FALSE,"Assumptions";"Model",#N/A,FALSE,"MDU";#N/A,#N/A,FALSE,"Notes"}</definedName>
    <definedName name="yea" localSheetId="5" hidden="1">{#N/A,#N/A,FALSE,"Assumptions";"Model",#N/A,FALSE,"MDU";#N/A,#N/A,FALSE,"Notes"}</definedName>
    <definedName name="yea" localSheetId="7" hidden="1">{#N/A,#N/A,FALSE,"Assumptions";"Model",#N/A,FALSE,"MDU";#N/A,#N/A,FALSE,"Notes"}</definedName>
    <definedName name="yea" localSheetId="8" hidden="1">{#N/A,#N/A,FALSE,"Assumptions";"Model",#N/A,FALSE,"MDU";#N/A,#N/A,FALSE,"Notes"}</definedName>
    <definedName name="yea" localSheetId="9" hidden="1">{#N/A,#N/A,FALSE,"Assumptions";"Model",#N/A,FALSE,"MDU";#N/A,#N/A,FALSE,"Notes"}</definedName>
    <definedName name="yea" localSheetId="10" hidden="1">{#N/A,#N/A,FALSE,"Assumptions";"Model",#N/A,FALSE,"MDU";#N/A,#N/A,FALSE,"Notes"}</definedName>
    <definedName name="yea" hidden="1">{#N/A,#N/A,FALSE,"Assumptions";"Model",#N/A,FALSE,"MDU";#N/A,#N/A,FALSE,"Notes"}</definedName>
    <definedName name="z" localSheetId="2" hidden="1">{"PAGE_1",#N/A,FALSE,"MONTH"}</definedName>
    <definedName name="z" localSheetId="3" hidden="1">{"PAGE_1",#N/A,FALSE,"MONTH"}</definedName>
    <definedName name="z" localSheetId="4" hidden="1">{"PAGE_1",#N/A,FALSE,"MONTH"}</definedName>
    <definedName name="z" localSheetId="5" hidden="1">{"PAGE_1",#N/A,FALSE,"MONTH"}</definedName>
    <definedName name="z" localSheetId="1" hidden="1">{"PAGE_1",#N/A,FALSE,"MONTH"}</definedName>
    <definedName name="z" localSheetId="0" hidden="1">{"PAGE_1",#N/A,FALSE,"MONTH"}</definedName>
    <definedName name="z" localSheetId="6" hidden="1">{"PAGE_1",#N/A,FALSE,"MONTH"}</definedName>
    <definedName name="z" localSheetId="7" hidden="1">{"PAGE_1",#N/A,FALSE,"MONTH"}</definedName>
    <definedName name="z" localSheetId="8" hidden="1">{"PAGE_1",#N/A,FALSE,"MONTH"}</definedName>
    <definedName name="z" localSheetId="9" hidden="1">{"PAGE_1",#N/A,FALSE,"MONTH"}</definedName>
    <definedName name="z" localSheetId="10" hidden="1">{"PAGE_1",#N/A,FALSE,"MONTH"}</definedName>
    <definedName name="z" hidden="1">{"PAGE_1",#N/A,FALSE,"MONTH"}</definedName>
    <definedName name="Z_3F84D7F5_9C87_11D5_BA56_00508BDABC29_.wvu.Cols" localSheetId="2" hidden="1">#REF!</definedName>
    <definedName name="Z_3F84D7F5_9C87_11D5_BA56_00508BDABC29_.wvu.Cols" localSheetId="3" hidden="1">#REF!</definedName>
    <definedName name="Z_3F84D7F5_9C87_11D5_BA56_00508BDABC29_.wvu.Cols" localSheetId="4" hidden="1">#REF!</definedName>
    <definedName name="Z_3F84D7F5_9C87_11D5_BA56_00508BDABC29_.wvu.Cols" localSheetId="5" hidden="1">#REF!</definedName>
    <definedName name="Z_3F84D7F5_9C87_11D5_BA56_00508BDABC29_.wvu.Cols" localSheetId="7" hidden="1">#REF!</definedName>
    <definedName name="Z_3F84D7F5_9C87_11D5_BA56_00508BDABC29_.wvu.Cols" localSheetId="8" hidden="1">#REF!</definedName>
    <definedName name="Z_3F84D7F5_9C87_11D5_BA56_00508BDABC29_.wvu.Cols" localSheetId="9" hidden="1">#REF!</definedName>
    <definedName name="Z_3F84D7F5_9C87_11D5_BA56_00508BDABC29_.wvu.Cols" hidden="1">#REF!</definedName>
    <definedName name="Z_3F84D7F5_9C87_11D5_BA56_00508BDABC29_.wvu.PrintArea" localSheetId="2" hidden="1">#REF!</definedName>
    <definedName name="Z_3F84D7F5_9C87_11D5_BA56_00508BDABC29_.wvu.PrintArea" localSheetId="3" hidden="1">#REF!</definedName>
    <definedName name="Z_3F84D7F5_9C87_11D5_BA56_00508BDABC29_.wvu.PrintArea" localSheetId="4" hidden="1">#REF!</definedName>
    <definedName name="Z_3F84D7F5_9C87_11D5_BA56_00508BDABC29_.wvu.PrintArea" localSheetId="5" hidden="1">#REF!</definedName>
    <definedName name="Z_3F84D7F5_9C87_11D5_BA56_00508BDABC29_.wvu.PrintArea" localSheetId="7" hidden="1">#REF!</definedName>
    <definedName name="Z_3F84D7F5_9C87_11D5_BA56_00508BDABC29_.wvu.PrintArea" localSheetId="9" hidden="1">#REF!</definedName>
    <definedName name="Z_3F84D7F5_9C87_11D5_BA56_00508BDABC29_.wvu.PrintArea" hidden="1">#REF!</definedName>
    <definedName name="Z_3F84D7F5_9C87_11D5_BA56_00508BDABC29_.wvu.PrintTitles" localSheetId="2" hidden="1">#REF!</definedName>
    <definedName name="Z_3F84D7F5_9C87_11D5_BA56_00508BDABC29_.wvu.PrintTitles" localSheetId="3" hidden="1">#REF!</definedName>
    <definedName name="Z_3F84D7F5_9C87_11D5_BA56_00508BDABC29_.wvu.PrintTitles" localSheetId="4" hidden="1">#REF!</definedName>
    <definedName name="Z_3F84D7F5_9C87_11D5_BA56_00508BDABC29_.wvu.PrintTitles" localSheetId="5" hidden="1">#REF!</definedName>
    <definedName name="Z_3F84D7F5_9C87_11D5_BA56_00508BDABC29_.wvu.PrintTitles" localSheetId="7" hidden="1">#REF!</definedName>
    <definedName name="Z_3F84D7F5_9C87_11D5_BA56_00508BDABC29_.wvu.PrintTitles" localSheetId="9" hidden="1">#REF!</definedName>
    <definedName name="Z_3F84D7F5_9C87_11D5_BA56_00508BDABC29_.wvu.PrintTitles" hidden="1">#REF!</definedName>
    <definedName name="端局単価情報" localSheetId="2" hidden="1">{#N/A,#N/A,FALSE,"RECAP";#N/A,#N/A,FALSE,"CW_B";#N/A,#N/A,FALSE,"CW_M";#N/A,#N/A,FALSE,"CW_E";#N/A,#N/A,FALSE,"CW_F";#N/A,#N/A,FALSE,"FC_B";#N/A,#N/A,FALSE,"FC_M";#N/A,#N/A,FALSE,"FC_E";#N/A,#N/A,FALSE,"FC_F";#N/A,#N/A,FALSE,"CS"}</definedName>
    <definedName name="端局単価情報" localSheetId="3" hidden="1">{#N/A,#N/A,FALSE,"RECAP";#N/A,#N/A,FALSE,"CW_B";#N/A,#N/A,FALSE,"CW_M";#N/A,#N/A,FALSE,"CW_E";#N/A,#N/A,FALSE,"CW_F";#N/A,#N/A,FALSE,"FC_B";#N/A,#N/A,FALSE,"FC_M";#N/A,#N/A,FALSE,"FC_E";#N/A,#N/A,FALSE,"FC_F";#N/A,#N/A,FALSE,"CS"}</definedName>
    <definedName name="端局単価情報" localSheetId="4" hidden="1">{#N/A,#N/A,FALSE,"RECAP";#N/A,#N/A,FALSE,"CW_B";#N/A,#N/A,FALSE,"CW_M";#N/A,#N/A,FALSE,"CW_E";#N/A,#N/A,FALSE,"CW_F";#N/A,#N/A,FALSE,"FC_B";#N/A,#N/A,FALSE,"FC_M";#N/A,#N/A,FALSE,"FC_E";#N/A,#N/A,FALSE,"FC_F";#N/A,#N/A,FALSE,"CS"}</definedName>
    <definedName name="端局単価情報" localSheetId="5" hidden="1">{#N/A,#N/A,FALSE,"RECAP";#N/A,#N/A,FALSE,"CW_B";#N/A,#N/A,FALSE,"CW_M";#N/A,#N/A,FALSE,"CW_E";#N/A,#N/A,FALSE,"CW_F";#N/A,#N/A,FALSE,"FC_B";#N/A,#N/A,FALSE,"FC_M";#N/A,#N/A,FALSE,"FC_E";#N/A,#N/A,FALSE,"FC_F";#N/A,#N/A,FALSE,"CS"}</definedName>
    <definedName name="端局単価情報" localSheetId="1" hidden="1">{#N/A,#N/A,FALSE,"RECAP";#N/A,#N/A,FALSE,"CW_B";#N/A,#N/A,FALSE,"CW_M";#N/A,#N/A,FALSE,"CW_E";#N/A,#N/A,FALSE,"CW_F";#N/A,#N/A,FALSE,"FC_B";#N/A,#N/A,FALSE,"FC_M";#N/A,#N/A,FALSE,"FC_E";#N/A,#N/A,FALSE,"FC_F";#N/A,#N/A,FALSE,"CS"}</definedName>
    <definedName name="端局単価情報" localSheetId="0" hidden="1">{#N/A,#N/A,FALSE,"RECAP";#N/A,#N/A,FALSE,"CW_B";#N/A,#N/A,FALSE,"CW_M";#N/A,#N/A,FALSE,"CW_E";#N/A,#N/A,FALSE,"CW_F";#N/A,#N/A,FALSE,"FC_B";#N/A,#N/A,FALSE,"FC_M";#N/A,#N/A,FALSE,"FC_E";#N/A,#N/A,FALSE,"FC_F";#N/A,#N/A,FALSE,"CS"}</definedName>
    <definedName name="端局単価情報" localSheetId="6" hidden="1">{#N/A,#N/A,FALSE,"RECAP";#N/A,#N/A,FALSE,"CW_B";#N/A,#N/A,FALSE,"CW_M";#N/A,#N/A,FALSE,"CW_E";#N/A,#N/A,FALSE,"CW_F";#N/A,#N/A,FALSE,"FC_B";#N/A,#N/A,FALSE,"FC_M";#N/A,#N/A,FALSE,"FC_E";#N/A,#N/A,FALSE,"FC_F";#N/A,#N/A,FALSE,"CS"}</definedName>
    <definedName name="端局単価情報" localSheetId="7" hidden="1">{#N/A,#N/A,FALSE,"RECAP";#N/A,#N/A,FALSE,"CW_B";#N/A,#N/A,FALSE,"CW_M";#N/A,#N/A,FALSE,"CW_E";#N/A,#N/A,FALSE,"CW_F";#N/A,#N/A,FALSE,"FC_B";#N/A,#N/A,FALSE,"FC_M";#N/A,#N/A,FALSE,"FC_E";#N/A,#N/A,FALSE,"FC_F";#N/A,#N/A,FALSE,"CS"}</definedName>
    <definedName name="端局単価情報" localSheetId="8" hidden="1">{#N/A,#N/A,FALSE,"RECAP";#N/A,#N/A,FALSE,"CW_B";#N/A,#N/A,FALSE,"CW_M";#N/A,#N/A,FALSE,"CW_E";#N/A,#N/A,FALSE,"CW_F";#N/A,#N/A,FALSE,"FC_B";#N/A,#N/A,FALSE,"FC_M";#N/A,#N/A,FALSE,"FC_E";#N/A,#N/A,FALSE,"FC_F";#N/A,#N/A,FALSE,"CS"}</definedName>
    <definedName name="端局単価情報" localSheetId="9" hidden="1">{#N/A,#N/A,FALSE,"RECAP";#N/A,#N/A,FALSE,"CW_B";#N/A,#N/A,FALSE,"CW_M";#N/A,#N/A,FALSE,"CW_E";#N/A,#N/A,FALSE,"CW_F";#N/A,#N/A,FALSE,"FC_B";#N/A,#N/A,FALSE,"FC_M";#N/A,#N/A,FALSE,"FC_E";#N/A,#N/A,FALSE,"FC_F";#N/A,#N/A,FALSE,"CS"}</definedName>
    <definedName name="端局単価情報" localSheetId="10" hidden="1">{#N/A,#N/A,FALSE,"RECAP";#N/A,#N/A,FALSE,"CW_B";#N/A,#N/A,FALSE,"CW_M";#N/A,#N/A,FALSE,"CW_E";#N/A,#N/A,FALSE,"CW_F";#N/A,#N/A,FALSE,"FC_B";#N/A,#N/A,FALSE,"FC_M";#N/A,#N/A,FALSE,"FC_E";#N/A,#N/A,FALSE,"FC_F";#N/A,#N/A,FALSE,"CS"}</definedName>
    <definedName name="端局単価情報" hidden="1">{#N/A,#N/A,FALSE,"RECAP";#N/A,#N/A,FALSE,"CW_B";#N/A,#N/A,FALSE,"CW_M";#N/A,#N/A,FALSE,"CW_E";#N/A,#N/A,FALSE,"CW_F";#N/A,#N/A,FALSE,"FC_B";#N/A,#N/A,FALSE,"FC_M";#N/A,#N/A,FALSE,"FC_E";#N/A,#N/A,FALSE,"FC_F";#N/A,#N/A,FALSE,"CS"}</definedName>
  </definedNames>
  <calcPr calcId="162913"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8" l="1"/>
  <c r="G11" i="18"/>
  <c r="F12" i="18"/>
  <c r="G12" i="18"/>
  <c r="F13" i="18"/>
  <c r="G13" i="18"/>
  <c r="F14" i="18"/>
  <c r="G14" i="18"/>
  <c r="F15" i="18"/>
  <c r="G15" i="18"/>
  <c r="F16" i="18"/>
  <c r="G16" i="18"/>
  <c r="F17" i="18"/>
  <c r="G17" i="18"/>
  <c r="F18" i="18"/>
  <c r="G18" i="18"/>
  <c r="F19" i="18"/>
  <c r="G19" i="18"/>
  <c r="F20" i="18"/>
  <c r="G20" i="18"/>
  <c r="F21" i="18"/>
  <c r="G21" i="18"/>
  <c r="F22" i="18"/>
  <c r="G22" i="18"/>
  <c r="G10" i="18"/>
  <c r="F10" i="18"/>
  <c r="F12" i="19" l="1"/>
  <c r="F10" i="19"/>
  <c r="D315" i="15" l="1"/>
  <c r="D313" i="15"/>
  <c r="D312" i="15"/>
  <c r="D117" i="15"/>
  <c r="D199" i="15"/>
  <c r="D195" i="15"/>
  <c r="D113" i="15"/>
  <c r="D112" i="15"/>
  <c r="D15" i="30"/>
  <c r="A13" i="30"/>
  <c r="A15" i="30" s="1"/>
  <c r="A17" i="30" s="1"/>
  <c r="A12" i="30"/>
  <c r="A11" i="30"/>
  <c r="G18" i="29"/>
  <c r="G22" i="29" s="1"/>
  <c r="G16" i="29"/>
  <c r="G14" i="29"/>
  <c r="D114" i="28"/>
  <c r="H113" i="28"/>
  <c r="H112" i="28"/>
  <c r="H111" i="28"/>
  <c r="H110" i="28"/>
  <c r="H109" i="28"/>
  <c r="H108" i="28"/>
  <c r="H107" i="28"/>
  <c r="H106" i="28"/>
  <c r="H105" i="28"/>
  <c r="I104" i="28"/>
  <c r="I105" i="28" s="1"/>
  <c r="I106" i="28" s="1"/>
  <c r="I107" i="28" s="1"/>
  <c r="I108" i="28" s="1"/>
  <c r="I109" i="28" s="1"/>
  <c r="I110" i="28" s="1"/>
  <c r="I111" i="28" s="1"/>
  <c r="I112" i="28" s="1"/>
  <c r="I113" i="28" s="1"/>
  <c r="H104" i="28"/>
  <c r="E104" i="28"/>
  <c r="E105" i="28" s="1"/>
  <c r="E106" i="28" s="1"/>
  <c r="E107" i="28" s="1"/>
  <c r="E108" i="28" s="1"/>
  <c r="E109" i="28" s="1"/>
  <c r="E110" i="28" s="1"/>
  <c r="E111" i="28" s="1"/>
  <c r="E112" i="28" s="1"/>
  <c r="E113" i="28" s="1"/>
  <c r="H103" i="28"/>
  <c r="E103" i="28"/>
  <c r="I102" i="28"/>
  <c r="I103" i="28" s="1"/>
  <c r="H102" i="28"/>
  <c r="E102" i="28"/>
  <c r="I101" i="28"/>
  <c r="G95" i="28"/>
  <c r="G89" i="28"/>
  <c r="G91" i="28" s="1"/>
  <c r="G94" i="28" s="1"/>
  <c r="G84" i="28"/>
  <c r="G82" i="28"/>
  <c r="G71" i="28"/>
  <c r="G69" i="28"/>
  <c r="G64" i="28"/>
  <c r="G62" i="28"/>
  <c r="D45" i="28"/>
  <c r="H43" i="28"/>
  <c r="E43" i="28"/>
  <c r="E44" i="28" s="1"/>
  <c r="E45" i="28" s="1"/>
  <c r="E42" i="28"/>
  <c r="D42" i="28"/>
  <c r="D43" i="28" s="1"/>
  <c r="D44" i="28" s="1"/>
  <c r="H44" i="28" s="1"/>
  <c r="I41" i="28"/>
  <c r="E41" i="28"/>
  <c r="G28" i="28"/>
  <c r="G30" i="28" s="1"/>
  <c r="G21" i="28"/>
  <c r="G23" i="28" s="1"/>
  <c r="G33" i="28" s="1"/>
  <c r="A13" i="28"/>
  <c r="A16" i="28" s="1"/>
  <c r="A18" i="28" s="1"/>
  <c r="A19" i="28" s="1"/>
  <c r="A20" i="28" s="1"/>
  <c r="A21" i="28" s="1"/>
  <c r="A22" i="28" s="1"/>
  <c r="A23" i="28" s="1"/>
  <c r="A25" i="28" s="1"/>
  <c r="A26" i="28" s="1"/>
  <c r="A27" i="28" s="1"/>
  <c r="A28" i="28" s="1"/>
  <c r="A29" i="28" s="1"/>
  <c r="A30" i="28" s="1"/>
  <c r="A32" i="28" s="1"/>
  <c r="A33" i="28" s="1"/>
  <c r="A34" i="28" s="1"/>
  <c r="A36" i="28" s="1"/>
  <c r="A38" i="28" s="1"/>
  <c r="A40" i="28" s="1"/>
  <c r="A41" i="28" s="1"/>
  <c r="A42" i="28" s="1"/>
  <c r="A43" i="28" s="1"/>
  <c r="A44" i="28" s="1"/>
  <c r="A45" i="28" s="1"/>
  <c r="A46" i="28" s="1"/>
  <c r="A47" i="28" s="1"/>
  <c r="A48" i="28" s="1"/>
  <c r="A49" i="28" s="1"/>
  <c r="A50" i="28" s="1"/>
  <c r="A51" i="28" s="1"/>
  <c r="A52" i="28" s="1"/>
  <c r="A53" i="28" s="1"/>
  <c r="A54" i="28" s="1"/>
  <c r="A57" i="28" s="1"/>
  <c r="A59" i="28" s="1"/>
  <c r="A60" i="28" s="1"/>
  <c r="A61" i="28" s="1"/>
  <c r="A62" i="28" s="1"/>
  <c r="A63" i="28" s="1"/>
  <c r="A64" i="28" s="1"/>
  <c r="A66" i="28" s="1"/>
  <c r="A67" i="28" s="1"/>
  <c r="A68" i="28" s="1"/>
  <c r="A69" i="28" s="1"/>
  <c r="A70" i="28" s="1"/>
  <c r="A71" i="28" s="1"/>
  <c r="A73" i="28" s="1"/>
  <c r="A74" i="28" s="1"/>
  <c r="A75" i="28" s="1"/>
  <c r="A77" i="28" s="1"/>
  <c r="A79" i="28" s="1"/>
  <c r="A80" i="28" s="1"/>
  <c r="A81" i="28" s="1"/>
  <c r="A82" i="28" s="1"/>
  <c r="A83" i="28" s="1"/>
  <c r="A84" i="28" s="1"/>
  <c r="A86" i="28" s="1"/>
  <c r="A87" i="28" s="1"/>
  <c r="A88" i="28" s="1"/>
  <c r="A89" i="28" s="1"/>
  <c r="A90" i="28" s="1"/>
  <c r="A91" i="28" s="1"/>
  <c r="A93" i="28" s="1"/>
  <c r="A94" i="28" s="1"/>
  <c r="A95" i="28" s="1"/>
  <c r="A98" i="28" s="1"/>
  <c r="A100" i="28" s="1"/>
  <c r="A101" i="28" s="1"/>
  <c r="A102" i="28" s="1"/>
  <c r="A103" i="28" s="1"/>
  <c r="A104" i="28" s="1"/>
  <c r="A105" i="28" s="1"/>
  <c r="A106" i="28" s="1"/>
  <c r="A107" i="28" s="1"/>
  <c r="A108" i="28" s="1"/>
  <c r="A109" i="28" s="1"/>
  <c r="A110" i="28" s="1"/>
  <c r="A111" i="28" s="1"/>
  <c r="A112" i="28" s="1"/>
  <c r="A113" i="28" s="1"/>
  <c r="A114" i="28" s="1"/>
  <c r="A118" i="28" s="1"/>
  <c r="A120" i="28" s="1"/>
  <c r="A122" i="28" s="1"/>
  <c r="A124" i="28" s="1"/>
  <c r="A126" i="28" s="1"/>
  <c r="A11" i="28"/>
  <c r="A9" i="28"/>
  <c r="S37" i="27"/>
  <c r="R37" i="27"/>
  <c r="Q37" i="27"/>
  <c r="P37" i="27"/>
  <c r="N37" i="27"/>
  <c r="S35" i="27"/>
  <c r="R35" i="27"/>
  <c r="Q35" i="27"/>
  <c r="P35" i="27"/>
  <c r="I35" i="27"/>
  <c r="H35" i="27"/>
  <c r="H37" i="27" s="1"/>
  <c r="J33" i="27"/>
  <c r="N32" i="27"/>
  <c r="N35" i="27" s="1"/>
  <c r="H32" i="27"/>
  <c r="K31" i="27"/>
  <c r="I31" i="27"/>
  <c r="O30" i="27"/>
  <c r="I30" i="27"/>
  <c r="P26" i="27"/>
  <c r="R26" i="27" s="1"/>
  <c r="K26" i="27"/>
  <c r="J26" i="27"/>
  <c r="L26" i="27" s="1"/>
  <c r="Q26" i="27" s="1"/>
  <c r="S26" i="27" s="1"/>
  <c r="I26" i="27"/>
  <c r="H23" i="27"/>
  <c r="H20" i="27"/>
  <c r="I19" i="27"/>
  <c r="A19" i="27"/>
  <c r="I18" i="27"/>
  <c r="L14" i="27"/>
  <c r="J14" i="27"/>
  <c r="I14" i="27"/>
  <c r="A9" i="27"/>
  <c r="A10" i="27" s="1"/>
  <c r="A13" i="27" s="1"/>
  <c r="A15" i="27" s="1"/>
  <c r="A16" i="27" s="1"/>
  <c r="A18" i="27" s="1"/>
  <c r="A8" i="27"/>
  <c r="L94" i="26"/>
  <c r="K94" i="26"/>
  <c r="D94" i="26"/>
  <c r="O93" i="26"/>
  <c r="N93" i="26"/>
  <c r="L93" i="26"/>
  <c r="O92" i="26"/>
  <c r="N92" i="26"/>
  <c r="L92" i="26"/>
  <c r="O91" i="26"/>
  <c r="N91" i="26"/>
  <c r="L91" i="26"/>
  <c r="O90" i="26"/>
  <c r="N90" i="26"/>
  <c r="L90" i="26"/>
  <c r="O89" i="26"/>
  <c r="N89" i="26"/>
  <c r="L89" i="26"/>
  <c r="O88" i="26"/>
  <c r="N88" i="26"/>
  <c r="L88" i="26"/>
  <c r="O87" i="26"/>
  <c r="N87" i="26"/>
  <c r="L87" i="26"/>
  <c r="O86" i="26"/>
  <c r="N86" i="26"/>
  <c r="L86" i="26"/>
  <c r="E86" i="26"/>
  <c r="E87" i="26" s="1"/>
  <c r="E88" i="26" s="1"/>
  <c r="E89" i="26" s="1"/>
  <c r="E90" i="26" s="1"/>
  <c r="E91" i="26" s="1"/>
  <c r="E92" i="26" s="1"/>
  <c r="E93" i="26" s="1"/>
  <c r="O85" i="26"/>
  <c r="N85" i="26"/>
  <c r="L85" i="26"/>
  <c r="E85" i="26"/>
  <c r="O84" i="26"/>
  <c r="N84" i="26"/>
  <c r="L84" i="26"/>
  <c r="O83" i="26"/>
  <c r="N83" i="26"/>
  <c r="L83" i="26"/>
  <c r="E83" i="26"/>
  <c r="E84" i="26" s="1"/>
  <c r="O82" i="26"/>
  <c r="N82" i="26"/>
  <c r="L82" i="26"/>
  <c r="F82" i="26"/>
  <c r="E82" i="26"/>
  <c r="P81" i="26"/>
  <c r="I81" i="26"/>
  <c r="G81" i="26"/>
  <c r="G82" i="26" s="1"/>
  <c r="G74" i="26"/>
  <c r="G71" i="26"/>
  <c r="G69" i="26"/>
  <c r="G64" i="26"/>
  <c r="G62" i="26"/>
  <c r="L52" i="26"/>
  <c r="K52" i="26"/>
  <c r="D52" i="26"/>
  <c r="O51" i="26"/>
  <c r="N51" i="26"/>
  <c r="L51" i="26"/>
  <c r="O50" i="26"/>
  <c r="N50" i="26"/>
  <c r="L50" i="26"/>
  <c r="O49" i="26"/>
  <c r="N49" i="26"/>
  <c r="L49" i="26"/>
  <c r="O48" i="26"/>
  <c r="N48" i="26"/>
  <c r="L48" i="26"/>
  <c r="O47" i="26"/>
  <c r="N47" i="26"/>
  <c r="L47" i="26"/>
  <c r="O46" i="26"/>
  <c r="N46" i="26"/>
  <c r="L46" i="26"/>
  <c r="O45" i="26"/>
  <c r="N45" i="26"/>
  <c r="L45" i="26"/>
  <c r="O44" i="26"/>
  <c r="N44" i="26"/>
  <c r="L44" i="26"/>
  <c r="O43" i="26"/>
  <c r="N43" i="26"/>
  <c r="L43" i="26"/>
  <c r="O42" i="26"/>
  <c r="N42" i="26"/>
  <c r="L42" i="26"/>
  <c r="H42" i="26"/>
  <c r="M42" i="26" s="1"/>
  <c r="E42" i="26"/>
  <c r="E43" i="26" s="1"/>
  <c r="E44" i="26" s="1"/>
  <c r="E45" i="26" s="1"/>
  <c r="E46" i="26" s="1"/>
  <c r="E47" i="26" s="1"/>
  <c r="E48" i="26" s="1"/>
  <c r="E49" i="26" s="1"/>
  <c r="E50" i="26" s="1"/>
  <c r="E51" i="26" s="1"/>
  <c r="O41" i="26"/>
  <c r="N41" i="26"/>
  <c r="L41" i="26"/>
  <c r="H41" i="26"/>
  <c r="M41" i="26" s="1"/>
  <c r="G41" i="26"/>
  <c r="G42" i="26" s="1"/>
  <c r="G43" i="26" s="1"/>
  <c r="E41" i="26"/>
  <c r="O40" i="26"/>
  <c r="N40" i="26"/>
  <c r="L40" i="26"/>
  <c r="G40" i="26"/>
  <c r="H40" i="26" s="1"/>
  <c r="M40" i="26" s="1"/>
  <c r="P40" i="26" s="1"/>
  <c r="E40" i="26"/>
  <c r="P39" i="26"/>
  <c r="I39" i="26"/>
  <c r="G39" i="26"/>
  <c r="G32" i="26"/>
  <c r="G29" i="26"/>
  <c r="G27" i="26"/>
  <c r="G22" i="26"/>
  <c r="G20" i="26"/>
  <c r="A12" i="26"/>
  <c r="A14" i="26" s="1"/>
  <c r="A16" i="26" s="1"/>
  <c r="A17" i="26" s="1"/>
  <c r="A18" i="26" s="1"/>
  <c r="A19" i="26" s="1"/>
  <c r="A20" i="26" s="1"/>
  <c r="A21" i="26" s="1"/>
  <c r="A22" i="26" s="1"/>
  <c r="A24" i="26" s="1"/>
  <c r="A25" i="26" s="1"/>
  <c r="A26" i="26" s="1"/>
  <c r="A27" i="26" s="1"/>
  <c r="A28" i="26" s="1"/>
  <c r="A29" i="26" s="1"/>
  <c r="A31" i="26" s="1"/>
  <c r="A32" i="26" s="1"/>
  <c r="A33" i="26" s="1"/>
  <c r="A35" i="26" s="1"/>
  <c r="A37" i="26" s="1"/>
  <c r="A38" i="26" s="1"/>
  <c r="A39" i="26" s="1"/>
  <c r="A40" i="26" s="1"/>
  <c r="A41" i="26" s="1"/>
  <c r="A42" i="26" s="1"/>
  <c r="A43" i="26" s="1"/>
  <c r="A44" i="26" s="1"/>
  <c r="A45" i="26" s="1"/>
  <c r="A46" i="26" s="1"/>
  <c r="A47" i="26" s="1"/>
  <c r="A48" i="26" s="1"/>
  <c r="A49" i="26" s="1"/>
  <c r="A50" i="26" s="1"/>
  <c r="A51" i="26" s="1"/>
  <c r="A8" i="26"/>
  <c r="E100" i="25"/>
  <c r="E86" i="25"/>
  <c r="L76" i="25"/>
  <c r="J76" i="25"/>
  <c r="K76" i="25" s="1"/>
  <c r="H76" i="25"/>
  <c r="F76" i="25"/>
  <c r="K75" i="25"/>
  <c r="E23" i="25" s="1"/>
  <c r="G23" i="25" s="1"/>
  <c r="J75" i="25"/>
  <c r="H75" i="25"/>
  <c r="G75" i="25"/>
  <c r="F75" i="25"/>
  <c r="J67" i="25"/>
  <c r="I67" i="25"/>
  <c r="H67" i="25"/>
  <c r="G67" i="25"/>
  <c r="H68" i="25" s="1"/>
  <c r="E22" i="25" s="1"/>
  <c r="J66" i="25"/>
  <c r="I66" i="25"/>
  <c r="H66" i="25"/>
  <c r="G66" i="25"/>
  <c r="F66" i="25"/>
  <c r="F64" i="25"/>
  <c r="F63" i="25"/>
  <c r="F62" i="25"/>
  <c r="J60" i="25"/>
  <c r="I60" i="25"/>
  <c r="H60" i="25"/>
  <c r="G60" i="25"/>
  <c r="F60" i="25"/>
  <c r="F67" i="25" s="1"/>
  <c r="F59" i="25"/>
  <c r="F58" i="25"/>
  <c r="F57" i="25"/>
  <c r="F56" i="25"/>
  <c r="I45" i="25"/>
  <c r="H45" i="25"/>
  <c r="G45" i="25"/>
  <c r="F45" i="25"/>
  <c r="E45" i="25"/>
  <c r="I44" i="25"/>
  <c r="I43" i="25"/>
  <c r="I42" i="25"/>
  <c r="I41" i="25"/>
  <c r="I38" i="25"/>
  <c r="H38" i="25"/>
  <c r="G38" i="25"/>
  <c r="F38" i="25"/>
  <c r="E38" i="25"/>
  <c r="I37" i="25"/>
  <c r="I36" i="25"/>
  <c r="I35" i="25"/>
  <c r="I34" i="25"/>
  <c r="F23" i="25"/>
  <c r="E14" i="25"/>
  <c r="A7" i="25"/>
  <c r="A9" i="25" s="1"/>
  <c r="A11" i="25" s="1"/>
  <c r="A12" i="25" s="1"/>
  <c r="A13" i="25" s="1"/>
  <c r="A14" i="25" s="1"/>
  <c r="A16" i="25" s="1"/>
  <c r="A18" i="25" s="1"/>
  <c r="A21" i="25" s="1"/>
  <c r="A22" i="25" s="1"/>
  <c r="E25" i="25" l="1"/>
  <c r="G22" i="25"/>
  <c r="G25" i="25" s="1"/>
  <c r="K68" i="25"/>
  <c r="A23" i="25"/>
  <c r="M75" i="25"/>
  <c r="A25" i="25"/>
  <c r="A26" i="25" s="1"/>
  <c r="A28" i="25" s="1"/>
  <c r="A30" i="25" s="1"/>
  <c r="A33" i="25" s="1"/>
  <c r="A34" i="25" s="1"/>
  <c r="M76" i="25"/>
  <c r="C25" i="25"/>
  <c r="A24" i="25"/>
  <c r="A52" i="26"/>
  <c r="A54" i="26" s="1"/>
  <c r="A56" i="26" s="1"/>
  <c r="A58" i="26" s="1"/>
  <c r="A59" i="26" s="1"/>
  <c r="A60" i="26" s="1"/>
  <c r="A61" i="26" s="1"/>
  <c r="A62" i="26" s="1"/>
  <c r="A63" i="26" s="1"/>
  <c r="A64" i="26" s="1"/>
  <c r="A66" i="26" s="1"/>
  <c r="A67" i="26" s="1"/>
  <c r="A68" i="26" s="1"/>
  <c r="A69" i="26" s="1"/>
  <c r="A70" i="26" s="1"/>
  <c r="A71" i="26" s="1"/>
  <c r="A73" i="26" s="1"/>
  <c r="A74" i="26" s="1"/>
  <c r="A75" i="26" s="1"/>
  <c r="A77" i="26" s="1"/>
  <c r="A79" i="26" s="1"/>
  <c r="H31" i="26"/>
  <c r="G44" i="26"/>
  <c r="H43" i="26"/>
  <c r="M43" i="26" s="1"/>
  <c r="A21" i="27"/>
  <c r="A23" i="27"/>
  <c r="A25" i="27" s="1"/>
  <c r="A26" i="27" s="1"/>
  <c r="A27" i="27" s="1"/>
  <c r="A28" i="27" s="1"/>
  <c r="A30" i="27" s="1"/>
  <c r="A20" i="27"/>
  <c r="D46" i="28"/>
  <c r="H45" i="28"/>
  <c r="G74" i="28"/>
  <c r="G75" i="28" s="1"/>
  <c r="P41" i="26"/>
  <c r="P42" i="26" s="1"/>
  <c r="G83" i="26"/>
  <c r="H82" i="26"/>
  <c r="A22" i="27"/>
  <c r="I37" i="27"/>
  <c r="E88" i="25" s="1"/>
  <c r="L75" i="25"/>
  <c r="I40" i="26"/>
  <c r="I41" i="26" s="1"/>
  <c r="I42" i="26" s="1"/>
  <c r="J21" i="27"/>
  <c r="K14" i="27"/>
  <c r="K19" i="27" s="1"/>
  <c r="J22" i="27"/>
  <c r="L31" i="27"/>
  <c r="I23" i="27"/>
  <c r="E46" i="28"/>
  <c r="J34" i="27"/>
  <c r="K34" i="27" s="1"/>
  <c r="L34" i="27" s="1"/>
  <c r="H42" i="28"/>
  <c r="I42" i="28" s="1"/>
  <c r="I43" i="28" s="1"/>
  <c r="I44" i="28" s="1"/>
  <c r="I45" i="28" s="1"/>
  <c r="L19" i="27" l="1"/>
  <c r="J23" i="27"/>
  <c r="O33" i="27"/>
  <c r="O35" i="27" s="1"/>
  <c r="O37" i="27" s="1"/>
  <c r="E101" i="25" s="1"/>
  <c r="E47" i="28"/>
  <c r="I43" i="26"/>
  <c r="I44" i="26" s="1"/>
  <c r="H44" i="26"/>
  <c r="M44" i="26" s="1"/>
  <c r="G45" i="26"/>
  <c r="A36" i="25"/>
  <c r="A35" i="25"/>
  <c r="A38" i="25"/>
  <c r="A39" i="25" s="1"/>
  <c r="A41" i="25" s="1"/>
  <c r="C38" i="25"/>
  <c r="A37" i="25"/>
  <c r="H83" i="26"/>
  <c r="M83" i="26" s="1"/>
  <c r="G84" i="26"/>
  <c r="P43" i="26"/>
  <c r="P44" i="26" s="1"/>
  <c r="J35" i="27"/>
  <c r="J37" i="27" s="1"/>
  <c r="E89" i="25" s="1"/>
  <c r="D47" i="28"/>
  <c r="H46" i="28"/>
  <c r="I46" i="28" s="1"/>
  <c r="L35" i="27"/>
  <c r="A35" i="27"/>
  <c r="A37" i="27" s="1"/>
  <c r="A39" i="27" s="1"/>
  <c r="A40" i="27" s="1"/>
  <c r="A41" i="27" s="1"/>
  <c r="A42" i="27" s="1"/>
  <c r="A43" i="27" s="1"/>
  <c r="A44" i="27" s="1"/>
  <c r="A45" i="27" s="1"/>
  <c r="A32" i="27"/>
  <c r="A33" i="27"/>
  <c r="A31" i="27"/>
  <c r="A34" i="27"/>
  <c r="A81" i="26"/>
  <c r="A82" i="26" s="1"/>
  <c r="A83" i="26" s="1"/>
  <c r="A84" i="26" s="1"/>
  <c r="A85" i="26" s="1"/>
  <c r="A86" i="26" s="1"/>
  <c r="A87" i="26" s="1"/>
  <c r="A88" i="26" s="1"/>
  <c r="A89" i="26" s="1"/>
  <c r="A90" i="26" s="1"/>
  <c r="A91" i="26" s="1"/>
  <c r="A92" i="26" s="1"/>
  <c r="A93" i="26" s="1"/>
  <c r="A80" i="26"/>
  <c r="K35" i="27"/>
  <c r="K22" i="27"/>
  <c r="L22" i="27" s="1"/>
  <c r="I82" i="26"/>
  <c r="M82" i="26"/>
  <c r="P82" i="26" s="1"/>
  <c r="A43" i="25" l="1"/>
  <c r="A42" i="25"/>
  <c r="A45" i="25"/>
  <c r="A46" i="25" s="1"/>
  <c r="A48" i="25" s="1"/>
  <c r="A50" i="25" s="1"/>
  <c r="A51" i="25" s="1"/>
  <c r="A53" i="25" s="1"/>
  <c r="A55" i="25" s="1"/>
  <c r="A56" i="25" s="1"/>
  <c r="C45" i="25"/>
  <c r="A44" i="25"/>
  <c r="H73" i="26"/>
  <c r="A94" i="26"/>
  <c r="A96" i="26" s="1"/>
  <c r="A98" i="26" s="1"/>
  <c r="A100" i="26" s="1"/>
  <c r="A102" i="26" s="1"/>
  <c r="A104" i="26" s="1"/>
  <c r="A106" i="26" s="1"/>
  <c r="H47" i="28"/>
  <c r="I47" i="28" s="1"/>
  <c r="D48" i="28"/>
  <c r="L23" i="27"/>
  <c r="L37" i="27" s="1"/>
  <c r="E96" i="25" s="1"/>
  <c r="P83" i="26"/>
  <c r="G46" i="26"/>
  <c r="H45" i="26"/>
  <c r="M45" i="26" s="1"/>
  <c r="P45" i="26" s="1"/>
  <c r="K23" i="27"/>
  <c r="K37" i="27" s="1"/>
  <c r="I83" i="26"/>
  <c r="G85" i="26"/>
  <c r="H84" i="26"/>
  <c r="M84" i="26" s="1"/>
  <c r="E92" i="25" l="1"/>
  <c r="H42" i="27"/>
  <c r="E102" i="25"/>
  <c r="G86" i="26"/>
  <c r="H85" i="26"/>
  <c r="M85" i="26" s="1"/>
  <c r="D49" i="28"/>
  <c r="H48" i="28"/>
  <c r="I48" i="28" s="1"/>
  <c r="I84" i="26"/>
  <c r="I45" i="26"/>
  <c r="G47" i="26"/>
  <c r="H46" i="26"/>
  <c r="M46" i="26" s="1"/>
  <c r="P46" i="26" s="1"/>
  <c r="E48" i="28"/>
  <c r="P84" i="26"/>
  <c r="A60" i="25"/>
  <c r="A59" i="25"/>
  <c r="A57" i="25"/>
  <c r="C60" i="25"/>
  <c r="A58" i="25"/>
  <c r="P85" i="26" l="1"/>
  <c r="G87" i="26"/>
  <c r="H86" i="26"/>
  <c r="M86" i="26" s="1"/>
  <c r="E49" i="28"/>
  <c r="E50" i="28" s="1"/>
  <c r="G48" i="26"/>
  <c r="H47" i="26"/>
  <c r="M47" i="26" s="1"/>
  <c r="P47" i="26" s="1"/>
  <c r="I46" i="26"/>
  <c r="H49" i="28"/>
  <c r="I49" i="28" s="1"/>
  <c r="D50" i="28"/>
  <c r="I85" i="26"/>
  <c r="A62" i="25"/>
  <c r="H48" i="26" l="1"/>
  <c r="M48" i="26" s="1"/>
  <c r="P48" i="26" s="1"/>
  <c r="G49" i="26"/>
  <c r="H87" i="26"/>
  <c r="M87" i="26" s="1"/>
  <c r="G88" i="26"/>
  <c r="D51" i="28"/>
  <c r="E51" i="28" s="1"/>
  <c r="H50" i="28"/>
  <c r="I50" i="28" s="1"/>
  <c r="C66" i="25"/>
  <c r="A66" i="25"/>
  <c r="A65" i="25"/>
  <c r="A64" i="25"/>
  <c r="A63" i="25"/>
  <c r="I86" i="26"/>
  <c r="I87" i="26" s="1"/>
  <c r="P86" i="26"/>
  <c r="P87" i="26" s="1"/>
  <c r="I47" i="26"/>
  <c r="G50" i="26" l="1"/>
  <c r="H49" i="26"/>
  <c r="M49" i="26" s="1"/>
  <c r="P49" i="26" s="1"/>
  <c r="P88" i="26"/>
  <c r="I88" i="26"/>
  <c r="G89" i="26"/>
  <c r="H88" i="26"/>
  <c r="M88" i="26" s="1"/>
  <c r="D52" i="28"/>
  <c r="H51" i="28"/>
  <c r="I51" i="28" s="1"/>
  <c r="A67" i="25"/>
  <c r="E67" i="25"/>
  <c r="I48" i="26"/>
  <c r="I49" i="26" s="1"/>
  <c r="E68" i="25" l="1"/>
  <c r="A68" i="25"/>
  <c r="A70" i="25" s="1"/>
  <c r="A71" i="25" s="1"/>
  <c r="A73" i="25" s="1"/>
  <c r="A74" i="25" s="1"/>
  <c r="A75" i="25" s="1"/>
  <c r="G51" i="26"/>
  <c r="H51" i="26" s="1"/>
  <c r="M51" i="26" s="1"/>
  <c r="H50" i="26"/>
  <c r="M50" i="26" s="1"/>
  <c r="P50" i="26" s="1"/>
  <c r="P51" i="26" s="1"/>
  <c r="G31" i="26" s="1"/>
  <c r="G33" i="26" s="1"/>
  <c r="G90" i="26"/>
  <c r="H89" i="26"/>
  <c r="M89" i="26" s="1"/>
  <c r="P89" i="26" s="1"/>
  <c r="H52" i="28"/>
  <c r="I52" i="28" s="1"/>
  <c r="D53" i="28"/>
  <c r="E52" i="28"/>
  <c r="E53" i="28" s="1"/>
  <c r="A78" i="25" l="1"/>
  <c r="A79" i="25" s="1"/>
  <c r="A81" i="25" s="1"/>
  <c r="A83" i="25" s="1"/>
  <c r="A85" i="25" s="1"/>
  <c r="A86" i="25" s="1"/>
  <c r="A87" i="25" s="1"/>
  <c r="A88" i="25" s="1"/>
  <c r="A89" i="25" s="1"/>
  <c r="A90" i="25" s="1"/>
  <c r="A91" i="25" s="1"/>
  <c r="A92" i="25" s="1"/>
  <c r="A93" i="25" s="1"/>
  <c r="A94" i="25" s="1"/>
  <c r="A95" i="25" s="1"/>
  <c r="A96" i="25" s="1"/>
  <c r="A97" i="25" s="1"/>
  <c r="A98" i="25" s="1"/>
  <c r="A99" i="25" s="1"/>
  <c r="A100" i="25" s="1"/>
  <c r="A101" i="25" s="1"/>
  <c r="A102" i="25" s="1"/>
  <c r="A104" i="25" s="1"/>
  <c r="A106" i="25" s="1"/>
  <c r="A108" i="25" s="1"/>
  <c r="A110" i="25" s="1"/>
  <c r="A112" i="25" s="1"/>
  <c r="A114" i="25" s="1"/>
  <c r="A116" i="25" s="1"/>
  <c r="A118" i="25" s="1"/>
  <c r="A120" i="25" s="1"/>
  <c r="A123" i="25" s="1"/>
  <c r="A76" i="25"/>
  <c r="H53" i="28"/>
  <c r="I53" i="28" s="1"/>
  <c r="G32" i="28" s="1"/>
  <c r="G34" i="28" s="1"/>
  <c r="D111" i="15" s="1"/>
  <c r="D54" i="28"/>
  <c r="I89" i="26"/>
  <c r="I90" i="26" s="1"/>
  <c r="I50" i="26"/>
  <c r="I51" i="26" s="1"/>
  <c r="G91" i="26"/>
  <c r="H90" i="26"/>
  <c r="M90" i="26" s="1"/>
  <c r="P90" i="26" s="1"/>
  <c r="I91" i="26" l="1"/>
  <c r="H91" i="26"/>
  <c r="M91" i="26" s="1"/>
  <c r="P91" i="26" s="1"/>
  <c r="G92" i="26"/>
  <c r="G93" i="26" l="1"/>
  <c r="H93" i="26" s="1"/>
  <c r="M93" i="26" s="1"/>
  <c r="H92" i="26"/>
  <c r="M92" i="26" s="1"/>
  <c r="P92" i="26" s="1"/>
  <c r="P93" i="26" s="1"/>
  <c r="G73" i="26" s="1"/>
  <c r="G75" i="26" s="1"/>
  <c r="I92" i="26" l="1"/>
  <c r="I93" i="26" s="1"/>
  <c r="D171" i="15" l="1"/>
  <c r="D170" i="15"/>
  <c r="I257" i="15" l="1"/>
  <c r="E270" i="15"/>
  <c r="E268" i="15"/>
  <c r="G270" i="15"/>
  <c r="G268" i="15"/>
  <c r="I268" i="15" s="1"/>
  <c r="D268" i="15"/>
  <c r="D125" i="15"/>
  <c r="D124" i="15"/>
  <c r="D115" i="15"/>
  <c r="D97" i="15"/>
  <c r="D95" i="15"/>
  <c r="D89" i="15"/>
  <c r="D87" i="15"/>
  <c r="E8" i="24"/>
  <c r="E7" i="24"/>
  <c r="G8" i="24" s="1"/>
  <c r="H8" i="24" s="1"/>
  <c r="F7" i="24"/>
  <c r="G7" i="24" l="1"/>
  <c r="H7" i="24" s="1"/>
  <c r="H9" i="24" s="1"/>
  <c r="E23" i="18" l="1"/>
  <c r="C31" i="20"/>
  <c r="C32" i="20" s="1"/>
  <c r="E43" i="17"/>
  <c r="D43" i="17"/>
  <c r="J23" i="17"/>
  <c r="I23" i="17"/>
  <c r="F23" i="17"/>
  <c r="E23" i="17"/>
  <c r="D23" i="17"/>
  <c r="H23" i="17"/>
  <c r="G23" i="17"/>
  <c r="C25" i="19" l="1"/>
  <c r="C44" i="19" s="1"/>
  <c r="C46" i="19"/>
  <c r="C47" i="19"/>
  <c r="C45" i="19"/>
  <c r="F15" i="19"/>
  <c r="C48" i="19"/>
  <c r="C33" i="19"/>
  <c r="C41" i="19"/>
  <c r="C29" i="19"/>
  <c r="C39" i="19"/>
  <c r="C42" i="19"/>
  <c r="C37" i="19"/>
  <c r="C38" i="19"/>
  <c r="C40" i="19"/>
  <c r="C43" i="19"/>
  <c r="C30" i="19"/>
  <c r="C31" i="19"/>
  <c r="C32" i="19"/>
  <c r="C26" i="19"/>
  <c r="C34" i="19"/>
  <c r="C27" i="19"/>
  <c r="C35" i="19"/>
  <c r="C28" i="19"/>
  <c r="C36" i="19"/>
  <c r="F23" i="18"/>
  <c r="G23" i="18"/>
  <c r="F25" i="19"/>
  <c r="D23" i="18"/>
  <c r="E25" i="19" l="1"/>
  <c r="D25" i="19" l="1"/>
  <c r="E26" i="19"/>
  <c r="D26" i="19" s="1"/>
  <c r="F26" i="19" l="1"/>
  <c r="F27" i="19" l="1"/>
  <c r="E27" i="19"/>
  <c r="D27" i="19" l="1"/>
  <c r="E28" i="19"/>
  <c r="F28" i="19"/>
  <c r="E29" i="19" l="1"/>
  <c r="D29" i="19" s="1"/>
  <c r="D28" i="19"/>
  <c r="F29" i="19" s="1"/>
  <c r="F30" i="19" l="1"/>
  <c r="E30" i="19"/>
  <c r="E31" i="19" l="1"/>
  <c r="D30" i="19"/>
  <c r="F31" i="19" l="1"/>
  <c r="D31" i="19"/>
  <c r="E32" i="19"/>
  <c r="D32" i="19" s="1"/>
  <c r="F32" i="19" l="1"/>
  <c r="F33" i="19" s="1"/>
  <c r="E33" i="19" l="1"/>
  <c r="D33" i="19" s="1"/>
  <c r="F34" i="19" s="1"/>
  <c r="E34" i="19" l="1"/>
  <c r="E35" i="19" s="1"/>
  <c r="D35" i="19" s="1"/>
  <c r="D34" i="19" l="1"/>
  <c r="F35" i="19" s="1"/>
  <c r="F36" i="19" s="1"/>
  <c r="E36" i="19" l="1"/>
  <c r="E37" i="19"/>
  <c r="D36" i="19"/>
  <c r="F37" i="19" s="1"/>
  <c r="D37" i="19" l="1"/>
  <c r="F38" i="19" s="1"/>
  <c r="E38" i="19"/>
  <c r="D38" i="19" s="1"/>
  <c r="F39" i="19" l="1"/>
  <c r="E39" i="19"/>
  <c r="D39" i="19" l="1"/>
  <c r="E40" i="19"/>
  <c r="F40" i="19"/>
  <c r="E41" i="19" l="1"/>
  <c r="D41" i="19" s="1"/>
  <c r="D40" i="19"/>
  <c r="F41" i="19" s="1"/>
  <c r="F42" i="19" l="1"/>
  <c r="E42" i="19"/>
  <c r="E43" i="19" l="1"/>
  <c r="D42" i="19"/>
  <c r="F43" i="19" s="1"/>
  <c r="D43" i="19" l="1"/>
  <c r="F44" i="19" s="1"/>
  <c r="E44" i="19"/>
  <c r="D44" i="19" s="1"/>
  <c r="F45" i="19" l="1"/>
  <c r="E45" i="19"/>
  <c r="D45" i="19" l="1"/>
  <c r="F46" i="19" s="1"/>
  <c r="E46" i="19"/>
  <c r="E47" i="19" l="1"/>
  <c r="D47" i="19" s="1"/>
  <c r="D46" i="19"/>
  <c r="F47" i="19" s="1"/>
  <c r="F48" i="19" l="1"/>
  <c r="E48" i="19"/>
  <c r="D48" i="19" s="1"/>
  <c r="D50" i="19" l="1"/>
  <c r="D49" i="19"/>
  <c r="F16" i="19" s="1"/>
  <c r="F18" i="19" s="1"/>
  <c r="M73" i="16" s="1"/>
  <c r="M145" i="16" l="1"/>
  <c r="E145" i="16"/>
  <c r="G117" i="16"/>
  <c r="G115" i="16"/>
  <c r="N114" i="16"/>
  <c r="G114" i="16"/>
  <c r="C114" i="16"/>
  <c r="N113" i="16"/>
  <c r="M93" i="16"/>
  <c r="G65" i="16"/>
  <c r="G63" i="16"/>
  <c r="N62" i="16"/>
  <c r="G62" i="16"/>
  <c r="C62" i="16"/>
  <c r="N61" i="16"/>
  <c r="D118" i="15" l="1"/>
  <c r="D14" i="15"/>
  <c r="I116" i="15" l="1"/>
  <c r="D295" i="15" l="1"/>
  <c r="K292" i="15"/>
  <c r="H292" i="15"/>
  <c r="K289" i="15"/>
  <c r="I278" i="15"/>
  <c r="I270" i="15"/>
  <c r="G269" i="15"/>
  <c r="I263" i="15"/>
  <c r="I265" i="15" s="1"/>
  <c r="D270" i="15" s="1"/>
  <c r="D271" i="15" s="1"/>
  <c r="E269" i="15" s="1"/>
  <c r="D254" i="15"/>
  <c r="G252" i="15" s="1"/>
  <c r="I250" i="15"/>
  <c r="D248" i="15"/>
  <c r="G247" i="15"/>
  <c r="G246" i="15"/>
  <c r="G244" i="15"/>
  <c r="I234" i="15"/>
  <c r="I226" i="15"/>
  <c r="D222" i="15"/>
  <c r="K219" i="15"/>
  <c r="H219" i="15"/>
  <c r="K217" i="15"/>
  <c r="D188" i="15"/>
  <c r="D192" i="15" s="1"/>
  <c r="D185" i="15"/>
  <c r="F183" i="15"/>
  <c r="C183" i="15"/>
  <c r="F179" i="15"/>
  <c r="C179" i="15"/>
  <c r="D174" i="15"/>
  <c r="I173" i="15"/>
  <c r="B172" i="15"/>
  <c r="B170" i="15"/>
  <c r="I166" i="15"/>
  <c r="C165" i="15"/>
  <c r="F164" i="15"/>
  <c r="F162" i="15"/>
  <c r="F163" i="15" s="1"/>
  <c r="D160" i="15"/>
  <c r="I160" i="15" s="1"/>
  <c r="I159" i="15"/>
  <c r="I156" i="15"/>
  <c r="D150" i="15"/>
  <c r="K147" i="15"/>
  <c r="H147" i="15"/>
  <c r="K144" i="15"/>
  <c r="I115" i="15"/>
  <c r="F113" i="15"/>
  <c r="I110" i="15"/>
  <c r="D106" i="15"/>
  <c r="D105" i="15"/>
  <c r="D104" i="15"/>
  <c r="D103" i="15"/>
  <c r="D102" i="15"/>
  <c r="D99" i="15"/>
  <c r="F98" i="15"/>
  <c r="B98" i="15"/>
  <c r="B106" i="15" s="1"/>
  <c r="F97" i="15"/>
  <c r="B97" i="15"/>
  <c r="B105" i="15" s="1"/>
  <c r="G96" i="15"/>
  <c r="F96" i="15"/>
  <c r="B96" i="15"/>
  <c r="B104" i="15" s="1"/>
  <c r="F95" i="15"/>
  <c r="F120" i="15" s="1"/>
  <c r="B95" i="15"/>
  <c r="B103" i="15" s="1"/>
  <c r="G94" i="15"/>
  <c r="F94" i="15"/>
  <c r="F110" i="15" s="1"/>
  <c r="F182" i="15" s="1"/>
  <c r="B94" i="15"/>
  <c r="B102" i="15" s="1"/>
  <c r="D91" i="15"/>
  <c r="D80" i="15"/>
  <c r="K77" i="15"/>
  <c r="H77" i="15"/>
  <c r="K74" i="15"/>
  <c r="I51" i="15"/>
  <c r="I50" i="15"/>
  <c r="I39" i="15"/>
  <c r="D41" i="15" s="1"/>
  <c r="I47" i="15" s="1"/>
  <c r="I24" i="15"/>
  <c r="F15" i="15"/>
  <c r="F16" i="15" s="1"/>
  <c r="F17" i="15" s="1"/>
  <c r="I236" i="15" l="1"/>
  <c r="D167" i="15"/>
  <c r="D123" i="15" s="1"/>
  <c r="D126" i="15" s="1"/>
  <c r="D107" i="15"/>
  <c r="D47" i="15"/>
  <c r="I269" i="15"/>
  <c r="I271" i="15" s="1"/>
  <c r="D42" i="15"/>
  <c r="D45" i="15"/>
  <c r="I45" i="15"/>
  <c r="I229" i="15"/>
  <c r="D46" i="15"/>
  <c r="I46" i="15"/>
  <c r="I238" i="15" l="1"/>
  <c r="I231" i="15"/>
  <c r="G87" i="15" s="1"/>
  <c r="G14" i="15"/>
  <c r="I239" i="15"/>
  <c r="D128" i="15"/>
  <c r="D202" i="15" s="1"/>
  <c r="D189" i="15"/>
  <c r="G15" i="15"/>
  <c r="I14" i="15"/>
  <c r="G95" i="15" l="1"/>
  <c r="I95" i="15" s="1"/>
  <c r="I87" i="15"/>
  <c r="E245" i="15"/>
  <c r="G245" i="15" s="1"/>
  <c r="G248" i="15" s="1"/>
  <c r="I248" i="15" s="1"/>
  <c r="G89" i="15" s="1"/>
  <c r="G97" i="15" s="1"/>
  <c r="I240" i="15"/>
  <c r="G155" i="15" s="1"/>
  <c r="D196" i="15"/>
  <c r="D200" i="15" s="1"/>
  <c r="D205" i="15" s="1"/>
  <c r="G124" i="15"/>
  <c r="I124" i="15" s="1"/>
  <c r="G16" i="15"/>
  <c r="G120" i="15"/>
  <c r="G158" i="15" l="1"/>
  <c r="I158" i="15" s="1"/>
  <c r="G164" i="15"/>
  <c r="I164" i="15" s="1"/>
  <c r="G157" i="15"/>
  <c r="I157" i="15" s="1"/>
  <c r="I155" i="15"/>
  <c r="I252" i="15"/>
  <c r="K252" i="15" s="1"/>
  <c r="G90" i="15" s="1"/>
  <c r="I89" i="15"/>
  <c r="G18" i="16"/>
  <c r="E73" i="16" s="1"/>
  <c r="E93" i="16" s="1"/>
  <c r="G17" i="15"/>
  <c r="I17" i="15" s="1"/>
  <c r="I16" i="15"/>
  <c r="I103" i="15"/>
  <c r="I120" i="15"/>
  <c r="G170" i="15"/>
  <c r="I170" i="15" s="1"/>
  <c r="G161" i="15"/>
  <c r="I97" i="15"/>
  <c r="I105" i="15" l="1"/>
  <c r="G98" i="15"/>
  <c r="I90" i="15"/>
  <c r="I91" i="15" s="1"/>
  <c r="K73" i="16"/>
  <c r="G19" i="16"/>
  <c r="H73" i="16" s="1"/>
  <c r="G162" i="15"/>
  <c r="G171" i="15"/>
  <c r="I161" i="15"/>
  <c r="K91" i="15" l="1"/>
  <c r="G91" i="15"/>
  <c r="G181" i="15" s="1"/>
  <c r="I181" i="15" s="1"/>
  <c r="G165" i="15"/>
  <c r="I98" i="15"/>
  <c r="G183" i="15"/>
  <c r="I183" i="15" s="1"/>
  <c r="G184" i="15"/>
  <c r="I184" i="15" s="1"/>
  <c r="I171" i="15"/>
  <c r="G178" i="15"/>
  <c r="G163" i="15"/>
  <c r="I163" i="15" s="1"/>
  <c r="I162" i="15"/>
  <c r="G172" i="15" l="1"/>
  <c r="I172" i="15" s="1"/>
  <c r="I174" i="15" s="1"/>
  <c r="I165" i="15"/>
  <c r="I106" i="15"/>
  <c r="I107" i="15" s="1"/>
  <c r="I99" i="15"/>
  <c r="I167" i="15"/>
  <c r="G125" i="15"/>
  <c r="I125" i="15" s="1"/>
  <c r="G26" i="16"/>
  <c r="G27" i="16" s="1"/>
  <c r="L27" i="16" s="1"/>
  <c r="G179" i="15"/>
  <c r="I179" i="15" s="1"/>
  <c r="I178" i="15"/>
  <c r="I123" i="15" l="1"/>
  <c r="G22" i="16"/>
  <c r="G23" i="16" s="1"/>
  <c r="L23" i="16" s="1"/>
  <c r="K99" i="15"/>
  <c r="G107" i="15"/>
  <c r="K107" i="15"/>
  <c r="I185" i="15"/>
  <c r="G111" i="15" l="1"/>
  <c r="G197" i="15"/>
  <c r="G30" i="16"/>
  <c r="G31" i="16" s="1"/>
  <c r="L31" i="16" s="1"/>
  <c r="L33" i="16" s="1"/>
  <c r="I126" i="15"/>
  <c r="F127" i="16" l="1"/>
  <c r="G127" i="16" s="1"/>
  <c r="F74" i="16"/>
  <c r="G74" i="16" s="1"/>
  <c r="F125" i="16"/>
  <c r="G125" i="16" s="1"/>
  <c r="F75" i="16"/>
  <c r="G75" i="16" s="1"/>
  <c r="F126" i="16"/>
  <c r="G126" i="16" s="1"/>
  <c r="F73" i="16"/>
  <c r="G73" i="16" s="1"/>
  <c r="G199" i="15"/>
  <c r="I199" i="15" s="1"/>
  <c r="I197" i="15"/>
  <c r="G198" i="15"/>
  <c r="I198" i="15" s="1"/>
  <c r="G112" i="15"/>
  <c r="I111" i="15"/>
  <c r="G114" i="15" l="1"/>
  <c r="I114" i="15" s="1"/>
  <c r="I112" i="15"/>
  <c r="G113" i="15"/>
  <c r="I113" i="15" l="1"/>
  <c r="G117" i="15"/>
  <c r="I118" i="15" l="1"/>
  <c r="I128" i="15" l="1"/>
  <c r="I202" i="15" l="1"/>
  <c r="G40" i="16" l="1"/>
  <c r="G41" i="16" s="1"/>
  <c r="L41" i="16" s="1"/>
  <c r="I196" i="15"/>
  <c r="I200" i="15" l="1"/>
  <c r="G36" i="16" l="1"/>
  <c r="G37" i="16" s="1"/>
  <c r="L37" i="16" s="1"/>
  <c r="L43" i="16" s="1"/>
  <c r="I205" i="15"/>
  <c r="I127" i="16" l="1"/>
  <c r="J127" i="16" s="1"/>
  <c r="L127" i="16" s="1"/>
  <c r="N127" i="16" s="1"/>
  <c r="I74" i="16"/>
  <c r="J74" i="16" s="1"/>
  <c r="L74" i="16" s="1"/>
  <c r="N74" i="16" s="1"/>
  <c r="I73" i="16"/>
  <c r="J73" i="16" s="1"/>
  <c r="L73" i="16" s="1"/>
  <c r="I126" i="16"/>
  <c r="J126" i="16" s="1"/>
  <c r="L126" i="16" s="1"/>
  <c r="N126" i="16" s="1"/>
  <c r="I75" i="16"/>
  <c r="J75" i="16" s="1"/>
  <c r="L75" i="16" s="1"/>
  <c r="N75" i="16" s="1"/>
  <c r="I125" i="16"/>
  <c r="J125" i="16" s="1"/>
  <c r="L125" i="16" s="1"/>
  <c r="N73" i="16" l="1"/>
  <c r="L93" i="16"/>
  <c r="N125" i="16"/>
  <c r="N145" i="16" s="1"/>
  <c r="L145" i="16"/>
  <c r="L95" i="16" l="1"/>
  <c r="I286" i="15"/>
  <c r="N93" i="16"/>
  <c r="I284" i="15"/>
  <c r="I288" i="15" s="1"/>
  <c r="D15" i="15" s="1"/>
  <c r="I15" i="15" s="1"/>
  <c r="I18" i="15" s="1"/>
  <c r="I209" i="15" l="1"/>
  <c r="D209" i="15"/>
  <c r="D214" i="15" s="1"/>
  <c r="I214" i="15" l="1"/>
  <c r="I11" i="15" s="1"/>
  <c r="I29" i="15" s="1"/>
</calcChain>
</file>

<file path=xl/sharedStrings.xml><?xml version="1.0" encoding="utf-8"?>
<sst xmlns="http://schemas.openxmlformats.org/spreadsheetml/2006/main" count="1512" uniqueCount="887">
  <si>
    <t>Attachment O -- Republic</t>
  </si>
  <si>
    <t>page 1 of 5</t>
  </si>
  <si>
    <t>Projected ATRR</t>
  </si>
  <si>
    <t xml:space="preserve">Formula Rate - Non-Levelized </t>
  </si>
  <si>
    <t>Rate Formula Template</t>
  </si>
  <si>
    <t>For the 12 months ended</t>
  </si>
  <si>
    <t xml:space="preserve"> </t>
  </si>
  <si>
    <t>Utilizing FERC Form 1 Data</t>
  </si>
  <si>
    <t>REPUBLIC TRANSMISSION, LLC</t>
  </si>
  <si>
    <t>Line</t>
  </si>
  <si>
    <t>Allocated</t>
  </si>
  <si>
    <t>No.</t>
  </si>
  <si>
    <t>Amount</t>
  </si>
  <si>
    <t>GROSS REVENUE REQUIREMENT  (page 3, line 31)</t>
  </si>
  <si>
    <t xml:space="preserve">REVENUE CREDITS </t>
  </si>
  <si>
    <t>(Note T)</t>
  </si>
  <si>
    <t>Total</t>
  </si>
  <si>
    <t>Allocator</t>
  </si>
  <si>
    <t xml:space="preserve">  Account No. 454 &amp; 456</t>
  </si>
  <si>
    <t>(page 4, line 34 &amp; line 34a)</t>
  </si>
  <si>
    <t>TP</t>
  </si>
  <si>
    <t xml:space="preserve">  Account No. 456.1</t>
  </si>
  <si>
    <t>(page 4, line 37)</t>
  </si>
  <si>
    <t xml:space="preserve">  Revenues from Grandfathered Interzonal Transactions</t>
  </si>
  <si>
    <t xml:space="preserve">  Revenues from service provided by the ISO at a discount</t>
  </si>
  <si>
    <t>TOTAL REVENUE CREDITS  (sum lines 2-5)</t>
  </si>
  <si>
    <t>6a</t>
  </si>
  <si>
    <t xml:space="preserve">Elimination of revenue requirement rounding differences  </t>
  </si>
  <si>
    <t>(Note FF)</t>
  </si>
  <si>
    <t>6b</t>
  </si>
  <si>
    <t xml:space="preserve">Historic Year Actual ATRR    </t>
  </si>
  <si>
    <t>(Note GG)</t>
  </si>
  <si>
    <t>6c</t>
  </si>
  <si>
    <t xml:space="preserve">Historic Year Actual Revenue    </t>
  </si>
  <si>
    <t>6d</t>
  </si>
  <si>
    <t>Histric Year True-Up</t>
  </si>
  <si>
    <t>(line 6b minus line 6c)</t>
  </si>
  <si>
    <t>6e</t>
  </si>
  <si>
    <t>Interest on Historic Year True-Up</t>
  </si>
  <si>
    <t>NET REVENUE REQUIREMENT</t>
  </si>
  <si>
    <t>(line 1 - line 6 + line 6a + line 6d + line 6e )</t>
  </si>
  <si>
    <t xml:space="preserve">DIVISOR </t>
  </si>
  <si>
    <t xml:space="preserve">  Average of 12 coincident system peaks for requirements (RQ) service       </t>
  </si>
  <si>
    <t>(Note A)</t>
  </si>
  <si>
    <t xml:space="preserve">  Plus 12 CP of firm bundled sales over one year not in line 8</t>
  </si>
  <si>
    <t>(Note B)</t>
  </si>
  <si>
    <t xml:space="preserve">  Plus 12 CP of Network Load not in line 8</t>
  </si>
  <si>
    <t>(Note C)</t>
  </si>
  <si>
    <t xml:space="preserve">  Less 12 CP of firm P-T-P over one year (enter negative)</t>
  </si>
  <si>
    <t>(Note D)</t>
  </si>
  <si>
    <t xml:space="preserve">  Plus Contract Demand of firm P-T-P over one year</t>
  </si>
  <si>
    <t xml:space="preserve">  Less Contract Demand from Grandfathered Interzonal Transactions over one year (enter negative)  (Note S)</t>
  </si>
  <si>
    <t xml:space="preserve">  Less Contract Demands from service over one year provided by ISO at a discount (enter negative)</t>
  </si>
  <si>
    <t>Divisor (sum lines 8-14)</t>
  </si>
  <si>
    <t>Annual Cost ($/kW/Yr)</t>
  </si>
  <si>
    <t>(line 7 / line 15)</t>
  </si>
  <si>
    <t xml:space="preserve">Network &amp; P-to-P Rate ($/kW/Mo) </t>
  </si>
  <si>
    <t>(line 16 / 12)</t>
  </si>
  <si>
    <t>Peak Rate</t>
  </si>
  <si>
    <t>Off-Peak Rate</t>
  </si>
  <si>
    <t>Point-To-Point Rate ($/kW/Wk)</t>
  </si>
  <si>
    <t>(line 16 / 52; line 16 / 52)</t>
  </si>
  <si>
    <t>Point-To-Point Rate ($/kW/Day)</t>
  </si>
  <si>
    <t>(line 16 / 260; line 16 / 365)</t>
  </si>
  <si>
    <t>Capped at weekly rate</t>
  </si>
  <si>
    <t>Point-To-Point Rate ($/MWh)</t>
  </si>
  <si>
    <t>(line 16 / 4,160; line 16 / 8,760</t>
  </si>
  <si>
    <t>Capped at weekly</t>
  </si>
  <si>
    <t xml:space="preserve"> times 1,000)</t>
  </si>
  <si>
    <t>and daily rates</t>
  </si>
  <si>
    <t>FERC Annual Charge ($/MWh)</t>
  </si>
  <si>
    <t>(Note E)</t>
  </si>
  <si>
    <t>Short Term</t>
  </si>
  <si>
    <t>Long Term</t>
  </si>
  <si>
    <t>page 2 of 5</t>
  </si>
  <si>
    <t>(1)</t>
  </si>
  <si>
    <t>(2)</t>
  </si>
  <si>
    <t>(3)</t>
  </si>
  <si>
    <t>(4)</t>
  </si>
  <si>
    <t>(5)</t>
  </si>
  <si>
    <t>Form No. 1</t>
  </si>
  <si>
    <t>Transmission</t>
  </si>
  <si>
    <t>Page, Line, Col.</t>
  </si>
  <si>
    <t>Company Total</t>
  </si>
  <si>
    <t xml:space="preserve">                  Allocator</t>
  </si>
  <si>
    <t>(Col 3 times Col 4)</t>
  </si>
  <si>
    <t>RATE BASE:</t>
  </si>
  <si>
    <t>GROSS PLANT IN SERVICE  (Note AA, Note II)</t>
  </si>
  <si>
    <t xml:space="preserve">  Production</t>
  </si>
  <si>
    <t>205.46.g</t>
  </si>
  <si>
    <t>NA</t>
  </si>
  <si>
    <t xml:space="preserve">  Transmission</t>
  </si>
  <si>
    <t>207.58.g   (Note HH)</t>
  </si>
  <si>
    <t xml:space="preserve">  Distribution</t>
  </si>
  <si>
    <t>207.75.g</t>
  </si>
  <si>
    <t xml:space="preserve">  General &amp; Intangible</t>
  </si>
  <si>
    <t>205.5.g &amp; 207.99.g</t>
  </si>
  <si>
    <t>W/S</t>
  </si>
  <si>
    <t xml:space="preserve">  Common</t>
  </si>
  <si>
    <t>356.1</t>
  </si>
  <si>
    <t>CE</t>
  </si>
  <si>
    <t>TOTAL GROSS PLANT  (sum lines 1-5)</t>
  </si>
  <si>
    <t>GP=</t>
  </si>
  <si>
    <t>ACCUMULATED DEPRECIATION  (Note AA, Note II)</t>
  </si>
  <si>
    <t>219.20-24.c</t>
  </si>
  <si>
    <t>219.25.c  (Note HH)</t>
  </si>
  <si>
    <t>219.26.c</t>
  </si>
  <si>
    <t>219.28.c &amp; 200.21.c</t>
  </si>
  <si>
    <t>TOTAL ACCUM. DEPRECIATION  (sum lines 7-11)</t>
  </si>
  <si>
    <t>NET PLANT IN SERVICE</t>
  </si>
  <si>
    <t>(line 1- line 7)</t>
  </si>
  <si>
    <t>(line 2- line 8)</t>
  </si>
  <si>
    <t>(line 3 - line 9)</t>
  </si>
  <si>
    <t>(line 4 - line 10)</t>
  </si>
  <si>
    <t>(line 5 - line 11)</t>
  </si>
  <si>
    <t>TOTAL NET PLANT  (sum lines 13-17)</t>
  </si>
  <si>
    <t>NP=</t>
  </si>
  <si>
    <t xml:space="preserve">ADJUSTMENTS TO RATE BASE  </t>
  </si>
  <si>
    <t xml:space="preserve">  Account No. 281 (enter negative)</t>
  </si>
  <si>
    <t>273.8.k (Note F)</t>
  </si>
  <si>
    <t xml:space="preserve">  Account No. 282 (enter negative)</t>
  </si>
  <si>
    <t>275.2.k (Note F)</t>
  </si>
  <si>
    <t>NP</t>
  </si>
  <si>
    <t xml:space="preserve">  Account No. 283 (enter negative)</t>
  </si>
  <si>
    <t>277.9.k (Note F)</t>
  </si>
  <si>
    <t xml:space="preserve">  Account No. 190 </t>
  </si>
  <si>
    <t>234.8.c (Note F)</t>
  </si>
  <si>
    <t xml:space="preserve">  Account No. 255 (enter negative)</t>
  </si>
  <si>
    <t>267.8.h (Note MM)</t>
  </si>
  <si>
    <t>23a</t>
  </si>
  <si>
    <t xml:space="preserve">  Unamortized Regulatory Asset</t>
  </si>
  <si>
    <t xml:space="preserve">(Notes CC and II) </t>
  </si>
  <si>
    <t>DA</t>
  </si>
  <si>
    <t>23b</t>
  </si>
  <si>
    <t xml:space="preserve">  Unamortized Abandoned Plant </t>
  </si>
  <si>
    <t xml:space="preserve">(Notes DD and II) </t>
  </si>
  <si>
    <t>23c</t>
  </si>
  <si>
    <t xml:space="preserve">  Deficient or (Excess) ADIT</t>
  </si>
  <si>
    <t>Attachment 2, Line 7 (Note KK)</t>
  </si>
  <si>
    <t>TOTAL ADJUSTMENTS  (sum lines 19 - 23c)</t>
  </si>
  <si>
    <t xml:space="preserve">LAND HELD FOR FUTURE USE </t>
  </si>
  <si>
    <t>214.x.d  (Note G, Note II)</t>
  </si>
  <si>
    <t>WORKING CAPITAL  (Note H)</t>
  </si>
  <si>
    <t xml:space="preserve">  CWC  </t>
  </si>
  <si>
    <t>calculated</t>
  </si>
  <si>
    <t xml:space="preserve">  Materials &amp; Supplies  (Note G, Note II)</t>
  </si>
  <si>
    <t>227.5.c, .8.c &amp; .16.c</t>
  </si>
  <si>
    <t>TE</t>
  </si>
  <si>
    <t xml:space="preserve">  Prepayments (Account 165)</t>
  </si>
  <si>
    <t>111.57.c  (Note II)</t>
  </si>
  <si>
    <t>GP</t>
  </si>
  <si>
    <t>TOTAL WORKING CAPITAL  (sum lines 26 - 28)</t>
  </si>
  <si>
    <t>RATE BASE  (sum lines 18, 24, 25, &amp; 29)</t>
  </si>
  <si>
    <t>page 3 of 5</t>
  </si>
  <si>
    <t xml:space="preserve">     Rate Formula Template</t>
  </si>
  <si>
    <t xml:space="preserve"> Utilizing FERC Form 1 Data</t>
  </si>
  <si>
    <t>O&amp;M  (Note BB)</t>
  </si>
  <si>
    <t xml:space="preserve">  Transmission </t>
  </si>
  <si>
    <t xml:space="preserve">321.112.b  </t>
  </si>
  <si>
    <t>1a</t>
  </si>
  <si>
    <t xml:space="preserve">     Less LSE Expenses included in Transmission O&amp;M Accounts  (Note V)</t>
  </si>
  <si>
    <t xml:space="preserve">     Less Account 565</t>
  </si>
  <si>
    <t>321.96.b</t>
  </si>
  <si>
    <t>2a</t>
  </si>
  <si>
    <t xml:space="preserve">     Less Account 566</t>
  </si>
  <si>
    <t>321.97.b</t>
  </si>
  <si>
    <t>2b</t>
  </si>
  <si>
    <t xml:space="preserve">     Plus Amort. of Regulatory Asset</t>
  </si>
  <si>
    <t>Note CC</t>
  </si>
  <si>
    <t>2c</t>
  </si>
  <si>
    <t xml:space="preserve">     Plus Acct. 566 minus Amortization</t>
  </si>
  <si>
    <t>Line 2a minus line 2b</t>
  </si>
  <si>
    <t xml:space="preserve">  A&amp;G</t>
  </si>
  <si>
    <t>323.197.b</t>
  </si>
  <si>
    <t xml:space="preserve">     Less FERC Annual Fees</t>
  </si>
  <si>
    <t xml:space="preserve">     Less EPRI &amp; Reg. Comm. Exp. &amp; Non-safety  Ad.  (Note I)</t>
  </si>
  <si>
    <t>5a</t>
  </si>
  <si>
    <t xml:space="preserve">     Plus Transmission Related Reg. Comm.  Exp.  (Note I)</t>
  </si>
  <si>
    <t xml:space="preserve">  Transmission Lease Payments</t>
  </si>
  <si>
    <t>TOTAL O&amp;M  (sum lines 1, 2b, 2c, 3, 5a, 6, 7 less lines 1a, 2, 2a, 4, 5)</t>
  </si>
  <si>
    <t>DEPRECIATION AND AMORTIZATION EXPENSE (Note AA)</t>
  </si>
  <si>
    <t>336.7.b  (Note HH)</t>
  </si>
  <si>
    <t>336.10.f &amp; 336.1.f</t>
  </si>
  <si>
    <t>336.11.b</t>
  </si>
  <si>
    <t>11a</t>
  </si>
  <si>
    <t xml:space="preserve">  Amortization of Abandoned  Plant  </t>
  </si>
  <si>
    <t>Note DD</t>
  </si>
  <si>
    <t>TOTAL DEPRECIATION  (sum lines 9 - 11a)</t>
  </si>
  <si>
    <t>TAXES OTHER THAN INCOME TAXES  (Note J)</t>
  </si>
  <si>
    <t xml:space="preserve">  LABOR RELATED</t>
  </si>
  <si>
    <t xml:space="preserve">          Payroll</t>
  </si>
  <si>
    <t>263.i</t>
  </si>
  <si>
    <t xml:space="preserve">          Highway and vehicle</t>
  </si>
  <si>
    <t xml:space="preserve">  PLANT RELATED</t>
  </si>
  <si>
    <t xml:space="preserve">         Property</t>
  </si>
  <si>
    <t xml:space="preserve">         Gross Receipts</t>
  </si>
  <si>
    <t xml:space="preserve">         Other</t>
  </si>
  <si>
    <t xml:space="preserve">         Payments in lieu of taxes</t>
  </si>
  <si>
    <t>TOTAL OTHER TAXES  (sum lines 13 - 19)</t>
  </si>
  <si>
    <t xml:space="preserve">INCOME TAXES          </t>
  </si>
  <si>
    <t>(Note K)</t>
  </si>
  <si>
    <r>
      <t xml:space="preserve">     T = 1 - [ ( 1 - SIT ) * ( 1 - FIT ) ] / ( 1 - SIT * FIT * p )</t>
    </r>
    <r>
      <rPr>
        <sz val="12"/>
        <rFont val="Times New Roman"/>
        <family val="1"/>
      </rPr>
      <t xml:space="preserve"> =</t>
    </r>
  </si>
  <si>
    <t xml:space="preserve">     CIT=(T/1-T) * (1-(WCLTD/R)) =</t>
  </si>
  <si>
    <t xml:space="preserve">       where WCLTD=(page 4, line 27) and R= (page 4, line 30)</t>
  </si>
  <si>
    <t xml:space="preserve">       and FIT, SIT &amp; p are as given in footnote K.</t>
  </si>
  <si>
    <t xml:space="preserve">      1 / (1 - T)  = (from line 21)</t>
  </si>
  <si>
    <t>Amortization of Investment Tax Credit (266.8.f) (enter negative) (Note MM)</t>
  </si>
  <si>
    <t>24a</t>
  </si>
  <si>
    <t>Deficient or (Excess) Deferred Income Taxes (Note KK)</t>
  </si>
  <si>
    <t>Attachment 2, Line 12(d)</t>
  </si>
  <si>
    <t>24b</t>
  </si>
  <si>
    <t>Tax Effect of Permanent Differences and Depreciation of AFUDC-equity (Note LL)</t>
  </si>
  <si>
    <t>Income Tax Calculation = line 22 * line 28 * TO</t>
  </si>
  <si>
    <t>ITC Amortization Tax Adjustment</t>
  </si>
  <si>
    <t>(Note MM)</t>
  </si>
  <si>
    <t>26a</t>
  </si>
  <si>
    <t>Deficient or (Excess) ADIT Tax Adjustment</t>
  </si>
  <si>
    <t>Attachment 2, Line 12 (f) (Note KK)</t>
  </si>
  <si>
    <t>26b</t>
  </si>
  <si>
    <t>Permanent Differences and Depreciation of AFUDC-equity Tax Adjustment (Note LL)</t>
  </si>
  <si>
    <t>TOTAL INCOME TAXES</t>
  </si>
  <si>
    <t>(line 25 plus lines 26, 26a and 26b)</t>
  </si>
  <si>
    <t xml:space="preserve">RETURN </t>
  </si>
  <si>
    <t xml:space="preserve">  [Rate Base (page 2, line 30) * Rate of Return (page 4, line 30)]</t>
  </si>
  <si>
    <t>REV. REQUIREMENT  (sum lines 8, 12, 20, 27, 28)</t>
  </si>
  <si>
    <t>LESS ATTACHMENT GG ADJUSTMENT [Attachment GG, page 2, line 3, column 10]   (Note W)</t>
  </si>
  <si>
    <t xml:space="preserve">[Revenue Requirement for facilities included on page 2, line 2, and also  </t>
  </si>
  <si>
    <t>included in Attachment GG]</t>
  </si>
  <si>
    <t>30a</t>
  </si>
  <si>
    <t>LESS ATTACHMENT MM ADJUSTMENT [Attachment MM, page 2, line 3, column 14]   (Note Y)</t>
  </si>
  <si>
    <t>included in Attachment MM]</t>
  </si>
  <si>
    <t>REV. REQUIREMENT TO BE COLLECTED UNDER ATTACHMENT O</t>
  </si>
  <si>
    <t>(line 29 - line 30 - line 30a)</t>
  </si>
  <si>
    <t>page 4 of 5</t>
  </si>
  <si>
    <t xml:space="preserve">                SUPPORTING CALCULATIONS AND NOTES</t>
  </si>
  <si>
    <t>TRANSMISSION PLANT INCLUDED IN ISO RATES</t>
  </si>
  <si>
    <t>Total transmission plant  (page 2, line 2, column 3)</t>
  </si>
  <si>
    <t>Less transmission plant excluded from ISO rates  (Note M)</t>
  </si>
  <si>
    <t>Less transmission plant included in OATT Ancillary Services  (Note N )</t>
  </si>
  <si>
    <t>Transmission plant included in ISO rates  (line 1 less lines 2 &amp; 3)</t>
  </si>
  <si>
    <t>Percentage of transmission plant included in ISO Rates  (line 4 divided by line 1)</t>
  </si>
  <si>
    <t>TP=</t>
  </si>
  <si>
    <t xml:space="preserve">TRANSMISSION EXPENSES </t>
  </si>
  <si>
    <t>Total transmission expenses  (page 3, line 1, column 3)</t>
  </si>
  <si>
    <t>Less transmission expenses included in OATT Ancillary Services  (Note L)</t>
  </si>
  <si>
    <t>Included transmission expenses  (line 6 less line 7)</t>
  </si>
  <si>
    <t>Percentage of transmission expenses after adjustment  (line 8 divided by line 6)</t>
  </si>
  <si>
    <t>Percentage of transmission plant included in ISO Rates  (line 5)</t>
  </si>
  <si>
    <t>Percentage of transmission expenses included in ISO Rates  (line 9 times line 10)</t>
  </si>
  <si>
    <t>TE=</t>
  </si>
  <si>
    <t>WAGES &amp; SALARY ALLOCATOR   (W&amp;S)   (Note JJ)</t>
  </si>
  <si>
    <t>Form 1 Reference</t>
  </si>
  <si>
    <t>$</t>
  </si>
  <si>
    <t>Allocation</t>
  </si>
  <si>
    <t>354.20.b</t>
  </si>
  <si>
    <t>354.21.b</t>
  </si>
  <si>
    <t>354.23.b</t>
  </si>
  <si>
    <t>W&amp;S Allocator</t>
  </si>
  <si>
    <t xml:space="preserve">  Other</t>
  </si>
  <si>
    <t>354.24.b, 25.b, 26.b</t>
  </si>
  <si>
    <t>($ / Allocation)</t>
  </si>
  <si>
    <t xml:space="preserve">  Total  (sum lines 12-15)</t>
  </si>
  <si>
    <t>=</t>
  </si>
  <si>
    <t>WS</t>
  </si>
  <si>
    <t>COMMON PLANT ALLOCATOR  (CE)  (Note O)</t>
  </si>
  <si>
    <t>% Electric</t>
  </si>
  <si>
    <t xml:space="preserve">  Electric</t>
  </si>
  <si>
    <t>200.3.c</t>
  </si>
  <si>
    <t>(line 17 / line 20)</t>
  </si>
  <si>
    <t>(line 16)</t>
  </si>
  <si>
    <t xml:space="preserve">  Gas</t>
  </si>
  <si>
    <t>201.3.d</t>
  </si>
  <si>
    <t>*</t>
  </si>
  <si>
    <t xml:space="preserve">  Water</t>
  </si>
  <si>
    <t>201.3.e</t>
  </si>
  <si>
    <t xml:space="preserve">  Total  (sum lines 17 - 19)</t>
  </si>
  <si>
    <t>RETURN (R)</t>
  </si>
  <si>
    <t>Long Term Interest (117, sum of 62.c through 67.c)</t>
  </si>
  <si>
    <t>Preferred Dividends (118.29c) (positive number)</t>
  </si>
  <si>
    <t xml:space="preserve">                                          Development of Common Stock:  (Note II)</t>
  </si>
  <si>
    <t>Proprietary Capital (112.16.c)</t>
  </si>
  <si>
    <t xml:space="preserve">Less Preferred Stock (line 28) </t>
  </si>
  <si>
    <t>Less Account 216.1 (112.12.c)  (enter negative)</t>
  </si>
  <si>
    <t>Common Stock</t>
  </si>
  <si>
    <t>(sum lines 23-25)</t>
  </si>
  <si>
    <t>Cost</t>
  </si>
  <si>
    <t>%</t>
  </si>
  <si>
    <t>(Note P)</t>
  </si>
  <si>
    <t>Weighted</t>
  </si>
  <si>
    <t xml:space="preserve">  Long Term Debt (112, sum of  18.c through 21.c)   (Note EE, Note II)</t>
  </si>
  <si>
    <t>=WCLTD</t>
  </si>
  <si>
    <t xml:space="preserve">  Preferred Stock  (112.3.c)</t>
  </si>
  <si>
    <t>( Note II)</t>
  </si>
  <si>
    <t xml:space="preserve">  Common Stock  (line 26)</t>
  </si>
  <si>
    <t>(Note P, Note EE, Note II)</t>
  </si>
  <si>
    <t>Total  (sum lines 27-29)</t>
  </si>
  <si>
    <t>=R</t>
  </si>
  <si>
    <t>REVENUE CREDITS</t>
  </si>
  <si>
    <t>ACCOUNT 447 (SALES FOR RESALE)</t>
  </si>
  <si>
    <t>(310-311)</t>
  </si>
  <si>
    <t>(Note Q)</t>
  </si>
  <si>
    <t>Load</t>
  </si>
  <si>
    <t xml:space="preserve">  a. Bundled Non-RQ Sales for Resale (311.x.h)</t>
  </si>
  <si>
    <t xml:space="preserve">  b. Bundled Sales for Resale  included in Divisor on page 1</t>
  </si>
  <si>
    <t xml:space="preserve">  Total of (a)-(b)</t>
  </si>
  <si>
    <t>ACCOUNT 454 (RENT FROM ELECTRIC PROPERTY)  (Note R)</t>
  </si>
  <si>
    <t>34a</t>
  </si>
  <si>
    <t>ACCOUNT 456 (OTHER ELECTRIC REVENUES) (Note NN)</t>
  </si>
  <si>
    <t>ACCOUNT 456.1 (OTHER ELECTRIC REVENUES)  (Note U)</t>
  </si>
  <si>
    <t>(330.x.n)</t>
  </si>
  <si>
    <t xml:space="preserve">  a. Transmission charges for all transmission transactions </t>
  </si>
  <si>
    <t xml:space="preserve">  b. Transmission charges for all transmission transactions included in Divisor on Page 1</t>
  </si>
  <si>
    <t>36a</t>
  </si>
  <si>
    <t xml:space="preserve">  c. Transmission charges from Schedules associated with Attachment GG  (Note X)</t>
  </si>
  <si>
    <t>36b</t>
  </si>
  <si>
    <t xml:space="preserve">  d. Transmission charges from Schedules associated with Attachment MM  (Note Z)</t>
  </si>
  <si>
    <t xml:space="preserve">  Total of (a)-(b)-(c)-(d)</t>
  </si>
  <si>
    <t>page 5 of 5</t>
  </si>
  <si>
    <t>General Note:   References to pages in this formulary rate are indicated as:  (page#, line#, col.#)</t>
  </si>
  <si>
    <t>References to data from FERC Form 1 are indicated as:   #.y.x  (page, line, column)</t>
  </si>
  <si>
    <t>Note</t>
  </si>
  <si>
    <t>Letter</t>
  </si>
  <si>
    <t>A</t>
  </si>
  <si>
    <t>Peak as would be reported on page 401, column d of Form 1 at the time of the applicable pricing zone coincident monthly peaks.</t>
  </si>
  <si>
    <t>B</t>
  </si>
  <si>
    <t>Labeled LF, LU, IF, IU on pages 310-311 of Form 1 at the time of the applicable pricing zone coincident monthly peaks.</t>
  </si>
  <si>
    <t>C</t>
  </si>
  <si>
    <t>Labeled LF on page 328 of Form 1 at the time of the applicable pricing zone coincident monthly peaks.</t>
  </si>
  <si>
    <t>D</t>
  </si>
  <si>
    <t>E</t>
  </si>
  <si>
    <t xml:space="preserve">The FERC's annual charges for the year assessed the Transmission Owner for service under this tariff. </t>
  </si>
  <si>
    <t>F</t>
  </si>
  <si>
    <t>The balances in Accounts 190, 281, 282 and 283 are allocated to transmission plant included in rate base based on Company accounting records.  Accumulated deferred income tax amounts associated with asset or liability accounts excluded from rate base (such as ADIT related to asset retirement obligations and certain tax-related regulatory assets or liabilities) do not affect rate base.  To the extent that the normalization requirements apply to ADIT activity in the projected net revenue requirement calculation or the true-up adjustment calculation, the ADIT amounts are computed in accordance with the proration formula of Treasury regulation Section 1.167(l)-1(h)(6).  The remaining ADIT activity is averaged.  Work papers supporting the ADIT calculations will be posted with each projected net revenue requirement and/or Annual True-Up and included in the annual Informational Filing submitted to the Commission.  Account 281 is not allocated to Transmission.</t>
  </si>
  <si>
    <t>G</t>
  </si>
  <si>
    <t xml:space="preserve">Identified in Form 1 as being only transmission related.  If page 227, line 5 includes non-transmission costs then the transmission portion will be specified in a footnote to the Form 1.  </t>
  </si>
  <si>
    <t>H</t>
  </si>
  <si>
    <t>Cash Working Capital assigned to transmission is one-eighth of O&amp;M allocated to transmission at page 3, line 8, column 5.  Prepayments are the electric related prepayments booked to Account No. 165 and reported on Page 111, line 57 in the Form 1.</t>
  </si>
  <si>
    <t>I</t>
  </si>
  <si>
    <t xml:space="preserve">Line 5 - EPRI Annual Membership Dues listed in Form 1 at 353.f, all Regulatory Commission Expenses itemized at 351.h, and non-safety related advertising included in Account 930.1.  Line 5a - Regulatory Commission Expenses directly related to transmission service, ISO filings, or transmission siting itemized at 351.h. </t>
  </si>
  <si>
    <t>J</t>
  </si>
  <si>
    <t>Includes only FICA, unemployment, highway, property, gross receipts, and other assessments charged in the current year.  Taxes related to income are excluded.  Gross receipts taxes are not included in transmission revenue requirement in the Rate Formula Template, since they are recovered elsewhere.</t>
  </si>
  <si>
    <t>K</t>
  </si>
  <si>
    <t xml:space="preserve">The currently effective income tax rate (T), where FIT is the federal income tax rate, SIT is the composite state income tax rate, p is the percentage of federal income tax deductible for state income taxes, and TO is the percentage of ownership with income tax liability.  If the utility is taxed in more than one state it must attach a work paper showing the name of each state and how the blended or composite SIT was computed.  </t>
  </si>
  <si>
    <t>Inputs Required:</t>
  </si>
  <si>
    <t>FIT =</t>
  </si>
  <si>
    <t>(federal income tax rate)</t>
  </si>
  <si>
    <t>SIT=</t>
  </si>
  <si>
    <t>(composite state income tax rate)</t>
  </si>
  <si>
    <t>p =</t>
  </si>
  <si>
    <t>(percent of federal income tax deductible for state purposes)</t>
  </si>
  <si>
    <t>TO =</t>
  </si>
  <si>
    <t>(percentage of ownership with income tax liability)</t>
  </si>
  <si>
    <t>L</t>
  </si>
  <si>
    <r>
      <t>Removes dollar amount of transmission expenses included in the OATT ancillary services rates, including Account Nos. 561.1, 561.2,</t>
    </r>
    <r>
      <rPr>
        <b/>
        <sz val="12"/>
        <rFont val="Times New Roman"/>
        <family val="1"/>
      </rPr>
      <t xml:space="preserve"> </t>
    </r>
    <r>
      <rPr>
        <sz val="12"/>
        <rFont val="Times New Roman"/>
        <family val="1"/>
      </rPr>
      <t xml:space="preserve"> 561.3, and 561.BA.</t>
    </r>
  </si>
  <si>
    <t>M</t>
  </si>
  <si>
    <t>Removes transmission plant determined by Commission order to be state-jurisdictional according to the seven-factor test (until Form 1 balances are adjusted to reflect application of seven-factor test).</t>
  </si>
  <si>
    <t>N</t>
  </si>
  <si>
    <t>Removes dollar amount of transmission plant included in the development of OATT ancillary services rates and generation step-up facilities, which are deemed included in OATT ancillary services.  For these purposes, generation step-up facilities are those facilities at a generator substation on which there is no through-flow when the generator is shut down.</t>
  </si>
  <si>
    <t>O</t>
  </si>
  <si>
    <t>Enter dollar amounts</t>
  </si>
  <si>
    <t>P</t>
  </si>
  <si>
    <t xml:space="preserve">Debt cost rate = long-term interest (line 21) / long term debt (line 27).  Preferred cost rate = preferred dividends (line 22) / preferred outstanding (line 28).   The ROE will be the lower of 9.80% (inclusive of the 50 basis point RTO Adder) or the currently effective MISO region ROE plus the 50 basis point RTO Adder up to the upper end of the zone of reasonableness established by FERC.  The ROE may be subject to reduction below 9.80% to comply with th  the Schedule Guarantee pursuant to the terms of Selected Developer Agreement.  Compliance with the ROE Cap and any further reductions shall be demonstrated annually in a workpaper in the form of Attachment A to the Protocols. </t>
  </si>
  <si>
    <t>Q</t>
  </si>
  <si>
    <t>Line 33 must equal zero since all short-term power sales must be unbundled and the transmission component reflected in Account No. 456.1 and all other uses are to be included in the divisor.</t>
  </si>
  <si>
    <t>R</t>
  </si>
  <si>
    <t>Includes income related only to transmission facilities, such as pole attachments, rentals and special use.</t>
  </si>
  <si>
    <t>S</t>
  </si>
  <si>
    <t>Grandfathered agreements whose rates have been changed to eliminate or mitigate pancaking - the revenues are included in line 4, page 1 and the loads are included in line 13, page 1.  Grandfathered agreements whose rates have not been changed to eliminate or mitigate pancaking - the revenues are not included in line 4, page 1 nor are the loads included in line 13, page 1.</t>
  </si>
  <si>
    <t>T</t>
  </si>
  <si>
    <t>The revenues credited on page 1, lines 2-5 shall include only the amounts received directly (in the case of grandfathered agreements) or from the ISO (for service under this tariff) reflecting the Transmission Owner's integrated transmission facilities.  They do not include revenues associated with FERC annual charges, gross receipts taxes, ancillary services, facilities not included in this template (e.g., direct assignment facilities and GSUs) which are not recovered under this Rate Formula Template.</t>
  </si>
  <si>
    <t>U</t>
  </si>
  <si>
    <t>Account 456.1 entry shall be the annual total of the quarterly values reported at Form 1, 330.x.n.</t>
  </si>
  <si>
    <t>V</t>
  </si>
  <si>
    <t xml:space="preserve">Account Nos. 561.4 and 561.8 consist of RTO expenses billed to load-serving entities and are not included in Transmission Owner revenue requirements.  </t>
  </si>
  <si>
    <t>W</t>
  </si>
  <si>
    <t>Pursuant to Attachment GG of the MISO Tariff, removes dollar amount of revenue requirements calculated pursuant to Attachment GG.</t>
  </si>
  <si>
    <t>X</t>
  </si>
  <si>
    <t xml:space="preserve">Removes from revenue credits revenues that are distributed pursuant to Schedules associated with Attachment GG of the MISO Tariff, since the Transmission Owner's Attachment O revenue requirements have already been reduced by the Attachment GG revenue requirements.  </t>
  </si>
  <si>
    <t>Y</t>
  </si>
  <si>
    <t>Pursuant to Attachment MM of the MISO Tariff, removes dollar amount of revenue requirements calculated pursuant to Attachment MM.</t>
  </si>
  <si>
    <t>Z</t>
  </si>
  <si>
    <t xml:space="preserve">Removes from revenue credits revenues that are distributed pursuant to Schedules associated with Attachment MM of the MISO Tariff, since the Transmission Owner's Attachment O revenue requirements have already been reduced by the Attachment MM revenue requirements.  </t>
  </si>
  <si>
    <t>AA</t>
  </si>
  <si>
    <t>Plant in Service, Accumulated Depreciation, and Depreciation Expense amounts exclude Asset Retirement Obligation amounts unless authorized by FERC.  Within twelve 
months after the date which is five years after the In-Service Date, Republic will prepare and file a new depreciation study pursuant to Section 205 of the Federal Power Act 
proposing updated depreciation parameters for the Project such as average remaining service lives and net salvage values.</t>
  </si>
  <si>
    <t>BB</t>
  </si>
  <si>
    <t>Schedule 10-FERC charges should not be included in O&amp;M recovered under this Attachment O.</t>
  </si>
  <si>
    <t>CC</t>
  </si>
  <si>
    <r>
      <t xml:space="preserve">Recovery of Regulatory Asset permitted only for pre-commercial and formation expenses as authorized by the Commission. </t>
    </r>
    <r>
      <rPr>
        <strike/>
        <sz val="12"/>
        <rFont val="Times New Roman"/>
        <family val="1"/>
      </rPr>
      <t xml:space="preserve"> </t>
    </r>
    <r>
      <rPr>
        <sz val="12"/>
        <rFont val="Times New Roman"/>
        <family val="1"/>
      </rPr>
      <t>Recovery of any other regulatory assets requires authorization from the Commission.</t>
    </r>
    <r>
      <rPr>
        <strike/>
        <sz val="12"/>
        <rFont val="Times New Roman"/>
        <family val="1"/>
      </rPr>
      <t xml:space="preserve">  </t>
    </r>
  </si>
  <si>
    <t>DD</t>
  </si>
  <si>
    <t>Unamortized Abandoned Plant and Amortization of Abandoned Plant will be zero until the Commission accepts or approves recovery of the cost of Abandoned Plant.  Republic must submit a Section 205 filing to recover the cost of abandoned plant.</t>
  </si>
  <si>
    <t>EE</t>
  </si>
  <si>
    <t xml:space="preserve">A hypothetical capital structure of 55% debt and 45% equity will be used until the Duff-Coleman Project is first included in the MISO transmission rates or until otherwise authorized by the Commission.  After the Duff-Colman project is first included in the MISO transmission rates, the lesser of a 45% equity ratio or the actual equity ratio will be used.  The equity percentage is capped at 45%.  Republic shall prepare a workpaper annually in the form of Attachment A to the Protocols demonstrating compliance with, and any adjustments necessary to comply with, the equity cap.   </t>
  </si>
  <si>
    <t>FF</t>
  </si>
  <si>
    <t>This adjusting entry will remove any residual revenue requirement on Attachment O due to rounding differences between project revenue requirements calculated on Attachment GG and /or Attachment MM, and that calculated on Attachment O, page 3 of 5, line 29, column 5.  The result of this adjustment will be a zero net revenue requirement reported on line 7 below.  If Republic ultimately has transmission assets that are recoverable under Schedules 7, 8, or 9 of the MISO Tariff, this adjustment will no longer be made.</t>
  </si>
  <si>
    <t>GG</t>
  </si>
  <si>
    <t>Lines 6b and 6c of page 1 will only be utilized when Republic has transmission facilities to be recovered under Schedules 7, 8, and 9.  Line 6b represents the actual ATRR for the True-Up Year, utilizing Attachment O - Republic populated with True-Up Year actual operating results.  Line 6c will represent the actual revenue Republic received, during the True-Up Year, related to the transmission facilities recovered under this Attachment O - Republic and will equal the amount reported on Page 4 of 5, line 36.</t>
  </si>
  <si>
    <t>HH</t>
  </si>
  <si>
    <t xml:space="preserve">The Duff-Coleman project will be in service prior to Republic recovering a revenue requirement and no portion of the project will be in Construction Work in Progress (CWIP).  The initial investment in the Duff-Coleman Project is subject to a Total Rate Base Cap Amount, exclusive of Excluded Costs, pursuant to the terms of the Selected Developer Agreement.  The Total Rate Base Cap Amount (as defined in the Selected Developer Agreement) will be applied to page 2 line 2 (Gross Transmission Plant) plus line 23a (the unamortized balance of pre-commercial expenses).  If the Total Rate Base Cap Amount is exceeded as to costs subject to the cap, then Republic will (1) reduce the initial balance of the Regulatory Asset for pre-commercial expenses, if applicable, and (2) if necessary,  reduce the transmission gross plant balances for the difference between the actual cost of Duff-Coleman and the Total Rate Base Cap Amount (less any Regulatory Asset balance from (1) above), which will be the final balance of the initial investment and the beginning point for depreciating the facilities.  The difference from (2) above will be allocated to all applicable transmission plant accounts, based on the pro-rata share of the plant balances by account prior to any reductions in (2) above.  Republic shall file a workpaper in the form of Attachment A to the Protocols demonstrating compliance with the Total Rate Base Cap Amount and any adjustments made in order to comply with its commitments. </t>
  </si>
  <si>
    <t>II</t>
  </si>
  <si>
    <t xml:space="preserve">Calculated using a 13 month average balance.  Calculations stated in the Attachment O - Republic Protocols for the Initial Rate Year (defined in the protocols) will be used in determining the projected net revenue requirement and Annual True-Up.  For the Initial Rate Year, Republic will use twelve months (January to December) of balances in calculating the 13 month average for the determination of the projected net revenue requirement.  </t>
  </si>
  <si>
    <t>JJ</t>
  </si>
  <si>
    <t>If the amounts on FERC Form 1, 354.20.b , 354.21.b, 354.23.b, 354.24.b, 354.25.b and 354.26.b are zero, then the dollar amount entered on line 13 shall be 1.00.</t>
  </si>
  <si>
    <t>KK</t>
  </si>
  <si>
    <t xml:space="preserve">Upon enactment of changes in tax law, ADIT balances are re-measured and adjusted in the Company’s books of account, resulting in excess or deficient accumulated deferred income tax assets and liabilities.  Excess or deficient ADIT attributable to timing differences between the amounts of expenses or revenues recognized for income tax purposes and amounts of expenses or revenues recognized for ratemaking purposes as well as subsequent recoverable or refundable amortization of such amounts will be based upon Company records and be calculated and recorded in accordance with ASC 740 and any applicable normalization requirements of the taxing jurisdiction.  The Deficient or (Excess) ADIT Tax Adjustment is computed by multiplying each component of Deficient or (Excess) Deferred Income Taxes by the applicable tax gross-up factor.  For each re-measurement of deferred taxes, the amounts entered as the Deficient or (Excess) ADIT component of ADJUSTMENTS TO RATE BASE or as the Deficient or (Excess) ADIT Tax Adjustment component of INCOME TAXES will be supported by Attachment 2-Excess or Deficient ADIT providing the balance for each taxing jurisdiction at the beginning and end of the year, amortization for the year, calculation of the gross-up to the revenue requirement level and any other information required to support compliance with any applicable normalization requirements.  </t>
  </si>
  <si>
    <t>LL</t>
  </si>
  <si>
    <t xml:space="preserve">Includes the annual income tax cost or benefit due to permanent differences between the amounts of expenses or revenues for ratemaking purposes and the amounts recognized for income tax purposes, including the effects of regulatory depreciation of plant basis attributable to Allowance for Other Funds Used During Construction (AFUDC-equity).  The tax adjustment related to these items is computed by multiplying the tax effect of each item by the applicable tax gross-up factor and will be supported by a work paper.  </t>
  </si>
  <si>
    <t>MM</t>
  </si>
  <si>
    <t>Investment tax credit (ITC) is recorded in accordance with the deferral method of accounting and any normalization requirements that relate to the eligibility to claim the credit or the recapture of the credit.  The balance of Account 255 is reduced by amortization of ITC, but is excluded from the computation of rate base if the utility chose to utilize amortization of ITC against operating income.  A utility that elected to utilize ITC amortization against operating income, rather than reduce rate base by unamortized ITC recorded in Account No. 255, must reduce its income tax expense by the amount of the Amortized Investment Tax Credit (Form 1, 266.8.f) multiplied by the applicable tax gross-up factor.  The impact of Account 255 on rate base or the impact of ITC amortization on income tax expense as recorded in Account 411.4 and on the revenue requirement will be supported by a work paper.</t>
  </si>
  <si>
    <t>NN</t>
  </si>
  <si>
    <t>Includes Account 456 Other Electric Revenues related only to transmission facilities or recovery of transmission O&amp;M, such as Schedule 50.</t>
  </si>
  <si>
    <t>Attachment GG - Republic</t>
  </si>
  <si>
    <t>Formula Rate calculation</t>
  </si>
  <si>
    <t xml:space="preserve"> Utilizing Attachment O Data</t>
  </si>
  <si>
    <t>Page 1 of 3</t>
  </si>
  <si>
    <t>Republic Transmission, LLC</t>
  </si>
  <si>
    <t>To be completed in conjunction with Attachment O-Republic</t>
  </si>
  <si>
    <t>Attachment O</t>
  </si>
  <si>
    <t>Gross Transmission Plant - Total</t>
  </si>
  <si>
    <t>Attach O, p 2, line 2 + 23a + 23b col 5 (Note A)</t>
  </si>
  <si>
    <t>Net Transmission Plant - Total</t>
  </si>
  <si>
    <r>
      <t>Attach O, p 2, line 14 +23a +</t>
    </r>
    <r>
      <rPr>
        <sz val="12"/>
        <rFont val="Arial"/>
        <family val="2"/>
      </rPr>
      <t>23b col 5 (Note B)</t>
    </r>
  </si>
  <si>
    <t>O&amp;M EXPENSE</t>
  </si>
  <si>
    <t>Total O&amp;M Allocated to Transmission</t>
  </si>
  <si>
    <t>Attach O, p 3, line 8 col 5</t>
  </si>
  <si>
    <t>Annual Allocation Factor for O&amp;M</t>
  </si>
  <si>
    <t>(line 3 divided by line 1 col 3)</t>
  </si>
  <si>
    <t>GENERAL AND COMMON (G&amp;C) DEPRECIATION EXPENSE</t>
  </si>
  <si>
    <t>5</t>
  </si>
  <si>
    <t>Total G&amp;C Depreciation Expense</t>
  </si>
  <si>
    <t>Attach O, p 3, line 10 + 11 + 11a, col 5 (Note H)</t>
  </si>
  <si>
    <t>6</t>
  </si>
  <si>
    <t>Annual Allocation Factor for G&amp;C Depreciation Expense</t>
  </si>
  <si>
    <t>(line 5 divided by line 1 col 3)</t>
  </si>
  <si>
    <t>TAXES OTHER THAN INCOME TAXES</t>
  </si>
  <si>
    <t>7</t>
  </si>
  <si>
    <t>Total Other Taxes</t>
  </si>
  <si>
    <t>Attach O, p 3, line 20 col 5</t>
  </si>
  <si>
    <t>8</t>
  </si>
  <si>
    <t>Annual Allocation Factor for Other Taxes</t>
  </si>
  <si>
    <t>(line 7 divided by line 1 col 3)</t>
  </si>
  <si>
    <t>9</t>
  </si>
  <si>
    <t>Annual Allocation Factor for Expense</t>
  </si>
  <si>
    <t>Sum of line 4, 6, and 8</t>
  </si>
  <si>
    <t>INCOME TAXES</t>
  </si>
  <si>
    <t>10</t>
  </si>
  <si>
    <t>Total Income Taxes</t>
  </si>
  <si>
    <t>Attach O, p 3, line 27 col 5</t>
  </si>
  <si>
    <t>11</t>
  </si>
  <si>
    <t>Annual Allocation Factor for Income Taxes</t>
  </si>
  <si>
    <t>(line 10 divided by line 2 col 3)</t>
  </si>
  <si>
    <t>12</t>
  </si>
  <si>
    <t>Return on Rate Base</t>
  </si>
  <si>
    <t>Attach O, p 3, line 28 col 5</t>
  </si>
  <si>
    <t>13</t>
  </si>
  <si>
    <t>Annual Allocation Factor for Return on Rate Base</t>
  </si>
  <si>
    <t>(line 12 divided by line 2 col 3)</t>
  </si>
  <si>
    <t>14</t>
  </si>
  <si>
    <t>Annual Allocation Factor for Return</t>
  </si>
  <si>
    <t>Sum of line 11 and 13</t>
  </si>
  <si>
    <t>Page 2 of 3</t>
  </si>
  <si>
    <t xml:space="preserve">                           Network Upgrade Charge Calculation By Project</t>
  </si>
  <si>
    <t>Line No.</t>
  </si>
  <si>
    <t>Project Name</t>
  </si>
  <si>
    <t>MTEP Project Number</t>
  </si>
  <si>
    <t xml:space="preserve">Project Gross Plant </t>
  </si>
  <si>
    <t>Annual Expense Charge</t>
  </si>
  <si>
    <t xml:space="preserve">Project Net Plant </t>
  </si>
  <si>
    <t>Annual Return Charge</t>
  </si>
  <si>
    <t>Project Depreciation Expense</t>
  </si>
  <si>
    <t>Annual Revenue Requirement</t>
  </si>
  <si>
    <t>True-Up Adjustment</t>
  </si>
  <si>
    <t>Network Upgrade Charge</t>
  </si>
  <si>
    <t>(Page 1 line 9)</t>
  </si>
  <si>
    <t>(Col. 3 * Col. 4)</t>
  </si>
  <si>
    <t>(Page 1 line 14)</t>
  </si>
  <si>
    <t>(Col. 6 * Col. 7)</t>
  </si>
  <si>
    <t>(Sum Col. 5, 8 &amp; 9)</t>
  </si>
  <si>
    <t>(Note F)</t>
  </si>
  <si>
    <t>Sum Col. 10 &amp; 11
(Note G)</t>
  </si>
  <si>
    <t>Duff-Coleman EHV 345 kV Project</t>
  </si>
  <si>
    <t>1b</t>
  </si>
  <si>
    <t>Project 2</t>
  </si>
  <si>
    <t>P2</t>
  </si>
  <si>
    <t>1c</t>
  </si>
  <si>
    <t>Project 3</t>
  </si>
  <si>
    <t>P3</t>
  </si>
  <si>
    <t>2</t>
  </si>
  <si>
    <t>Annual Totals</t>
  </si>
  <si>
    <t>NUC and TMEPC Rev. Req. Adj For Attachment O-Republic (Attachment GG-Republic page 2, line 2, Column 10 plus Attachment GG-Republic, page 3, line 2, Column 10)</t>
  </si>
  <si>
    <r>
      <t>Gross Transmission Plant is that identified on page 2 line 2 of Attachment O</t>
    </r>
    <r>
      <rPr>
        <sz val="12"/>
        <rFont val="Arial MT"/>
      </rPr>
      <t xml:space="preserve"> - Republic and includes any Unamortized Regulatory Asset and Unamortized Abandoned Plant balances, if approved by FERC. </t>
    </r>
    <r>
      <rPr>
        <sz val="12"/>
        <rFont val="Arial MT"/>
      </rPr>
      <t>.</t>
    </r>
  </si>
  <si>
    <r>
      <t xml:space="preserve">Net Transmission Plant is that identified on page 2 line 14 of Attachment O </t>
    </r>
    <r>
      <rPr>
        <sz val="12"/>
        <rFont val="Arial MT"/>
      </rPr>
      <t xml:space="preserve">- Republic and includes any Unamortized Regulatory Asset and Unamortized Abandoned Plant balances, if approved by FERC. </t>
    </r>
  </si>
  <si>
    <r>
      <t>Project Gross Plant is the total capital investment for the project calculated in the same method as the gross plant value in line 1</t>
    </r>
    <r>
      <rPr>
        <sz val="12"/>
        <rFont val="Arial MT"/>
      </rPr>
      <t>.  This value includes subsequent capital investments required to maintain the facilities to their original capabilities.  The Project Gross Plant amount will include any Unamortized Regulatory Asset and Unamortized Abandoned Plant balance related to the project, if approved by FERC, reported in Attachment O - Republic page 2 lines 23a and 23b.</t>
    </r>
  </si>
  <si>
    <r>
      <t xml:space="preserve">Project Net Plant is the Project Gross Plant Identified in Column 3 less the associated Accumulated Depreciation.  </t>
    </r>
    <r>
      <rPr>
        <sz val="12"/>
        <rFont val="Arial MT"/>
      </rPr>
      <t>The Project Net Plant amount will include any Unamortized Regulatory Asset and Unamortized Abandoned Plant balance related to the project, if approved by FERC, reported in Attachment O - Republic page 2 lines 23a and 23b.</t>
    </r>
  </si>
  <si>
    <r>
      <t xml:space="preserve">Project Depreciation Expense is the actual value booked for the project and included in the Depreciation Expense in Attachment O </t>
    </r>
    <r>
      <rPr>
        <sz val="12"/>
        <rFont val="Arial MT"/>
      </rPr>
      <t xml:space="preserve">- Republic page 3 line 12.  For clarification, amortization expense related to Regulatory Assets or Abandoned Plant will be excluded from the depreciation expense reported for the project, as the amortization expense is included in page 1 lines 3 and 5.  </t>
    </r>
  </si>
  <si>
    <t>True-Up Adjustment is included pursuant to a FERC approved methodology, if applicable.</t>
  </si>
  <si>
    <r>
      <t>The Network Upgrade Charge is the value to be used in Schedule</t>
    </r>
    <r>
      <rPr>
        <sz val="12"/>
        <rFont val="Arial MT"/>
      </rPr>
      <t>s 26, 37 and 38.</t>
    </r>
  </si>
  <si>
    <t>The Total General and Common Depreciation Expense excludes any depreciation expense directly associated with a project and thereby included in page 2 column 9.</t>
  </si>
  <si>
    <t>Page 3 of 3</t>
  </si>
  <si>
    <t xml:space="preserve">                           Targeted Market Efficiency Project Charge Calculation By Project</t>
  </si>
  <si>
    <t>Line Efficiency No. Charge</t>
  </si>
  <si>
    <t>Targeted Market Project</t>
  </si>
  <si>
    <t>Project 1</t>
  </si>
  <si>
    <t>P1</t>
  </si>
  <si>
    <r>
      <t>Gross Transmission Plant is that identified on page 2 line 2 of Attachment O</t>
    </r>
    <r>
      <rPr>
        <sz val="12"/>
        <rFont val="Arial MT"/>
      </rPr>
      <t xml:space="preserve"> - Republic and includes any Unamortized Regulatory Asset and Unamortized Abandoned Plant balances, if approved by FERC.</t>
    </r>
  </si>
  <si>
    <r>
      <t>Project Gross Plant is the total capital investment for the project calculated in the same method as the gross plant value in line 1</t>
    </r>
    <r>
      <rPr>
        <strike/>
        <sz val="12"/>
        <rFont val="Arial MT"/>
      </rPr>
      <t xml:space="preserve"> </t>
    </r>
    <r>
      <rPr>
        <sz val="12"/>
        <rFont val="Arial MT"/>
      </rPr>
      <t>.  This value includes subsequent capital investments required to maintain the facilities to their original capabilities.  The Project Gross Plant amount will include any Unamortized Regulatory Asset and Unamortized Abandoned Plant balance related to the project, if approved by FERC, reported in Attachment O - Republic page 2 lines 23a and 23b.</t>
    </r>
  </si>
  <si>
    <t>The Targeted Market Efficiency Project Charge is the value to be used in Schedule 26-C.</t>
  </si>
  <si>
    <t>The Total General and Common Depreciation Expense excludes any depreciation expense directly associated with a project and thereby included in page 3 column 9.</t>
  </si>
  <si>
    <t>WP1 - Cost Support</t>
  </si>
  <si>
    <t>Gross Plant in Service</t>
  </si>
  <si>
    <t>LHFFU</t>
  </si>
  <si>
    <t>Working Capital</t>
  </si>
  <si>
    <t>Accumulated Depreciation</t>
  </si>
  <si>
    <t>Line No</t>
  </si>
  <si>
    <t>Month</t>
  </si>
  <si>
    <t>Transmission
(Note II)</t>
  </si>
  <si>
    <t>General &amp; Intangible
(Note II)</t>
  </si>
  <si>
    <t>Held for Future Use
(Note II)</t>
  </si>
  <si>
    <t>Materials &amp; Supplies
(Note II)</t>
  </si>
  <si>
    <t>Prepayments
(Note II)</t>
  </si>
  <si>
    <t>(a)</t>
  </si>
  <si>
    <t>(b)</t>
  </si>
  <si>
    <t xml:space="preserve">(c) </t>
  </si>
  <si>
    <t xml:space="preserve">(e) </t>
  </si>
  <si>
    <t>(f)</t>
  </si>
  <si>
    <t>(g)</t>
  </si>
  <si>
    <t>(h)</t>
  </si>
  <si>
    <t>(i)</t>
  </si>
  <si>
    <t>December</t>
  </si>
  <si>
    <t>January</t>
  </si>
  <si>
    <t>February</t>
  </si>
  <si>
    <t>March</t>
  </si>
  <si>
    <t>April</t>
  </si>
  <si>
    <t>May</t>
  </si>
  <si>
    <t>June</t>
  </si>
  <si>
    <t>Unamortized Regulatory Asset</t>
  </si>
  <si>
    <t>July</t>
  </si>
  <si>
    <t>August</t>
  </si>
  <si>
    <t>September</t>
  </si>
  <si>
    <t>October</t>
  </si>
  <si>
    <t>November</t>
  </si>
  <si>
    <t>Average*</t>
  </si>
  <si>
    <t>Adjustments to Rate Base</t>
  </si>
  <si>
    <t>Unamortized Abandoned Plant</t>
  </si>
  <si>
    <t>*Calculated using a 13 month average pursuant to Note II to Attachment O - Republic</t>
  </si>
  <si>
    <t>WP6 - Capital Structure</t>
  </si>
  <si>
    <t xml:space="preserve"> Capital Structure 
</t>
  </si>
  <si>
    <t>Proprietary Capital
(Note II)</t>
  </si>
  <si>
    <t xml:space="preserve"> Long Term Debt
(Note II)</t>
  </si>
  <si>
    <t>Proprietary Capital
(Note EE)</t>
  </si>
  <si>
    <t xml:space="preserve"> Long Term Debt
(Note EE)</t>
  </si>
  <si>
    <t xml:space="preserve">(d) </t>
  </si>
  <si>
    <t>WP7 - True-Up Adjustment</t>
  </si>
  <si>
    <t>Attachment GG Using Attachment O Data</t>
  </si>
  <si>
    <t>Actual Annual Revenue Earned Account 456.1 330.x.n</t>
  </si>
  <si>
    <t>Add (less) ATRR Balancing Entry Included in Account 456.1</t>
  </si>
  <si>
    <t>Actual Annual Revenue Received 2022</t>
  </si>
  <si>
    <t>Actual Annual 2022 Revenue Requirement</t>
  </si>
  <si>
    <t>Under/(Over) Recovery of Revenue Requirement</t>
  </si>
  <si>
    <t>Monthly Interest Rate</t>
  </si>
  <si>
    <t>Interest For 24 Months</t>
  </si>
  <si>
    <t>Total Under/(Over) Recovery Including Interest</t>
  </si>
  <si>
    <t>Quarter</t>
  </si>
  <si>
    <t>Service Month</t>
  </si>
  <si>
    <t>Monthly Interest</t>
  </si>
  <si>
    <t>Total Balance (quarterly compounding)</t>
  </si>
  <si>
    <t>Total Balance</t>
  </si>
  <si>
    <t xml:space="preserve">(b) </t>
  </si>
  <si>
    <t>(d)</t>
  </si>
  <si>
    <t>(e)</t>
  </si>
  <si>
    <t>Total Interest</t>
  </si>
  <si>
    <t>Total True-Up Amount with Interest</t>
  </si>
  <si>
    <t>1/ Interest on Under/(Over) recovery will be based on FERC's regulation at 18 C.F.R 35.19a</t>
  </si>
  <si>
    <t>WP7 - True-Up Interest Rate</t>
  </si>
  <si>
    <t>FERC Interest Rates for Jan 2022 - Aug 2023</t>
  </si>
  <si>
    <t>Monthly Rate</t>
  </si>
  <si>
    <t>Jul- 23*</t>
  </si>
  <si>
    <t>Aug -23*</t>
  </si>
  <si>
    <t>Average Monthly Rate</t>
  </si>
  <si>
    <t>Annual Rate</t>
  </si>
  <si>
    <t>*July &amp; August 2023 rates need to be updated when published</t>
  </si>
  <si>
    <t>1/Interest on Under/(Over) recovery will be based on FERC's regulation at 18 C.F.R 35.19a</t>
  </si>
  <si>
    <t>2/The average interest rate to be applied to the Under/(Over) recovery amounts will be determined using the average rate for the twenty (20) months preceding September of the current year.</t>
  </si>
  <si>
    <t>Equity</t>
  </si>
  <si>
    <t>Notes</t>
  </si>
  <si>
    <t>3a</t>
  </si>
  <si>
    <t>2024 Projection</t>
  </si>
  <si>
    <t>2022 True-up, Attachment O, Page 4, Line 35</t>
  </si>
  <si>
    <t>2022 True-up, Attachment O, Page 3, Line 30, Column 5</t>
  </si>
  <si>
    <t>WP5 - Weighted Average Cost of Capital</t>
  </si>
  <si>
    <t>Weighted Average Cost of Capital</t>
  </si>
  <si>
    <t>Financing</t>
  </si>
  <si>
    <t>Year</t>
  </si>
  <si>
    <t>Interest Expense</t>
  </si>
  <si>
    <t>Avg. Balance</t>
  </si>
  <si>
    <t>Capital Structure</t>
  </si>
  <si>
    <t>WACC</t>
  </si>
  <si>
    <t>Debt</t>
  </si>
  <si>
    <t xml:space="preserve">1/ Interest expense is a projection of annual interest expense, deferred financing cost amortization, and long-term debt fees. </t>
  </si>
  <si>
    <t>2/Capital structure in accordance with Republic's Equity Cap of 45%, per Docket No. ER19-605.</t>
  </si>
  <si>
    <t>3/Refer to Attachment A for cost commitment details.</t>
  </si>
  <si>
    <t>r</t>
  </si>
  <si>
    <t>Attachment 2 - Excess or Deficient Accumulated Deferred Income Taxes - Summary</t>
  </si>
  <si>
    <t xml:space="preserve">Line No. </t>
  </si>
  <si>
    <t xml:space="preserve">The primary purposes of this worksheet are to: 
 - reconcile the amounts of regulatory assets and liabilities comprising the rate base adjustment mechanism on Attachment O, Page 2, Line 23c (ADJUSTMENTS TO RATE BASE-Deficient or (Excess) ADIT) as of the beginning and end of the current test period (summarized beginning at Line 3 below) and 
- to support the amount of excess deferred tax expense or benefit recognized due to enacted change(s) in tax rate(s) on Attachment O, Page 3, Line 24a (INCOME TAXES-Deficient or (Excess) Deferred Income Taxes) and the effect of such excess deferred tax expense or benefit on the revenue requirement as reflected in the income tax allowance adjustment mechanism on Attachment O, Page 3, Line 26a (INCOME TAXES-Deficient or (Excess) Deferred Income Tax Adjustment) during the test period (summarized beginning on Line 9 below).  
This worksheet supports the computation of the projected revenue requirement or, as appropriate, the actual revenue requirement used to compute the true-up adjustment.
Each tax law change addressed by this worksheet with its associated explanatory note is listed below.  Amounts related to each tax law change are provided and supported throughout this worksheet.  Additional lines and explanatory notes will be added to this worksheet as necessary as tax law changes are enacted without the need for an FPA Section 205 filing. </t>
  </si>
  <si>
    <t>This worksheet addresses tax law changes resulting in:
 - the decrease in federal income tax rate pursuant to the Tax Cuts and Jobs Act ("TCJA") (see Note 1a) and
 - the decrease in Indiana income tax rate (see Note 1b).
This line and lines described as "Items related to subsequent tax law changes" will be updated for subsequent tax law changes and such changes will be described in Note 1c.</t>
  </si>
  <si>
    <t>Rate Base Adjustment Mechanism - Summary</t>
  </si>
  <si>
    <t>Account</t>
  </si>
  <si>
    <t>References</t>
  </si>
  <si>
    <t>182.3 (debit or &lt;credit&gt;)</t>
  </si>
  <si>
    <t>254 (debit or &lt;credit&gt;)</t>
  </si>
  <si>
    <t>Total Deficient or (Excess) ADIT (sum of lines 5-6)</t>
  </si>
  <si>
    <t>To Attachment O, Page 2, Line 23c, Col. (3)</t>
  </si>
  <si>
    <r>
      <t>The amounts summarized above are computed in the Rate Base Adjustment Mechanism-Reconciliation of Beginning and End of Test Period Balances section of the</t>
    </r>
    <r>
      <rPr>
        <sz val="11"/>
        <color rgb="FFFF0000"/>
        <rFont val="Times New Roman"/>
        <family val="1"/>
      </rPr>
      <t xml:space="preserve"> </t>
    </r>
    <r>
      <rPr>
        <sz val="11"/>
        <rFont val="Times New Roman"/>
        <family val="1"/>
      </rPr>
      <t>worksheet with proration and averaging of activity during the test period computed in different section of Attachment 2.1 for projected revenue requirement calculations and actual revenue requirement calculations.</t>
    </r>
  </si>
  <si>
    <t>Income Tax Allowance Adjustment Mechanism - Summary</t>
  </si>
  <si>
    <t>(c)</t>
  </si>
  <si>
    <t>Amortization or Mitigation of Deficient or &lt;Excess&gt; ADIT</t>
  </si>
  <si>
    <t>Tax Gross-up Factor</t>
  </si>
  <si>
    <t>Amortization or Mitigation with Tax Gross-up</t>
  </si>
  <si>
    <t>Amortization of deficient or excess ADIT (Note 1a)</t>
  </si>
  <si>
    <t>Mitigation adjustment - Indiana rate decrease (2014) (Note 1b)</t>
  </si>
  <si>
    <t>Items related to subsequent tax law changes</t>
  </si>
  <si>
    <t>To Attachment O, Page 3, Line 24a</t>
  </si>
  <si>
    <t>To Attachment O, Page 3, Line 26a</t>
  </si>
  <si>
    <t>The amounts summarized above are computed beginning on line 38 in the Income Tax Allowance Adjustment Mechanism section of the worksheet.</t>
  </si>
  <si>
    <t>Rate Base Adjustment Mechanism - Reconciliation of Beginning and End of Test Period Balances</t>
  </si>
  <si>
    <t>(j)</t>
  </si>
  <si>
    <t>Description (+ = debit, &lt;&gt; = credit)</t>
  </si>
  <si>
    <t>Balance at Beginning of Year</t>
  </si>
  <si>
    <t>Re-measurement of ADIT</t>
  </si>
  <si>
    <t>Annual Amortization (Note 4)</t>
  </si>
  <si>
    <t>Other Adjustments
(Note 5)</t>
  </si>
  <si>
    <t>Balance at End of Year 
(d)+(e)+(f)+
(g)</t>
  </si>
  <si>
    <t>Whether subject to normalization rules
(Note 6)</t>
  </si>
  <si>
    <t>Amortization period and method</t>
  </si>
  <si>
    <t>[Insert rows as necessary]</t>
  </si>
  <si>
    <t>Total for account 182.3</t>
  </si>
  <si>
    <t>FN1. pg 232</t>
  </si>
  <si>
    <t>Total for account 254</t>
  </si>
  <si>
    <t>FN1. pg 278</t>
  </si>
  <si>
    <r>
      <rPr>
        <b/>
        <sz val="11"/>
        <rFont val="Times New Roman"/>
        <family val="1"/>
      </rPr>
      <t>Analysis</t>
    </r>
    <r>
      <rPr>
        <sz val="11"/>
        <rFont val="Times New Roman"/>
        <family val="1"/>
      </rPr>
      <t xml:space="preserve"> - Balances of tax-related regulatory assets and liabilities include tax gross-up.  Accordingly, for the regulatory assets and liabilities for deficient or excess deferred taxes included in rate base, the related deferred tax assets and liabilities are also included in rate base.  Remeasurements in column (e) are described in Notes 2 and 3 and are based on the journal entry below and the support on the worksheet for the applicable tax law change.  Averaging or proration of amounts affecting rate base is computed on different sections of Attachment 2.1 for projected revenue requirement and actual revenue requirement. </t>
    </r>
  </si>
  <si>
    <t>Income Tax Allowance Adjustment Mechanism</t>
  </si>
  <si>
    <t>The income tax allowance adjustment mechanism may include amortization of excess or deficient ADIT pertaining to deferred tax expense or benefit reflected in rates at a historical tax rate when the underlying timing difference(s) originated (computed under Amortization of Excess or Deficient ADIT within the Income Tax Allowance Adjustment Mechanism section of this worksheet) as well as an adjustment for tax law changes with prospective effective dates intended to mitigate the over- or under-recovery of deferred income taxes originating prior to the effective date of such tax law changes (computed under Adjustment for Tax Law Changes with Prospective Effective Dates within the Income Tax Allowance Adjustment Mechanism section of this worksheet).</t>
  </si>
  <si>
    <t>Amortization of Excess or Deficient ADIT</t>
  </si>
  <si>
    <t>Annual Amortization from Table Above
(Note 4)</t>
  </si>
  <si>
    <t>Debit or &lt;Credit&gt; to Account 410.1</t>
  </si>
  <si>
    <t>Debit or &lt;Credit&gt; to Account 411.1</t>
  </si>
  <si>
    <t>Debit or &lt;Credit&gt; to Account 190</t>
  </si>
  <si>
    <t>Debit or &lt;Credit&gt; to Account 283</t>
  </si>
  <si>
    <t>Comments</t>
  </si>
  <si>
    <t xml:space="preserve">Total for account 254 </t>
  </si>
  <si>
    <t>Total amortization and offsetting entries</t>
  </si>
  <si>
    <t>Net income tax expense or benefit</t>
  </si>
  <si>
    <t>Adjustment for Tax Law Changes with Prospective Effective Dates</t>
  </si>
  <si>
    <t>In the case of tax law changes with an effective date(s) after the beginning of the test period, the impact of a timing difference on current tax expense or benefit differs from the impact on ADIT.  For example, in the case of a deductible timing difference originating in a tax year with a higher enacted tax rate than will apply when the difference will reverse, the current tax benefit will exceed the deferred tax expense.  In this situation, the adjustment computed below to recoverable income tax expense is made in order to avoid over-recovering income tax expense in the current test period due to the excess of current tax benefit over deferred tax expense (computed based on the estimated amount of the future tax liability) with respect to a given timing difference.  The adjustment to recoverable tax expense during the test period in which a timing difference originates mitigates the need for refund of a regulatory liability for excess deferred taxes in a future period (or, as applicable, the need for recovery of a regulatory asset for deficient deferred taxes in a future period).  Amounts in column (i) are reported in the Income Tax Allowance Adjustment Mechanism - Summary on this worksheet.</t>
  </si>
  <si>
    <t>(k)</t>
  </si>
  <si>
    <t>Originating Taxable or (Deductible) Book / Tax Difference for Test Year</t>
  </si>
  <si>
    <t>Tax Rate for Test Year</t>
  </si>
  <si>
    <t>Current Tax Expense or (Benefit) in Test Year</t>
  </si>
  <si>
    <t>Tax Gross-up Factor for Test Year</t>
  </si>
  <si>
    <t>Revemue Requirement Imapct for Test Year</t>
  </si>
  <si>
    <t>Enacted Tax Rate for the Reversal Year(s)</t>
  </si>
  <si>
    <t>Deferred Tax Expense or (Benefit) in Test Year</t>
  </si>
  <si>
    <t>Total Tax Expense or (Benefit) in Test Year</t>
  </si>
  <si>
    <t xml:space="preserve">Adjustment to Mitigate Over/under-recovery of Deferred Taxes </t>
  </si>
  <si>
    <t>(c) x (d)</t>
  </si>
  <si>
    <t>1 / (1- (d))</t>
  </si>
  <si>
    <t>(e) x (f)</t>
  </si>
  <si>
    <t>- [(c) x (h)]</t>
  </si>
  <si>
    <t>(e) + (i)</t>
  </si>
  <si>
    <t>(j) x (f)</t>
  </si>
  <si>
    <t>2021 originating differences</t>
  </si>
  <si>
    <t>Note 1 - Summary of re-measurement of ADIT resulting from tax law changes</t>
  </si>
  <si>
    <t>The purposes of this portion of the worksheet are, for each change in tax law, to explain: 
- how any ADIT accounts were re-measured, 
- the excess or deficient ADIT contained therein, and 
- the accounting for any excess or deficient amounts in Accounts 182.3 (Other Regulatory Assets) and 254 (Other Regulatory Liabilities).
Note 2 describes how ADIT accounts are re-measured upon a change in income tax law.  A separate summary (i.e., Note 1a, Note 1b, etc.) will be added for each tax law change resulting in a re-measurement of ADIT.</t>
  </si>
  <si>
    <t xml:space="preserve">Note 1a - Summary of re-measurement of ADIT resulting from </t>
  </si>
  <si>
    <t>TCJA (2017)</t>
  </si>
  <si>
    <t xml:space="preserve">Additional information is provided in Note </t>
  </si>
  <si>
    <t xml:space="preserve">Re-measurement entry </t>
  </si>
  <si>
    <t>Debit or &lt;Credit&gt;</t>
  </si>
  <si>
    <t>Comments or References</t>
  </si>
  <si>
    <t>See Att 2.2 TCJA.</t>
  </si>
  <si>
    <t>182.3 (tax-related, included in rate base - protected)</t>
  </si>
  <si>
    <t>182.3 (tax-related, included in rate base - unprotected)</t>
  </si>
  <si>
    <t>182.3 (tax-related, not in rate base))</t>
  </si>
  <si>
    <t>Relates to tax gross-up of AFUDC-equity and equity carrying charges</t>
  </si>
  <si>
    <t>190 (related to portion of acct. 182.3 not in rate base)</t>
  </si>
  <si>
    <t>254 (tax-related, included in rate base - protected)</t>
  </si>
  <si>
    <t>254 (tax-related, included in rate base - unprotected)</t>
  </si>
  <si>
    <t>254 (tax-related, not in rate base)</t>
  </si>
  <si>
    <t>283 (related to portion of acct. 254 not in rate base)</t>
  </si>
  <si>
    <t>Account 410.1</t>
  </si>
  <si>
    <t>Account 411.1</t>
  </si>
  <si>
    <t>Account 410.2</t>
  </si>
  <si>
    <t xml:space="preserve">See explanation below. </t>
  </si>
  <si>
    <t>Account 411.2</t>
  </si>
  <si>
    <t xml:space="preserve"> (sum of lines </t>
  </si>
  <si>
    <t>44-59)</t>
  </si>
  <si>
    <t xml:space="preserve">Analysis of 2017 decrease in federal income tax rate - Republic had not begun providing electric transmission service prior to the 2017 federal change in tax law and, thus, the resulting remeasurements of ADIT recorded in 2017 did not affect rate base or result in refundable excess ADIT amounts or recoverable deficient ADIT amounts.  The decrease in tax rate reduced the regulatory asset in Account 182.3 and deferred tax liabilities in Accounts 282 and 283 related to accrued/capitalized AFUDC-equity and the carrying charge for deferred pre-commercial costs.  Accordingly, the decrease in tax rate will reduce the revenue requirement associated with depreciation of AFUDC-equity after the associated plant is placed in service and the revenue requirement associated with amortization of the regulatory asset for the carrying charge after recovery begins. </t>
  </si>
  <si>
    <t xml:space="preserve">Note 1b - Summary of </t>
  </si>
  <si>
    <t>Phase-down of Indiana income tax rates through July 1, 2021</t>
  </si>
  <si>
    <t xml:space="preserve">Analysis of decrease in Indiana income tax rate - Republic had not begun providing electric transmission service prior to the 2014 Indiana change in tax law and Republic has yet to recover Indiana income taxes in rates.  The construction period for Republic's depreciable plant has occurred while various Indiana income tax rates were in effect.  In addition, different Indiana income tax rates will apply to its first three years of operation.  Republic measures its ADIT balances based on the enacted tax rates expected to apply to the years in which the timing differences are expected to reverse.  Re-forecasts of when timing differences are expected to reverse would impact ADIT measurement.  Reversal of timing differences in tax years other than the years such timing differences were projected to reverse would impact ADIT measurement of the remaining timing differences.  The tax-related regulatory asset in Account 182.3 and deferred tax liabilities in Accounts 282 and 283 related to accrued/capitalized AFUDC-equity and the carrying charge for deferred pre-commercial costs are measured based on the timing of the expected rate recovery of these after-tax items.  Re-forecasts of when rate recovery occurs would impact the computation of the regulatory asset for such items with equity returns computed on an after-tax basis and would also cause measurement of associated ADIT.  Remeasurements of ADIT have not occurred and, thus, rate base has not been affected and refundable excess ADIT amounts or recoverable deficient ADIT amounts do not exist. </t>
  </si>
  <si>
    <t>[name of tax law change]</t>
  </si>
  <si>
    <r>
      <rPr>
        <b/>
        <sz val="11"/>
        <rFont val="Times New Roman"/>
        <family val="1"/>
      </rPr>
      <t>Note 2 - Explanation of how ADIT accounts are re-measured upon a change in income tax law</t>
    </r>
    <r>
      <rPr>
        <sz val="11"/>
        <rFont val="Times New Roman"/>
        <family val="1"/>
      </rPr>
      <t xml:space="preserve">
Deferred tax assets and liabilities are adjusted (re-measured) for the effect of the changes in tax law (including tax rates) in the period that the change is enacted.  Adjustments are recorded in the appropriate deferred tax balance sheet accounts (Accounts 190, 281, 282 and 283) based on the nature of the temporary difference and the related classification requirements of the accounts.   If as a result of action or expected action by a regulator, it is probable that the future increase or decrease in taxes payable due to the change in tax law or rates will be recovered from or returned to customers through future rates, a regulatory asset or liability is recognized in Account 182.3 (Other Regulatory Assets), or Account 254 (Other Regulatory Liabilities), as appropriate, for that probable future revenue or reduction in future revenue.  Re-measurements of deferred tax balance sheet accounts may also result in re-measurements of tax-related regulatory assets or liabilities that had been recorded prior to the change in tax law.  If it is not probable that the future increase or decrease in taxes payable due to the change in tax law or rates will be recovered from or returned to customers through future rates, tax expense is recognized in Account 410.2 (Provision for Deferred Income Taxes, Other Income or Deductions) or tax benefit is recognized in Account 411.2 (Provision for Deferred Income Taxes-Credit, Other Income or Deductions), as appropriate.  </t>
    </r>
  </si>
  <si>
    <r>
      <rPr>
        <b/>
        <sz val="11"/>
        <rFont val="Times New Roman"/>
        <family val="1"/>
      </rPr>
      <t>Note 3</t>
    </r>
    <r>
      <rPr>
        <sz val="11"/>
        <rFont val="Times New Roman"/>
        <family val="1"/>
      </rPr>
      <t xml:space="preserve"> - [Complete to support information above.]</t>
    </r>
  </si>
  <si>
    <r>
      <rPr>
        <b/>
        <sz val="11"/>
        <rFont val="Times New Roman"/>
        <family val="1"/>
      </rPr>
      <t>Note 4</t>
    </r>
    <r>
      <rPr>
        <sz val="11"/>
        <rFont val="Times New Roman"/>
        <family val="1"/>
      </rPr>
      <t xml:space="preserve"> - The amortization of the deficient or excess ADIT reducing Account 254 (Other Regulatory Liabilities) is recorded with credits to Account 411.1 (Provision for Deferred Income Taxes – Credit, Utility Operating Income) and to Account 190 (Accumulated Deferred Income Taxes) or Account 283 (Accumulated Deferred Income Taxes—Other), as appropriate, in accordance with the Commission’s Accounting for Income Taxes Guidance.  The amortization of the deficient or excess ADIT reducing Account 182.3 (Other Regulatory Assets) is recorded with debits to Account 410.1 (Provision for Deferred Income Taxes, Utility Operating Income) and to Account 190 (Accumulated Deferred Income Taxes) or Account 283 (Accumulated Deferred Income Taxes—Other), as appropriate, in accordance with the Commission’s Accounting for Income Taxes Guidance.  This activity is summarized in the table "Income Tax Allowance Mechanism - Projected" or the table "Income Tax Allowance Mechanism - Actual," as appropriate.  The annual amortization in the tables above reflects tax gross-up and is stated at the revenue requirement level. </t>
    </r>
  </si>
  <si>
    <r>
      <rPr>
        <b/>
        <sz val="12"/>
        <rFont val="Times New Roman"/>
        <family val="1"/>
      </rPr>
      <t>Note 5</t>
    </r>
    <r>
      <rPr>
        <sz val="12"/>
        <rFont val="Times New Roman"/>
        <family val="1"/>
      </rPr>
      <t xml:space="preserve"> - No Other Adjustments during the current period. </t>
    </r>
  </si>
  <si>
    <r>
      <rPr>
        <b/>
        <sz val="11"/>
        <rFont val="Times New Roman"/>
        <family val="1"/>
      </rPr>
      <t>Note 6</t>
    </r>
    <r>
      <rPr>
        <sz val="11"/>
        <rFont val="Times New Roman"/>
        <family val="1"/>
      </rPr>
      <t xml:space="preserve"> -  The worksheet indicates whether each excess or deficient ADIT amounts are protected (i.e., subject to normalization rules of a taxing jurisdiction) or unprotected (i.e., not subject to normalization rules of a taxing jurisdiction).  To the extent that normalization requirements apply to ADIT remeasurements, additional computations (e.g., proration of excess deferred tax activity related to future test periods) may be necessary.</t>
    </r>
  </si>
  <si>
    <t>[Continuation of note with respect to particular changes in tax law.]</t>
  </si>
  <si>
    <t>[Insert additional notes as needed.]</t>
  </si>
  <si>
    <t xml:space="preserve">Attachment 2.1 - Regulatory Assets/Liabilities for Deficient/Excess ADIT - Averaging and Proration Adjustments </t>
  </si>
  <si>
    <t>Support for Attachment 2 (Excess or Deficient Accumulated Deferred Income Taxes - Summary)</t>
  </si>
  <si>
    <t>Rate year =</t>
  </si>
  <si>
    <t>Test period days after rates become effective</t>
  </si>
  <si>
    <t xml:space="preserve">This attachment includes sections that are populated only with actual data and thus, these sections remain blank when the formula rate template is calculating a projected revenue requirement. Columns (i) through (n) below are not used for the projection and are only populated with actual data for the Annual Update.   </t>
  </si>
  <si>
    <r>
      <rPr>
        <b/>
        <sz val="11"/>
        <color theme="1"/>
        <rFont val="Times New Roman"/>
        <family val="1"/>
      </rPr>
      <t>Note 1</t>
    </r>
    <r>
      <rPr>
        <sz val="11"/>
        <rFont val="Times New Roman"/>
        <family val="1"/>
      </rPr>
      <t xml:space="preserve"> - The computations below apply the proration rules of Treasury Regulation section 1.167(l)-1(h)(6) to the annual activity of the portions of the deficient or excess accumulated deferred income taxes recorded in account 182.3 or 254 that are subject to the normalization requirements.  Activity related to the portions of the account balances reflected in rate base but not subject to the proration requirement is averaged instead of prorated.  The balances below include tax gross-up.  The corresponding portions of the deferred tax asset related to the portions of the regulatory liability and the corresponding portions of the deferred tax liability related to the portions of the regulatory asset are also reflected in rate base and prorated or averaged, as appropriate.  Columns (a) through (h) are used for projected and actual revenue requirements computations.  Columns (i) through (n) are used for actual revenue requirement computations.   </t>
    </r>
  </si>
  <si>
    <t>Account 182.3 - Other Regulatory Assets (portion related to deficient or excess ADIT)</t>
  </si>
  <si>
    <t>Amount
debit / &lt;credit&gt;</t>
  </si>
  <si>
    <t>Beginning balance  (debit or &lt;credit&gt;)</t>
  </si>
  <si>
    <t>Less:  Portion not related to transmission</t>
  </si>
  <si>
    <t>Less:  Portion not reflected in rate base</t>
  </si>
  <si>
    <t>Subtotal:  Portion reflected in rate base</t>
  </si>
  <si>
    <t>Less:  Portion subject to proration</t>
  </si>
  <si>
    <t>Portion subject to averaging  (debit or &lt;credit&gt;)</t>
  </si>
  <si>
    <t>Ending balance  (debit or &lt;credit&gt;)</t>
  </si>
  <si>
    <t>Less:  Portion subject to proration (before proration)</t>
  </si>
  <si>
    <t>Portion subject to averaging (before averaging)  (debit or &lt;credit&gt;)</t>
  </si>
  <si>
    <t>Ending balance of portion subject to proration (prorated)  (debit or &lt;credit&gt;)</t>
  </si>
  <si>
    <t>Average balance of portion subject to averaging</t>
  </si>
  <si>
    <t>Amount reflected in rate base  (debit or &lt;credit&gt;)</t>
  </si>
  <si>
    <t>To Att. 2, Line 5</t>
  </si>
  <si>
    <t>Columns (i) through (n) are not used for the calculation of the projected revenue requirement</t>
  </si>
  <si>
    <t>(l)</t>
  </si>
  <si>
    <t>(m)</t>
  </si>
  <si>
    <t>(n)</t>
  </si>
  <si>
    <t>Forecasted Monthly Activity
debit / &lt;credit&gt;</t>
  </si>
  <si>
    <t>Forecasted 
Month-end Balance
debit / &lt;credit&gt;</t>
  </si>
  <si>
    <t>Days until End of Test Period</t>
  </si>
  <si>
    <t>Days in Test Period</t>
  </si>
  <si>
    <t>Prorated Forecasted Monthly Activity
debit / &lt;credit&gt;</t>
  </si>
  <si>
    <t>Forecasted  Prorated Month-end Balance
debit / &lt;credit&gt;</t>
  </si>
  <si>
    <t>Actual Monthly Activity</t>
  </si>
  <si>
    <t>Difference between projected monthly and actual monthly activity.</t>
  </si>
  <si>
    <t xml:space="preserve">Preserve projected proration when actual monthly and projected monthly activity are either both increases or decreases.  </t>
  </si>
  <si>
    <t xml:space="preserve">Fifty percent of the difference between projected and actual activity when actual and projected activity are either both increases or decreases.  </t>
  </si>
  <si>
    <t>Fifty percent of actual monthly activity when projected activity is an increase while actual activity is a decrease OR projected activity is a decrease while actual activity is an increase.</t>
  </si>
  <si>
    <t xml:space="preserve">Balance reflecting proration or averaging </t>
  </si>
  <si>
    <t>prior month (d) + (c)</t>
  </si>
  <si>
    <t>Line 2</t>
  </si>
  <si>
    <t>[(c) x (e) / (f)]</t>
  </si>
  <si>
    <t>prior month (h) + (g)</t>
  </si>
  <si>
    <t>(i) - (c) 
 [Note 4]</t>
  </si>
  <si>
    <t>[Note 5]</t>
  </si>
  <si>
    <t>[Note 6]</t>
  </si>
  <si>
    <t>[Note 7]</t>
  </si>
  <si>
    <t>(k) + (l) + (m) 
[Note 8]</t>
  </si>
  <si>
    <t>December 31,</t>
  </si>
  <si>
    <t xml:space="preserve">January </t>
  </si>
  <si>
    <t xml:space="preserve">March </t>
  </si>
  <si>
    <t xml:space="preserve">August </t>
  </si>
  <si>
    <t xml:space="preserve">Total </t>
  </si>
  <si>
    <r>
      <rPr>
        <b/>
        <sz val="11"/>
        <color theme="1"/>
        <rFont val="Times New Roman"/>
        <family val="1"/>
      </rPr>
      <t>Note 2</t>
    </r>
    <r>
      <rPr>
        <sz val="11"/>
        <rFont val="Times New Roman"/>
        <family val="1"/>
      </rPr>
      <t xml:space="preserve"> - No recovery of excess or deficient deferred taxes will occur in 2024 and, thus, this calculation is not applicable. </t>
    </r>
  </si>
  <si>
    <t>Account 254 - Other Regulatory Liabilities (portion related to deficient or excess ADIT)</t>
  </si>
  <si>
    <t>To Att. 2, Line 6</t>
  </si>
  <si>
    <r>
      <rPr>
        <b/>
        <sz val="11"/>
        <color theme="1"/>
        <rFont val="Times New Roman"/>
        <family val="1"/>
      </rPr>
      <t>Note 3</t>
    </r>
    <r>
      <rPr>
        <sz val="11"/>
        <rFont val="Times New Roman"/>
        <family val="1"/>
      </rPr>
      <t xml:space="preserve"> </t>
    </r>
    <r>
      <rPr>
        <sz val="11"/>
        <color theme="1"/>
        <rFont val="Times New Roman"/>
        <family val="1"/>
      </rPr>
      <t xml:space="preserve">- No refund of excess or deficient deferred taxes will occur in 2024 and, thus, this calculation is not applicable. </t>
    </r>
  </si>
  <si>
    <r>
      <rPr>
        <b/>
        <sz val="11"/>
        <color theme="1"/>
        <rFont val="Times New Roman"/>
        <family val="1"/>
      </rPr>
      <t xml:space="preserve">Note 4  </t>
    </r>
    <r>
      <rPr>
        <sz val="11"/>
        <color theme="1"/>
        <rFont val="Times New Roman"/>
        <family val="1"/>
      </rPr>
      <t xml:space="preserve">-  Column J is the difference between actual monthly and projected monthly activity (Column I minus Column C).  Specifically, if projected and actual activity are both positive, a negative in Column J represents over-projection (i.e., the amount of projected activity that did not occur) and a positive in Column J represents under-projection (i.e., the excess of actual activity over projected activity). If projected and actual activity are both negative, a negative in Column J represents under-projection (i.e., the excess of actual activity over projected activity) and a positive in Column J represents over-projection (i.e., the amount of projected activity that did not occur). </t>
    </r>
  </si>
  <si>
    <r>
      <rPr>
        <b/>
        <sz val="11"/>
        <color theme="1"/>
        <rFont val="Times New Roman"/>
        <family val="1"/>
      </rPr>
      <t xml:space="preserve">Note 5  </t>
    </r>
    <r>
      <rPr>
        <sz val="11"/>
        <color theme="1"/>
        <rFont val="Times New Roman"/>
        <family val="1"/>
      </rPr>
      <t>-  Column K preserves the effects of excess ADIT proration from the projected revenue requirement when actual monthly excess ADIT activity and projected monthly excess ADIT activity are either both increases or decreases.  Specifically, if Column J indicates that excess ADIT activity was over-projected, enter Column G x [Column I / Column C].  If Column J indicates that excess ADIT activity was under-projected, enter the amount from Column G and complete Column L).  In other situations, enter zero.</t>
    </r>
  </si>
  <si>
    <r>
      <rPr>
        <b/>
        <sz val="11"/>
        <color theme="1"/>
        <rFont val="Times New Roman"/>
        <family val="1"/>
      </rPr>
      <t xml:space="preserve">Note 6  </t>
    </r>
    <r>
      <rPr>
        <sz val="11"/>
        <color theme="1"/>
        <rFont val="Times New Roman"/>
        <family val="1"/>
      </rPr>
      <t>-  Column L applies when (1) Column J indicates that excess ADIT activity was under-projected AND (2) actual monthly and projected monthly activity are either both increases or both decreases.  Enter 50 percent of the amount from Column J.  In other situations, enter zero.  The excess ADIT activity in column L is multiplied by 50 percent to reflect averaging of rate base to the extent that the proration requirement has not been applied to a portion of the monthly excess ADIT activity.</t>
    </r>
  </si>
  <si>
    <r>
      <rPr>
        <b/>
        <sz val="11"/>
        <color theme="1"/>
        <rFont val="Times New Roman"/>
        <family val="1"/>
      </rPr>
      <t xml:space="preserve">Note 7  </t>
    </r>
    <r>
      <rPr>
        <sz val="11"/>
        <color theme="1"/>
        <rFont val="Times New Roman"/>
        <family val="1"/>
      </rPr>
      <t>-  Column M applies when (1) projected monthly activity was an increase while actual monthly activity was a decrease OR (2) projected monthly activity was a decrease while actual monthly activity was an increase.  Enter 50 percent of the amount of actual monthly activity (Column I).  In other situations, enter zero.  The excess ADIT activity in column M is multiplied by 50 percent to reflect averaging of rate base to the extent that the proration requirement has not been applied to a portion of the monthly excess ADIT activity.</t>
    </r>
  </si>
  <si>
    <r>
      <rPr>
        <b/>
        <sz val="11"/>
        <color theme="1"/>
        <rFont val="Times New Roman"/>
        <family val="1"/>
      </rPr>
      <t xml:space="preserve">Note 8  </t>
    </r>
    <r>
      <rPr>
        <sz val="11"/>
        <color theme="1"/>
        <rFont val="Times New Roman"/>
        <family val="1"/>
      </rPr>
      <t xml:space="preserve">-  Column N is computed by adding the balance at the end of the prior month to EITHER (1) the sum of prorated monthly excess ADIT activity, if any, from Column K and the portion of monthly excess ADIT activity, if any, from Column L OR (2) the portion of monthly excess ADIT activity in Column M.  </t>
    </r>
  </si>
  <si>
    <t>Attachment 2.2 - Re-measurement of ADIT and Tax-related Regulatory Assets and Liabilities Resulting from the Tax Change Identified in Line 1</t>
  </si>
  <si>
    <t>Re-measurement of ADIT resulting from the 2017 decrease in federal income tax rate</t>
  </si>
  <si>
    <t>The following computation provides the ADIT and tax-related regulatory assets and liabilities balances for each temporary difference as of the effective date of the change in tax rate enacted in 2017.  The ratemaking treatment of each item in terms of whether it is subject to the normalization requirements (i.e., P or "protected") or not subject to the normalization requirements (i.e., U or "unprotected") and included in rate base or not (i.e., RB or non-RB) is indicated in column (b).  The balances are measured at the composite tax rate in effect immediately before effective date of the change in tax law and remeasured immediately after the change in tax law.  Each set of balances includes the appropriate income tax rates and tax gross-up factors (as computed in Att 2, Note 1a).  The journal entry to record the remeasurements (row 31) is based on the differences in balances of accounts recorded prior to the change in law (columns (d)-(h)) and activity in other accounts resulting from the remeasurement (columns (i)-(n)).  The remeasurement entry is also included in Att 2.  The accounting is further described in Att 2, Note 2. 
This worksheet will be included in support of the revenue requirement computation until the excess or deficient ADIT is fully amortized.  A similar worksheet will be used for subsequent changes in tax law resulting in re-measurement of ADIT.</t>
  </si>
  <si>
    <t xml:space="preserve">The ratemaking treatment of each item in terms of whether it is subject to the normalization requirements (i.e., P or "protected") or not subject to the normalization requirements (i.e., U or "unprotected") and included in rate base or not (i.e., RB or non-RB) is indicated in column (b).  The balances are measured at the composite tax rate in effect immediately before effective date of the change in tax law and remeasured immediately after the change in tax law.  Each set of balances includes the appropriate income tax rates and tax gross-up factors (as computed in the specific note for this tax law change in Att. 2).  The journal entry to record the remeasurements (Line 16) is based on the differences in balances of accounts recorded prior to the change in law (columns (d)-(h)) and activity in other accounts resulting from the remeasurement (columns (i)-(n)).  The remeasurement entry is also included in Att. 2.  The accounting is further described in Att. 2, Note 2. </t>
  </si>
  <si>
    <t>This worksheet will be included in support of the revenue requirement computation until the excess or deficient ADIT is fully amortized.  A similar worksheet will be used for subsequent changes in tax law resulting in re-measurement of ADIT.</t>
  </si>
  <si>
    <t>Balances and rates prior to remeasurement</t>
  </si>
  <si>
    <t>Temporary Difference</t>
  </si>
  <si>
    <t>Item</t>
  </si>
  <si>
    <t>Normalized?</t>
  </si>
  <si>
    <t xml:space="preserve">AFUDC-debt </t>
  </si>
  <si>
    <t>U, non-RB</t>
  </si>
  <si>
    <t>AFUDC-equity</t>
  </si>
  <si>
    <t>Costs capitalized for tax, expensed for books</t>
  </si>
  <si>
    <t>Carrying charge-debt</t>
  </si>
  <si>
    <t>Carrying charge-equity</t>
  </si>
  <si>
    <t>Remeasured balances and rates</t>
  </si>
  <si>
    <t>Other accounts affected by remeasurement</t>
  </si>
  <si>
    <t>Remeasurement journal entry:  debt or &lt;credit&gt; (to Attachment 2)</t>
  </si>
  <si>
    <t>Summary of Effects on Tax-related Regulatory Assets and Liabilities</t>
  </si>
  <si>
    <t>Account 182.3 - included in rate base, subject to normalization rules</t>
  </si>
  <si>
    <t>Account 182.3 - included in rate base, not subject to normalization rules</t>
  </si>
  <si>
    <t>Account 182.3 - not included in rate base</t>
  </si>
  <si>
    <t>Account 254 - included in rate base, subject to normalization rules</t>
  </si>
  <si>
    <t>Account 254 - included in rate base, not subject to normalization rules</t>
  </si>
  <si>
    <t>Account 254 - not included in rate base</t>
  </si>
  <si>
    <t>Page 1 of 2</t>
  </si>
  <si>
    <t>WP2 - Proration/Averaging of ADIT and Certain Tax-related Regulatory Assets/Liabilities</t>
  </si>
  <si>
    <t xml:space="preserve">No. </t>
  </si>
  <si>
    <r>
      <rPr>
        <b/>
        <sz val="11"/>
        <color theme="1"/>
        <rFont val="Times New Roman"/>
        <family val="1"/>
      </rPr>
      <t>Note 1</t>
    </r>
    <r>
      <rPr>
        <sz val="11"/>
        <color theme="1"/>
        <rFont val="Times New Roman"/>
        <family val="1"/>
      </rPr>
      <t xml:space="preserve"> - The computations on this workpaper apply the proration rules of Treasury Regulation Sec. 1.167(l)-1(h)(6) to the annual activity of depreciation-related accumulated deferred income taxes that are subject to the normalization requirements.  Activity related to the portions of the account balances not subject to the proration requirement is averaged instead of prorated. </t>
    </r>
  </si>
  <si>
    <r>
      <rPr>
        <b/>
        <sz val="11"/>
        <color theme="1"/>
        <rFont val="Times New Roman"/>
        <family val="1"/>
      </rPr>
      <t xml:space="preserve">Note 2 </t>
    </r>
    <r>
      <rPr>
        <sz val="11"/>
        <color theme="1"/>
        <rFont val="Times New Roman"/>
        <family val="1"/>
      </rPr>
      <t xml:space="preserve">- Accumulated deferred income tax amounts reflected in rate base exclude ADIT related to assets and liabilities excluded from rate base, including amounts related to asset retirement obligations, other post-employment benefit obligations and tax-related regulatory assets and liabilities. </t>
    </r>
  </si>
  <si>
    <t>Account 282 - Accumulated Deferred Income Taxes (projected)</t>
  </si>
  <si>
    <t>Beginning Balance</t>
  </si>
  <si>
    <t>Portion subject to averaging</t>
  </si>
  <si>
    <t>Ending Balance</t>
  </si>
  <si>
    <t>Portion subject to averaging (before averaging)</t>
  </si>
  <si>
    <t>Ending balance of portion subject to proration (prorated)</t>
  </si>
  <si>
    <t>Amount reflected in rate base</t>
  </si>
  <si>
    <t>Attachment O, Page 2, Line 20, Column 3</t>
  </si>
  <si>
    <r>
      <rPr>
        <b/>
        <sz val="11"/>
        <color theme="1"/>
        <rFont val="Times New Roman"/>
        <family val="1"/>
      </rPr>
      <t xml:space="preserve">Note 3 </t>
    </r>
    <r>
      <rPr>
        <sz val="11"/>
        <color theme="1"/>
        <rFont val="Times New Roman"/>
        <family val="1"/>
      </rPr>
      <t>- Accumulated deferred income tax activity in account 282 subject to the proration rules relates differences between depreciation methods and lives for public utility property and any other amounts subject to the Section 168 or other normalization requirements.</t>
    </r>
  </si>
  <si>
    <t>Account 282 - Accumulated Deferred Income Taxes</t>
  </si>
  <si>
    <t>Forecasted Month-end Balance
debit / &lt;credit&gt;</t>
  </si>
  <si>
    <t>Account 283 - Accumulated Deferred Income Taxes</t>
  </si>
  <si>
    <t>Attachment O, Page 2, Line 21, Column 3</t>
  </si>
  <si>
    <t>Page 2 of 2</t>
  </si>
  <si>
    <t>Account 190 - Accumulated Deferred Income Taxes</t>
  </si>
  <si>
    <t>Attachment O, Page 2, Line 22, Column 3</t>
  </si>
  <si>
    <r>
      <rPr>
        <b/>
        <sz val="11"/>
        <rFont val="Times New Roman"/>
        <family val="1"/>
      </rPr>
      <t>Note 4</t>
    </r>
    <r>
      <rPr>
        <sz val="11"/>
        <rFont val="Times New Roman"/>
        <family val="1"/>
      </rPr>
      <t xml:space="preserve">  -  Column J is the difference between actual monthly and projected monthly activity (Column I minus Column C).  Specifically, if projected and actual activity are both positive, a negative in Column J represents over-projection (i.e., the amount of projected activity that did not occur) and a positive in Column J represents under-projection (i.e., the excess of actual activity over projected activity). If projected and actual activity are both negative, a negative in Column J represents under-projection (i.e., the excess of actual activity over projected activity) and a positive in Column J represents over-projection (i.e., the amount of projected activity that did not occur). </t>
    </r>
  </si>
  <si>
    <r>
      <rPr>
        <b/>
        <sz val="11"/>
        <rFont val="Times New Roman"/>
        <family val="1"/>
      </rPr>
      <t>Note 5</t>
    </r>
    <r>
      <rPr>
        <sz val="11"/>
        <rFont val="Times New Roman"/>
        <family val="1"/>
      </rPr>
      <t xml:space="preserve">  -  Column K preserves the effects of excess ADIT proration from the projected revenue requirement when actual monthly excess ADIT activity and projected monthly excess ADIT activity are either both increases or decreases.  Specifically, if Column J indicates that excess ADIT activity was over-projected, enter Column G x [Column I / Column C].  If Column J indicates that excess ADIT activity was under-projected, enter the amount from Column G and complete Column L).  In other situations, enter zero.</t>
    </r>
  </si>
  <si>
    <r>
      <rPr>
        <b/>
        <sz val="11"/>
        <rFont val="Times New Roman"/>
        <family val="1"/>
      </rPr>
      <t>Note 6</t>
    </r>
    <r>
      <rPr>
        <sz val="11"/>
        <rFont val="Times New Roman"/>
        <family val="1"/>
      </rPr>
      <t xml:space="preserve">  -  Column L applies when (1) Column J indicates that excess ADIT activity was under-projected AND (2) actual monthly and projected monthly activity are either both increases or both decreases.  Enter 50 percent of the amount from Column J.  In other situations, enter zero.  The excess ADIT activity in column L is multiplied by 50 percent to reflect averaging of rate base to the extent that the proration requirement has not been applied to a portion of the monthly excess ADIT activity.</t>
    </r>
  </si>
  <si>
    <r>
      <rPr>
        <b/>
        <sz val="11"/>
        <rFont val="Times New Roman"/>
        <family val="1"/>
      </rPr>
      <t xml:space="preserve">Note 7 </t>
    </r>
    <r>
      <rPr>
        <sz val="11"/>
        <rFont val="Times New Roman"/>
        <family val="1"/>
      </rPr>
      <t xml:space="preserve"> -  Column M applies when (1) projected monthly activity was an increase while actual monthly activity was a decrease OR (2) projected monthly activity was a decrease while actual monthly activity was an increase.  Enter 50 percent of the amount of actual monthly activity (Column I).  In other situations, enter zero.  The excess ADIT activity in column M is multiplied by 50 percent to reflect averaging of rate base to the extent that the proration requirement has not been applied to a portion of the monthly excess ADIT activity.</t>
    </r>
  </si>
  <si>
    <r>
      <rPr>
        <b/>
        <sz val="11"/>
        <rFont val="Times New Roman"/>
        <family val="1"/>
      </rPr>
      <t>Note 8</t>
    </r>
    <r>
      <rPr>
        <sz val="11"/>
        <rFont val="Times New Roman"/>
        <family val="1"/>
      </rPr>
      <t xml:space="preserve">  -  Column N is computed by adding the balance at the end of the prior month to EITHER (1) the sum of prorated monthly excess ADIT activity, if any, from Column K and the portion of monthly excess ADIT activity, if any, from Column L OR (2) the portion of monthly excess ADIT activity in Column M.  </t>
    </r>
  </si>
  <si>
    <t>WP3 - Listing of Permanent Book/Tax Differences</t>
  </si>
  <si>
    <t>The book/tax differences reflected in recoverable income tax expense are differences between revenues and expenses reflected in the revenue requirement and revenue and deductions reflected in taxable income.  As such, non-operating (below-the-line) expenses and income are not included (e.g., accrual of AFUDC-equity, certain lobbying costs).  Book depreciation of capitalized AFUDC-equity is reflected in ratemaking, but not for income tax purposes, and, thus, is a permanent book/tax difference in this context.  Similarly, amortization of carrying charges accrued based on the after-tax equity return is reflected in ratemaking but in income tax reporting and, thus, also results in a permanent book/tax difference.</t>
  </si>
  <si>
    <t>Amount per Formula Rate Template</t>
  </si>
  <si>
    <t>Permanent differences per tax return</t>
  </si>
  <si>
    <t>Depreciation of AFUDC-equity</t>
  </si>
  <si>
    <t>Amortization of Reg Carrying Charges-Equity Rate</t>
  </si>
  <si>
    <t>Total permanent book/tax differences</t>
  </si>
  <si>
    <t>Tax rate</t>
  </si>
  <si>
    <t>Tax effect of permanent book/tax differences</t>
  </si>
  <si>
    <t>To Attachment O, Page 3, Line 24b, Column 3</t>
  </si>
  <si>
    <t xml:space="preserve">Tax gross-up factor </t>
  </si>
  <si>
    <t>Permanent Differences Tax Adjustment</t>
  </si>
  <si>
    <t>To Attachment O, Page 3, Line 26b, Column 3</t>
  </si>
  <si>
    <t>WP4 - Tax Rates</t>
  </si>
  <si>
    <t>Tax Year</t>
  </si>
  <si>
    <t>Pensions,</t>
  </si>
  <si>
    <t>Non-</t>
  </si>
  <si>
    <t>Subchapter C</t>
  </si>
  <si>
    <t>Mutual</t>
  </si>
  <si>
    <t>IRAs</t>
  </si>
  <si>
    <t>UBTI</t>
  </si>
  <si>
    <t>Taxpaying</t>
  </si>
  <si>
    <t>Description</t>
  </si>
  <si>
    <t>Corporations</t>
  </si>
  <si>
    <t>Individuals</t>
  </si>
  <si>
    <t>Funds</t>
  </si>
  <si>
    <t>Keogh Plans</t>
  </si>
  <si>
    <t>Entities</t>
  </si>
  <si>
    <t>Federal income tax rate</t>
  </si>
  <si>
    <t>Indiana</t>
  </si>
  <si>
    <t>Percentage of federal income tax deductible for Indiana</t>
  </si>
  <si>
    <t>Allocated income percentage</t>
  </si>
  <si>
    <t>(A)</t>
  </si>
  <si>
    <t>Composite federal/state income tax rate</t>
  </si>
  <si>
    <r>
      <rPr>
        <b/>
        <sz val="11"/>
        <rFont val="Calibri"/>
        <family val="2"/>
      </rPr>
      <t>Notes</t>
    </r>
    <r>
      <rPr>
        <sz val="11"/>
        <rFont val="Calibri"/>
        <family val="2"/>
        <scheme val="minor"/>
      </rPr>
      <t xml:space="preserve">
</t>
    </r>
    <r>
      <rPr>
        <b/>
        <sz val="11"/>
        <rFont val="Calibri"/>
        <family val="2"/>
        <scheme val="minor"/>
      </rPr>
      <t xml:space="preserve">(A) </t>
    </r>
    <r>
      <rPr>
        <sz val="11"/>
        <rFont val="Calibri"/>
        <family val="2"/>
        <scheme val="minor"/>
      </rPr>
      <t xml:space="preserve"> Republic Transmission, LLC is 80% indirectly owned by LSP Transmission Holdings, LLC (treated as a corporation for federal and state income tax purposes) and Hoosier Electric Cooperative (treated as a tax-exempt organization).</t>
    </r>
  </si>
  <si>
    <t>For the 12 months ended 12/31/2024</t>
  </si>
  <si>
    <t>Page 1 of 1</t>
  </si>
  <si>
    <t>Attachment 1</t>
  </si>
  <si>
    <t>Depreciation Rates</t>
  </si>
  <si>
    <t>INITIAL TRANSMISSION AND GENERAL PLANT DEPRECIATION RATES</t>
  </si>
  <si>
    <t>Initial Annual Depreciation Rates</t>
  </si>
  <si>
    <t>(Notes A and B)</t>
  </si>
  <si>
    <t>INTANGIBLE PLANT</t>
  </si>
  <si>
    <t>Organization</t>
  </si>
  <si>
    <t>Franchises and Consents</t>
  </si>
  <si>
    <t>Computer Software</t>
  </si>
  <si>
    <t>Contribution in Aid of Construction</t>
  </si>
  <si>
    <t>Note C</t>
  </si>
  <si>
    <t>TRANSMISSION PLANT</t>
  </si>
  <si>
    <t>Land Rights</t>
  </si>
  <si>
    <t>Structures &amp; Improvements</t>
  </si>
  <si>
    <t>Station Equipment</t>
  </si>
  <si>
    <t>Towers &amp; Fixtures</t>
  </si>
  <si>
    <t>Poles &amp; Fixtures</t>
  </si>
  <si>
    <t>Overhead Conductors &amp; Devices</t>
  </si>
  <si>
    <t>Roads and Trails</t>
  </si>
  <si>
    <t>GENERAL PLANT</t>
  </si>
  <si>
    <t>Office Furniture &amp; Equipment</t>
  </si>
  <si>
    <t>Computer Hardware</t>
  </si>
  <si>
    <t>Transportation Equipment</t>
  </si>
  <si>
    <t>Stores Equipment</t>
  </si>
  <si>
    <t>Communication Equipment</t>
  </si>
  <si>
    <t>Taken directly from Republic Transmission, LLC affiliate Cross Texas Transmission, LLC ("Cross Texas") as developed by Cross Texas in its initial rate case and as updated and approved by the Public Utility Commission of Texas.</t>
  </si>
  <si>
    <t>These depreciation rates will not be changed absent a FERC order.</t>
  </si>
  <si>
    <t>In the event a Contribution in Aid of Construction (CIAC) is made for a transmission facility, the transmission depreciation rates above will be weighted based on the relative amount of underlying plant booked to the accounts shown in the lines above, and the resultant weighted average depreciation rate will be used to amortize the CIAC.   The CIAC depreciation rate for each facility will be determined at the time the plant is placed into service, and will not change  without FERC approval.</t>
  </si>
  <si>
    <t>For the twelve months ended 12/31/2024</t>
  </si>
  <si>
    <t>Add (less) 2020 True-Up Adjustment Included in Account 456.1</t>
  </si>
  <si>
    <t>Projection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</si>
</sst>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quot;$&quot;#,##0.000"/>
    <numFmt numFmtId="173" formatCode="&quot;$&quot;#,##0.00"/>
    <numFmt numFmtId="174" formatCode="_(* #,##0_);_(* \(#,##0\);_(* &quot;-&quot;??_);_(@_)"/>
    <numFmt numFmtId="175" formatCode="_(* #,##0.0_);_(* \(#,##0.0\);_(* &quot;-&quot;??_);_(@_)"/>
    <numFmt numFmtId="176" formatCode="_(* #,##0.0_);_(* \(#,##0.0\);_(* &quot;-&quot;?_);_(@_)"/>
    <numFmt numFmtId="177" formatCode="0_);\(0\)"/>
    <numFmt numFmtId="178" formatCode="_(&quot;$&quot;* #,##0_);_(&quot;$&quot;* \(#,##0\);_(&quot;$&quot;* &quot;-&quot;??_);_(@_)"/>
    <numFmt numFmtId="179" formatCode="0.0000%"/>
    <numFmt numFmtId="180" formatCode="[$-409]mmm\-yy;@"/>
    <numFmt numFmtId="181" formatCode="0.0%"/>
    <numFmt numFmtId="182" formatCode="_(* #,##0_);_(* \(#,##0\);_(* &quot;-&quot;?_);_(@_)"/>
    <numFmt numFmtId="183" formatCode="_(* #,##0.0000_);_(* \(#,##0.0000\);_(* &quot;-&quot;??_);_(@_)"/>
    <numFmt numFmtId="184" formatCode="General_)"/>
    <numFmt numFmtId="185" formatCode="_(* #,##0.0000_);_(* \(#,##0.0000\);_(* &quot;-&quot;_);_(@_)"/>
    <numFmt numFmtId="186" formatCode="0.0"/>
  </numFmts>
  <fonts count="55">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b/>
      <sz val="12"/>
      <name val="Times New Roman"/>
      <family val="1"/>
    </font>
    <font>
      <sz val="12"/>
      <color indexed="10"/>
      <name val="Times New Roman"/>
      <family val="1"/>
    </font>
    <font>
      <strike/>
      <sz val="12"/>
      <color indexed="10"/>
      <name val="Times New Roman"/>
      <family val="1"/>
    </font>
    <font>
      <sz val="10"/>
      <name val="Arial"/>
      <family val="2"/>
    </font>
    <font>
      <strike/>
      <sz val="12"/>
      <name val="Times New Roman"/>
      <family val="1"/>
    </font>
    <font>
      <sz val="7"/>
      <color indexed="8"/>
      <name val="Times New Roman"/>
      <family val="1"/>
    </font>
    <font>
      <sz val="12"/>
      <name val="Arial"/>
      <family val="2"/>
    </font>
    <font>
      <sz val="9"/>
      <name val="Times New Roman"/>
      <family val="1"/>
    </font>
    <font>
      <sz val="12"/>
      <color rgb="FFFFFF00"/>
      <name val="Times New Roman"/>
      <family val="1"/>
    </font>
    <font>
      <sz val="12"/>
      <color theme="1"/>
      <name val="Times New Roman"/>
      <family val="1"/>
    </font>
    <font>
      <sz val="12"/>
      <name val="Arial MT"/>
      <family val="2"/>
    </font>
    <font>
      <b/>
      <sz val="12"/>
      <color rgb="FFFF0000"/>
      <name val="Times New Roman"/>
      <family val="1"/>
    </font>
    <font>
      <b/>
      <sz val="12"/>
      <color rgb="FF0070C0"/>
      <name val="Times New Roman"/>
      <family val="1"/>
    </font>
    <font>
      <sz val="12"/>
      <name val="Arial MT"/>
    </font>
    <font>
      <sz val="12"/>
      <color indexed="17"/>
      <name val="Arial MT"/>
    </font>
    <font>
      <b/>
      <sz val="12"/>
      <name val="Arial"/>
      <family val="2"/>
    </font>
    <font>
      <b/>
      <sz val="12"/>
      <name val="Arial MT"/>
    </font>
    <font>
      <i/>
      <sz val="12"/>
      <name val="Arial MT"/>
    </font>
    <font>
      <b/>
      <u/>
      <sz val="12"/>
      <name val="Arial MT"/>
    </font>
    <font>
      <sz val="12"/>
      <color indexed="10"/>
      <name val="Arial MT"/>
    </font>
    <font>
      <sz val="12"/>
      <color indexed="10"/>
      <name val="Arial"/>
      <family val="2"/>
    </font>
    <font>
      <sz val="10"/>
      <name val="Arial MT"/>
    </font>
    <font>
      <strike/>
      <sz val="12"/>
      <name val="Arial MT"/>
    </font>
    <font>
      <b/>
      <sz val="11"/>
      <color theme="1"/>
      <name val="Calibri"/>
      <family val="2"/>
      <scheme val="minor"/>
    </font>
    <font>
      <b/>
      <sz val="11"/>
      <name val="Times New Roman"/>
      <family val="1"/>
    </font>
    <font>
      <sz val="11"/>
      <name val="Times New Roman"/>
      <family val="1"/>
    </font>
    <font>
      <b/>
      <sz val="11"/>
      <color indexed="8"/>
      <name val="Times New Roman"/>
      <family val="1"/>
    </font>
    <font>
      <sz val="11"/>
      <color indexed="8"/>
      <name val="Times New Roman"/>
      <family val="1"/>
    </font>
    <font>
      <sz val="10"/>
      <color rgb="FF000000"/>
      <name val="Times New Roman"/>
      <family val="1"/>
    </font>
    <font>
      <sz val="11"/>
      <color rgb="FF000000"/>
      <name val="Times New Roman"/>
      <family val="1"/>
    </font>
    <font>
      <sz val="11"/>
      <color theme="1"/>
      <name val="Times New Roman"/>
      <family val="1"/>
    </font>
    <font>
      <sz val="12"/>
      <color indexed="8"/>
      <name val="Times New Roman"/>
      <family val="1"/>
    </font>
    <font>
      <b/>
      <sz val="12"/>
      <color indexed="8"/>
      <name val="Times New Roman"/>
      <family val="1"/>
    </font>
    <font>
      <b/>
      <sz val="11"/>
      <color rgb="FFFF0000"/>
      <name val="Times New Roman"/>
      <family val="1"/>
    </font>
    <font>
      <sz val="11"/>
      <name val="Calibri"/>
      <family val="2"/>
      <scheme val="minor"/>
    </font>
    <font>
      <b/>
      <sz val="11"/>
      <color theme="1"/>
      <name val="Times New Roman"/>
      <family val="1"/>
    </font>
    <font>
      <sz val="11"/>
      <color rgb="FFFF0000"/>
      <name val="Times New Roman"/>
      <family val="1"/>
    </font>
    <font>
      <u/>
      <sz val="11"/>
      <name val="Times New Roman"/>
      <family val="1"/>
    </font>
    <font>
      <sz val="11.5"/>
      <name val="Times New Roman"/>
      <family val="1"/>
    </font>
    <font>
      <sz val="10"/>
      <color theme="1"/>
      <name val="Arial"/>
      <family val="2"/>
    </font>
    <font>
      <u/>
      <sz val="10"/>
      <color theme="10"/>
      <name val="Times New Roman"/>
      <family val="1"/>
    </font>
    <font>
      <b/>
      <sz val="10"/>
      <color theme="1"/>
      <name val="Arial"/>
      <family val="2"/>
    </font>
    <font>
      <sz val="10"/>
      <color rgb="FFFF0000"/>
      <name val="Arial"/>
      <family val="2"/>
    </font>
    <font>
      <sz val="12"/>
      <name val="Calibri"/>
      <family val="2"/>
      <scheme val="minor"/>
    </font>
    <font>
      <b/>
      <sz val="11"/>
      <name val="Calibri"/>
      <family val="2"/>
      <scheme val="minor"/>
    </font>
    <font>
      <b/>
      <sz val="11"/>
      <color rgb="FF000000"/>
      <name val="Calibri"/>
      <family val="2"/>
      <scheme val="minor"/>
    </font>
    <font>
      <sz val="11"/>
      <color rgb="FF000000"/>
      <name val="Calibri"/>
      <family val="2"/>
      <scheme val="minor"/>
    </font>
    <font>
      <b/>
      <sz val="11"/>
      <name val="Calibri"/>
      <family val="2"/>
    </font>
    <font>
      <sz val="12"/>
      <color rgb="FFFF0000"/>
      <name val="Times New Roman"/>
      <family val="1"/>
    </font>
  </fonts>
  <fills count="11">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indexed="9"/>
      </patternFill>
    </fill>
    <fill>
      <patternFill patternType="solid">
        <fgColor rgb="FFFFFF99"/>
        <bgColor indexed="64"/>
      </patternFill>
    </fill>
    <fill>
      <patternFill patternType="solid">
        <fgColor theme="0" tint="-0.499984740745262"/>
        <bgColor indexed="64"/>
      </patternFill>
    </fill>
    <fill>
      <patternFill patternType="solid">
        <fgColor theme="0" tint="-0.49995422223578601"/>
        <bgColor indexed="64"/>
      </patternFill>
    </fill>
    <fill>
      <patternFill patternType="solid">
        <fgColor indexed="9"/>
        <bgColor indexed="64"/>
      </patternFill>
    </fill>
    <fill>
      <patternFill patternType="solid">
        <fgColor theme="4" tint="0.79998168889431442"/>
        <bgColor indexed="64"/>
      </patternFill>
    </fill>
    <fill>
      <patternFill patternType="solid">
        <fgColor theme="1"/>
        <bgColor indexed="64"/>
      </patternFill>
    </fill>
  </fills>
  <borders count="24">
    <border>
      <left/>
      <right/>
      <top/>
      <bottom/>
      <diagonal/>
    </border>
    <border>
      <left/>
      <right/>
      <top/>
      <bottom style="medium">
        <color indexed="64"/>
      </bottom>
      <diagonal/>
    </border>
    <border>
      <left/>
      <right/>
      <top/>
      <bottom style="double">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auto="1"/>
      </top>
      <bottom style="double">
        <color auto="1"/>
      </bottom>
      <diagonal/>
    </border>
    <border>
      <left/>
      <right/>
      <top style="thin">
        <color auto="1"/>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s>
  <cellStyleXfs count="69">
    <xf numFmtId="173" fontId="0" fillId="0" borderId="0" applyProtection="0"/>
    <xf numFmtId="44" fontId="9" fillId="0" borderId="0" applyFont="0" applyFill="0" applyBorder="0" applyAlignment="0" applyProtection="0"/>
    <xf numFmtId="173" fontId="11" fillId="4" borderId="0" applyNumberFormat="0" applyAlignment="0">
      <alignment horizontal="center" vertical="top"/>
    </xf>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alignment wrapText="1"/>
    </xf>
    <xf numFmtId="0" fontId="9" fillId="0" borderId="0"/>
    <xf numFmtId="0" fontId="9"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9" fillId="0" borderId="0" applyFont="0" applyFill="0" applyBorder="0" applyAlignment="0" applyProtection="0"/>
    <xf numFmtId="0" fontId="3" fillId="0" borderId="0"/>
    <xf numFmtId="0" fontId="3" fillId="0" borderId="0"/>
    <xf numFmtId="0" fontId="9" fillId="0" borderId="0"/>
    <xf numFmtId="0" fontId="9" fillId="0" borderId="0"/>
    <xf numFmtId="0" fontId="9" fillId="0" borderId="0"/>
    <xf numFmtId="43" fontId="3"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173" fontId="16" fillId="0" borderId="0" applyProtection="0"/>
    <xf numFmtId="9" fontId="16" fillId="0" borderId="0" applyFont="0" applyFill="0" applyBorder="0" applyAlignment="0" applyProtection="0"/>
    <xf numFmtId="173" fontId="16" fillId="0" borderId="0" applyProtection="0"/>
    <xf numFmtId="43" fontId="19" fillId="0" borderId="0" applyFont="0" applyFill="0" applyBorder="0" applyAlignment="0" applyProtection="0"/>
    <xf numFmtId="9" fontId="19" fillId="0" borderId="0" applyFont="0" applyFill="0" applyBorder="0" applyAlignment="0" applyProtection="0"/>
    <xf numFmtId="173" fontId="19" fillId="0" borderId="0" applyProtection="0"/>
    <xf numFmtId="44" fontId="9" fillId="0" borderId="0" applyFont="0" applyFill="0" applyBorder="0" applyAlignment="0" applyProtection="0"/>
    <xf numFmtId="0" fontId="34" fillId="0" borderId="0"/>
    <xf numFmtId="0" fontId="34" fillId="0" borderId="0"/>
    <xf numFmtId="44" fontId="1" fillId="0" borderId="0" applyFont="0" applyFill="0" applyBorder="0" applyAlignment="0" applyProtection="0"/>
    <xf numFmtId="9" fontId="19" fillId="0" borderId="0" applyFont="0" applyFill="0" applyBorder="0" applyAlignment="0" applyProtection="0"/>
    <xf numFmtId="0" fontId="1"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44" fontId="9" fillId="0" borderId="0" applyFont="0" applyFill="0" applyBorder="0" applyAlignment="0" applyProtection="0"/>
    <xf numFmtId="0" fontId="1" fillId="0" borderId="0"/>
    <xf numFmtId="0" fontId="16" fillId="0" borderId="0" applyProtection="0"/>
    <xf numFmtId="0" fontId="9" fillId="0" borderId="0"/>
    <xf numFmtId="43" fontId="16" fillId="0" borderId="0" applyFont="0" applyFill="0" applyBorder="0" applyAlignment="0" applyProtection="0"/>
    <xf numFmtId="9" fontId="16" fillId="0" borderId="0" applyFont="0" applyFill="0" applyBorder="0" applyAlignment="0" applyProtection="0"/>
    <xf numFmtId="173" fontId="16" fillId="0" borderId="0" applyProtection="0"/>
    <xf numFmtId="43" fontId="1" fillId="0" borderId="0" applyFont="0" applyFill="0" applyBorder="0" applyAlignment="0" applyProtection="0"/>
    <xf numFmtId="173" fontId="16" fillId="0" borderId="0" applyProtection="0"/>
    <xf numFmtId="184" fontId="12"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73" fontId="19" fillId="0" borderId="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46" fillId="0" borderId="0" applyNumberFormat="0" applyFill="0" applyBorder="0" applyAlignment="0" applyProtection="0"/>
    <xf numFmtId="43" fontId="1" fillId="0" borderId="0" applyFont="0" applyFill="0" applyBorder="0" applyAlignment="0" applyProtection="0"/>
    <xf numFmtId="173" fontId="19" fillId="0" borderId="0" applyProtection="0"/>
    <xf numFmtId="0" fontId="9" fillId="0" borderId="0">
      <alignment wrapText="1"/>
    </xf>
    <xf numFmtId="9" fontId="19" fillId="0" borderId="0" applyFont="0" applyFill="0" applyBorder="0" applyAlignment="0" applyProtection="0"/>
    <xf numFmtId="173" fontId="16" fillId="0" borderId="0" applyProtection="0"/>
    <xf numFmtId="43" fontId="16" fillId="0" borderId="0" applyFont="0" applyFill="0" applyBorder="0" applyAlignment="0" applyProtection="0"/>
  </cellStyleXfs>
  <cellXfs count="737">
    <xf numFmtId="173" fontId="0" fillId="0" borderId="0" xfId="0"/>
    <xf numFmtId="0" fontId="5" fillId="0" borderId="0" xfId="25" applyNumberFormat="1" applyFont="1" applyProtection="1">
      <protection locked="0"/>
    </xf>
    <xf numFmtId="0" fontId="5" fillId="0" borderId="0" xfId="25" applyNumberFormat="1" applyFont="1" applyAlignment="1" applyProtection="1">
      <alignment horizontal="left"/>
      <protection locked="0"/>
    </xf>
    <xf numFmtId="0" fontId="5" fillId="2" borderId="0" xfId="25" applyNumberFormat="1" applyFont="1" applyFill="1" applyProtection="1">
      <protection locked="0"/>
    </xf>
    <xf numFmtId="14" fontId="5" fillId="2" borderId="0" xfId="25" applyNumberFormat="1" applyFont="1" applyFill="1" applyAlignment="1" applyProtection="1">
      <alignment horizontal="right"/>
      <protection locked="0"/>
    </xf>
    <xf numFmtId="0" fontId="5" fillId="0" borderId="0" xfId="25" applyNumberFormat="1" applyFont="1" applyAlignment="1" applyProtection="1">
      <alignment horizontal="center"/>
      <protection locked="0"/>
    </xf>
    <xf numFmtId="0" fontId="5" fillId="0" borderId="1" xfId="25" applyNumberFormat="1" applyFont="1" applyBorder="1" applyAlignment="1" applyProtection="1">
      <alignment horizontal="center"/>
      <protection locked="0"/>
    </xf>
    <xf numFmtId="0" fontId="5" fillId="0" borderId="1" xfId="25" applyNumberFormat="1" applyFont="1" applyBorder="1" applyAlignment="1" applyProtection="1">
      <alignment horizontal="centerContinuous"/>
      <protection locked="0"/>
    </xf>
    <xf numFmtId="44" fontId="5" fillId="2" borderId="0" xfId="1" applyFont="1" applyFill="1" applyProtection="1">
      <protection locked="0"/>
    </xf>
    <xf numFmtId="172" fontId="5" fillId="0" borderId="0" xfId="25" applyNumberFormat="1" applyFont="1" applyProtection="1">
      <protection locked="0"/>
    </xf>
    <xf numFmtId="0" fontId="6" fillId="0" borderId="0" xfId="25" applyNumberFormat="1" applyFont="1" applyAlignment="1" applyProtection="1">
      <alignment horizontal="center"/>
      <protection locked="0"/>
    </xf>
    <xf numFmtId="164" fontId="5" fillId="0" borderId="0" xfId="25" applyNumberFormat="1" applyFont="1" applyAlignment="1" applyProtection="1">
      <alignment horizontal="left"/>
      <protection locked="0"/>
    </xf>
    <xf numFmtId="0" fontId="5" fillId="0" borderId="1" xfId="25" applyNumberFormat="1" applyFont="1" applyBorder="1" applyProtection="1">
      <protection locked="0"/>
    </xf>
    <xf numFmtId="166" fontId="5" fillId="0" borderId="0" xfId="25" applyNumberFormat="1" applyFont="1" applyAlignment="1" applyProtection="1">
      <alignment horizontal="center"/>
      <protection locked="0"/>
    </xf>
    <xf numFmtId="1" fontId="5" fillId="0" borderId="0" xfId="25" applyNumberFormat="1" applyFont="1" applyProtection="1">
      <protection locked="0"/>
    </xf>
    <xf numFmtId="0" fontId="7" fillId="0" borderId="0" xfId="25" applyNumberFormat="1" applyFont="1" applyProtection="1">
      <protection locked="0"/>
    </xf>
    <xf numFmtId="38" fontId="5" fillId="2" borderId="0" xfId="25" applyNumberFormat="1" applyFont="1" applyFill="1" applyProtection="1">
      <protection locked="0"/>
    </xf>
    <xf numFmtId="38" fontId="5" fillId="2" borderId="1" xfId="25" applyNumberFormat="1" applyFont="1" applyFill="1" applyBorder="1" applyProtection="1">
      <protection locked="0"/>
    </xf>
    <xf numFmtId="176" fontId="5" fillId="0" borderId="0" xfId="25" applyNumberFormat="1" applyFont="1" applyProtection="1"/>
    <xf numFmtId="168" fontId="5" fillId="0" borderId="0" xfId="25" applyNumberFormat="1" applyFont="1" applyProtection="1">
      <protection locked="0"/>
    </xf>
    <xf numFmtId="1" fontId="5" fillId="0" borderId="0" xfId="25" applyNumberFormat="1" applyFont="1" applyProtection="1"/>
    <xf numFmtId="3" fontId="5" fillId="0" borderId="0" xfId="25" applyNumberFormat="1" applyFont="1" applyProtection="1"/>
    <xf numFmtId="3" fontId="5" fillId="0" borderId="0" xfId="25" applyNumberFormat="1" applyFont="1" applyAlignment="1" applyProtection="1">
      <alignment horizontal="right"/>
      <protection locked="0"/>
    </xf>
    <xf numFmtId="44" fontId="5" fillId="2" borderId="1" xfId="1" applyFont="1" applyFill="1" applyBorder="1" applyAlignment="1" applyProtection="1">
      <protection locked="0"/>
    </xf>
    <xf numFmtId="173" fontId="5" fillId="0" borderId="0" xfId="25" applyFont="1" applyProtection="1">
      <protection locked="0"/>
    </xf>
    <xf numFmtId="170" fontId="5" fillId="0" borderId="0" xfId="25" applyNumberFormat="1" applyFont="1" applyProtection="1">
      <protection locked="0"/>
    </xf>
    <xf numFmtId="0" fontId="5" fillId="0" borderId="0" xfId="25" applyNumberFormat="1" applyFont="1" applyAlignment="1" applyProtection="1">
      <alignment horizontal="left" indent="8"/>
      <protection locked="0"/>
    </xf>
    <xf numFmtId="0" fontId="5" fillId="0" borderId="0" xfId="25" applyNumberFormat="1" applyFont="1" applyAlignment="1" applyProtection="1">
      <alignment horizontal="center" vertical="top" wrapText="1"/>
      <protection locked="0"/>
    </xf>
    <xf numFmtId="0" fontId="5" fillId="3" borderId="0" xfId="25" applyNumberFormat="1" applyFont="1" applyFill="1" applyAlignment="1" applyProtection="1">
      <alignment horizontal="left" vertical="top" wrapText="1" indent="8"/>
      <protection locked="0"/>
    </xf>
    <xf numFmtId="173" fontId="5" fillId="7" borderId="0" xfId="25" applyFont="1" applyFill="1" applyProtection="1">
      <protection locked="0"/>
    </xf>
    <xf numFmtId="173" fontId="18" fillId="0" borderId="0" xfId="25" applyFont="1" applyProtection="1">
      <protection locked="0"/>
    </xf>
    <xf numFmtId="173" fontId="5" fillId="2" borderId="0" xfId="25" applyFont="1" applyFill="1" applyAlignment="1" applyProtection="1">
      <alignment horizontal="right"/>
      <protection locked="0"/>
    </xf>
    <xf numFmtId="173" fontId="17" fillId="0" borderId="0" xfId="25" applyFont="1" applyProtection="1">
      <protection locked="0"/>
    </xf>
    <xf numFmtId="3" fontId="5" fillId="0" borderId="0" xfId="25" applyNumberFormat="1" applyFont="1" applyProtection="1">
      <protection locked="0"/>
    </xf>
    <xf numFmtId="173" fontId="14" fillId="7" borderId="0" xfId="25" applyFont="1" applyFill="1" applyProtection="1">
      <protection locked="0"/>
    </xf>
    <xf numFmtId="49" fontId="5" fillId="0" borderId="0" xfId="25" applyNumberFormat="1" applyFont="1" applyProtection="1">
      <protection locked="0"/>
    </xf>
    <xf numFmtId="166" fontId="5" fillId="0" borderId="0" xfId="25" applyNumberFormat="1" applyFont="1" applyProtection="1">
      <protection locked="0"/>
    </xf>
    <xf numFmtId="174" fontId="12" fillId="5" borderId="0" xfId="4" applyNumberFormat="1" applyFont="1" applyFill="1" applyBorder="1" applyAlignment="1" applyProtection="1">
      <protection locked="0"/>
    </xf>
    <xf numFmtId="3" fontId="5" fillId="0" borderId="0" xfId="25" applyNumberFormat="1" applyFont="1" applyAlignment="1" applyProtection="1">
      <alignment horizontal="fill"/>
      <protection locked="0"/>
    </xf>
    <xf numFmtId="174" fontId="12" fillId="5" borderId="1" xfId="4" applyNumberFormat="1" applyFont="1" applyFill="1" applyBorder="1" applyAlignment="1" applyProtection="1">
      <protection locked="0"/>
    </xf>
    <xf numFmtId="3" fontId="5" fillId="0" borderId="3" xfId="25" applyNumberFormat="1" applyFont="1" applyBorder="1" applyProtection="1">
      <protection locked="0"/>
    </xf>
    <xf numFmtId="168" fontId="5" fillId="0" borderId="0" xfId="25" applyNumberFormat="1" applyFont="1" applyAlignment="1" applyProtection="1">
      <alignment horizontal="center"/>
      <protection locked="0"/>
    </xf>
    <xf numFmtId="173" fontId="5" fillId="0" borderId="0" xfId="25" applyFont="1" applyAlignment="1" applyProtection="1">
      <alignment horizontal="center"/>
      <protection locked="0"/>
    </xf>
    <xf numFmtId="49" fontId="5" fillId="0" borderId="0" xfId="25" applyNumberFormat="1" applyFont="1" applyAlignment="1" applyProtection="1">
      <alignment horizontal="left"/>
      <protection locked="0"/>
    </xf>
    <xf numFmtId="49" fontId="5" fillId="0" borderId="0" xfId="25" applyNumberFormat="1" applyFont="1" applyAlignment="1" applyProtection="1">
      <alignment horizontal="center"/>
      <protection locked="0"/>
    </xf>
    <xf numFmtId="3" fontId="6" fillId="0" borderId="0" xfId="25" applyNumberFormat="1" applyFont="1" applyAlignment="1" applyProtection="1">
      <alignment horizontal="center"/>
      <protection locked="0"/>
    </xf>
    <xf numFmtId="173" fontId="6" fillId="0" borderId="0" xfId="25" applyFont="1" applyAlignment="1" applyProtection="1">
      <alignment horizontal="center"/>
      <protection locked="0"/>
    </xf>
    <xf numFmtId="3" fontId="6" fillId="0" borderId="0" xfId="25" applyNumberFormat="1" applyFont="1" applyProtection="1">
      <protection locked="0"/>
    </xf>
    <xf numFmtId="0" fontId="6" fillId="0" borderId="0" xfId="25" applyNumberFormat="1" applyFont="1" applyProtection="1">
      <protection locked="0"/>
    </xf>
    <xf numFmtId="165" fontId="5" fillId="0" borderId="0" xfId="25" applyNumberFormat="1" applyFont="1" applyProtection="1">
      <protection locked="0"/>
    </xf>
    <xf numFmtId="164" fontId="5" fillId="0" borderId="0" xfId="25" applyNumberFormat="1" applyFont="1" applyAlignment="1" applyProtection="1">
      <alignment horizontal="center"/>
      <protection locked="0"/>
    </xf>
    <xf numFmtId="173" fontId="13" fillId="0" borderId="0" xfId="25" applyFont="1" applyProtection="1">
      <protection locked="0"/>
    </xf>
    <xf numFmtId="173" fontId="13" fillId="7" borderId="0" xfId="25" applyFont="1" applyFill="1" applyAlignment="1" applyProtection="1">
      <alignment horizontal="center"/>
      <protection locked="0"/>
    </xf>
    <xf numFmtId="170" fontId="14" fillId="7" borderId="0" xfId="25" applyNumberFormat="1" applyFont="1" applyFill="1" applyProtection="1">
      <protection locked="0"/>
    </xf>
    <xf numFmtId="165" fontId="5" fillId="0" borderId="0" xfId="25" applyNumberFormat="1" applyFont="1" applyAlignment="1" applyProtection="1">
      <alignment horizontal="right"/>
      <protection locked="0"/>
    </xf>
    <xf numFmtId="41" fontId="5" fillId="0" borderId="0" xfId="25" applyNumberFormat="1" applyFont="1" applyProtection="1">
      <protection locked="0"/>
    </xf>
    <xf numFmtId="3" fontId="5" fillId="0" borderId="0" xfId="0" applyNumberFormat="1" applyFont="1" applyProtection="1">
      <protection locked="0"/>
    </xf>
    <xf numFmtId="164" fontId="5" fillId="0" borderId="0" xfId="0" applyNumberFormat="1" applyFont="1" applyAlignment="1" applyProtection="1">
      <alignment horizontal="center"/>
      <protection locked="0"/>
    </xf>
    <xf numFmtId="173" fontId="5" fillId="0" borderId="0" xfId="0" applyFont="1" applyProtection="1">
      <protection locked="0"/>
    </xf>
    <xf numFmtId="173" fontId="5" fillId="6" borderId="0" xfId="0" applyFont="1" applyFill="1" applyProtection="1">
      <protection locked="0"/>
    </xf>
    <xf numFmtId="41" fontId="5" fillId="0" borderId="1" xfId="25" applyNumberFormat="1" applyFont="1" applyBorder="1" applyProtection="1">
      <protection locked="0"/>
    </xf>
    <xf numFmtId="170" fontId="5" fillId="7" borderId="0" xfId="25" applyNumberFormat="1" applyFont="1" applyFill="1" applyProtection="1">
      <protection locked="0"/>
    </xf>
    <xf numFmtId="176" fontId="5" fillId="0" borderId="0" xfId="25" applyNumberFormat="1" applyFont="1" applyProtection="1">
      <protection locked="0"/>
    </xf>
    <xf numFmtId="3" fontId="8" fillId="0" borderId="0" xfId="25" applyNumberFormat="1" applyFont="1" applyProtection="1">
      <protection locked="0"/>
    </xf>
    <xf numFmtId="166" fontId="5" fillId="0" borderId="0" xfId="25" applyNumberFormat="1" applyFont="1" applyAlignment="1" applyProtection="1">
      <alignment horizontal="right"/>
      <protection locked="0"/>
    </xf>
    <xf numFmtId="10" fontId="5" fillId="0" borderId="0" xfId="25" applyNumberFormat="1" applyFont="1" applyAlignment="1" applyProtection="1">
      <alignment horizontal="left"/>
      <protection locked="0"/>
    </xf>
    <xf numFmtId="3" fontId="5" fillId="0" borderId="0" xfId="25" applyNumberFormat="1" applyFont="1" applyAlignment="1" applyProtection="1">
      <alignment horizontal="left"/>
      <protection locked="0"/>
    </xf>
    <xf numFmtId="167" fontId="5" fillId="0" borderId="0" xfId="25" applyNumberFormat="1" applyFont="1" applyProtection="1">
      <protection locked="0"/>
    </xf>
    <xf numFmtId="176" fontId="5" fillId="2" borderId="0" xfId="25" applyNumberFormat="1" applyFont="1" applyFill="1" applyProtection="1">
      <protection locked="0"/>
    </xf>
    <xf numFmtId="176" fontId="5" fillId="2" borderId="1" xfId="25" applyNumberFormat="1" applyFont="1" applyFill="1" applyBorder="1" applyProtection="1">
      <protection locked="0"/>
    </xf>
    <xf numFmtId="3" fontId="5" fillId="0" borderId="0" xfId="25" applyNumberFormat="1" applyFont="1" applyAlignment="1" applyProtection="1">
      <alignment horizontal="center"/>
      <protection locked="0"/>
    </xf>
    <xf numFmtId="3" fontId="5" fillId="0" borderId="1" xfId="25" applyNumberFormat="1" applyFont="1" applyBorder="1" applyProtection="1">
      <protection locked="0"/>
    </xf>
    <xf numFmtId="3" fontId="5" fillId="0" borderId="1" xfId="25" applyNumberFormat="1" applyFont="1" applyBorder="1" applyAlignment="1" applyProtection="1">
      <alignment horizontal="center"/>
      <protection locked="0"/>
    </xf>
    <xf numFmtId="4" fontId="5" fillId="0" borderId="0" xfId="25" applyNumberFormat="1" applyFont="1" applyProtection="1">
      <protection locked="0"/>
    </xf>
    <xf numFmtId="176" fontId="6" fillId="0" borderId="0" xfId="25" applyNumberFormat="1" applyFont="1" applyAlignment="1" applyProtection="1">
      <alignment horizontal="center"/>
      <protection locked="0"/>
    </xf>
    <xf numFmtId="42" fontId="5" fillId="2" borderId="0" xfId="25" applyNumberFormat="1" applyFont="1" applyFill="1" applyProtection="1">
      <protection locked="0"/>
    </xf>
    <xf numFmtId="169" fontId="5" fillId="0" borderId="0" xfId="25" applyNumberFormat="1" applyFont="1" applyProtection="1">
      <protection locked="0"/>
    </xf>
    <xf numFmtId="10" fontId="5" fillId="0" borderId="0" xfId="25" applyNumberFormat="1" applyFont="1" applyProtection="1">
      <protection locked="0"/>
    </xf>
    <xf numFmtId="10" fontId="5" fillId="0" borderId="0" xfId="26" applyNumberFormat="1" applyFont="1" applyAlignment="1" applyProtection="1">
      <protection locked="0"/>
    </xf>
    <xf numFmtId="3" fontId="5" fillId="0" borderId="0" xfId="25" quotePrefix="1" applyNumberFormat="1" applyFont="1" applyProtection="1">
      <protection locked="0"/>
    </xf>
    <xf numFmtId="173" fontId="7" fillId="0" borderId="0" xfId="25" applyFont="1" applyProtection="1">
      <protection locked="0"/>
    </xf>
    <xf numFmtId="38" fontId="5" fillId="0" borderId="0" xfId="25" applyNumberFormat="1" applyFont="1" applyProtection="1">
      <protection locked="0"/>
    </xf>
    <xf numFmtId="173" fontId="5" fillId="0" borderId="1" xfId="25" applyFont="1" applyBorder="1" applyProtection="1">
      <protection locked="0"/>
    </xf>
    <xf numFmtId="44" fontId="5" fillId="2" borderId="0" xfId="1" applyFont="1" applyFill="1" applyBorder="1" applyProtection="1">
      <protection locked="0"/>
    </xf>
    <xf numFmtId="173" fontId="5" fillId="0" borderId="0" xfId="25" applyFont="1" applyAlignment="1" applyProtection="1">
      <alignment horizontal="center" vertical="top" wrapText="1"/>
      <protection locked="0"/>
    </xf>
    <xf numFmtId="0" fontId="5" fillId="0" borderId="0" xfId="27" applyNumberFormat="1" applyFont="1" applyProtection="1">
      <protection locked="0"/>
    </xf>
    <xf numFmtId="173" fontId="5" fillId="0" borderId="0" xfId="25" applyFont="1" applyAlignment="1" applyProtection="1">
      <alignment horizontal="center" vertical="top"/>
      <protection locked="0"/>
    </xf>
    <xf numFmtId="173" fontId="5" fillId="0" borderId="0" xfId="25" applyFont="1" applyAlignment="1" applyProtection="1">
      <alignment vertical="top"/>
      <protection locked="0"/>
    </xf>
    <xf numFmtId="42" fontId="5" fillId="0" borderId="0" xfId="25" applyNumberFormat="1" applyFont="1" applyProtection="1"/>
    <xf numFmtId="166" fontId="5" fillId="0" borderId="0" xfId="25" applyNumberFormat="1" applyFont="1" applyProtection="1"/>
    <xf numFmtId="3" fontId="5" fillId="0" borderId="1" xfId="25" applyNumberFormat="1" applyFont="1" applyBorder="1" applyProtection="1"/>
    <xf numFmtId="42" fontId="5" fillId="0" borderId="2" xfId="25" applyNumberFormat="1" applyFont="1" applyBorder="1" applyAlignment="1" applyProtection="1">
      <alignment horizontal="right"/>
    </xf>
    <xf numFmtId="168" fontId="5" fillId="0" borderId="0" xfId="25" applyNumberFormat="1" applyFont="1" applyProtection="1"/>
    <xf numFmtId="172" fontId="5" fillId="0" borderId="0" xfId="25" applyNumberFormat="1" applyFont="1" applyProtection="1"/>
    <xf numFmtId="0" fontId="5" fillId="0" borderId="0" xfId="25" applyNumberFormat="1" applyFont="1" applyAlignment="1" applyProtection="1">
      <alignment horizontal="right"/>
    </xf>
    <xf numFmtId="0" fontId="5" fillId="0" borderId="0" xfId="25" applyNumberFormat="1" applyFont="1" applyProtection="1"/>
    <xf numFmtId="14" fontId="5" fillId="0" borderId="0" xfId="25" applyNumberFormat="1" applyFont="1" applyAlignment="1" applyProtection="1">
      <alignment horizontal="right"/>
    </xf>
    <xf numFmtId="165" fontId="5" fillId="0" borderId="0" xfId="25" applyNumberFormat="1" applyFont="1" applyProtection="1"/>
    <xf numFmtId="166" fontId="5" fillId="0" borderId="0" xfId="25" applyNumberFormat="1" applyFont="1" applyAlignment="1" applyProtection="1">
      <alignment horizontal="right"/>
    </xf>
    <xf numFmtId="43" fontId="5" fillId="0" borderId="0" xfId="25" applyNumberFormat="1" applyFont="1" applyProtection="1"/>
    <xf numFmtId="164" fontId="5" fillId="0" borderId="0" xfId="25" applyNumberFormat="1" applyFont="1" applyAlignment="1" applyProtection="1">
      <alignment horizontal="center"/>
    </xf>
    <xf numFmtId="41" fontId="5" fillId="0" borderId="0" xfId="25" applyNumberFormat="1" applyFont="1" applyProtection="1"/>
    <xf numFmtId="41" fontId="5" fillId="0" borderId="1" xfId="25" applyNumberFormat="1" applyFont="1" applyBorder="1" applyProtection="1"/>
    <xf numFmtId="41" fontId="5" fillId="0" borderId="2" xfId="25" applyNumberFormat="1" applyFont="1" applyBorder="1" applyProtection="1"/>
    <xf numFmtId="173" fontId="5" fillId="0" borderId="0" xfId="25" applyFont="1" applyProtection="1"/>
    <xf numFmtId="171" fontId="5" fillId="0" borderId="0" xfId="25" applyNumberFormat="1" applyFont="1" applyAlignment="1" applyProtection="1">
      <alignment horizontal="left"/>
    </xf>
    <xf numFmtId="10" fontId="5" fillId="0" borderId="0" xfId="25" applyNumberFormat="1" applyFont="1" applyAlignment="1" applyProtection="1">
      <alignment horizontal="right"/>
    </xf>
    <xf numFmtId="169" fontId="5" fillId="0" borderId="0" xfId="25" applyNumberFormat="1" applyFont="1" applyAlignment="1" applyProtection="1">
      <alignment horizontal="right"/>
    </xf>
    <xf numFmtId="14" fontId="5" fillId="0" borderId="0" xfId="25" applyNumberFormat="1" applyFont="1" applyProtection="1"/>
    <xf numFmtId="165" fontId="5" fillId="0" borderId="0" xfId="25" applyNumberFormat="1" applyFont="1" applyAlignment="1" applyProtection="1">
      <alignment horizontal="right"/>
    </xf>
    <xf numFmtId="4" fontId="5" fillId="0" borderId="0" xfId="25" applyNumberFormat="1" applyFont="1" applyProtection="1"/>
    <xf numFmtId="9" fontId="5" fillId="0" borderId="0" xfId="26" applyFont="1" applyAlignment="1" applyProtection="1"/>
    <xf numFmtId="10" fontId="5" fillId="0" borderId="1" xfId="26" applyNumberFormat="1" applyFont="1" applyBorder="1" applyAlignment="1" applyProtection="1"/>
    <xf numFmtId="10" fontId="5" fillId="0" borderId="0" xfId="26" applyNumberFormat="1" applyFont="1" applyAlignment="1" applyProtection="1"/>
    <xf numFmtId="0" fontId="15" fillId="0" borderId="0" xfId="0" applyNumberFormat="1" applyFont="1" applyAlignment="1" applyProtection="1">
      <alignment horizontal="center"/>
      <protection locked="0"/>
    </xf>
    <xf numFmtId="173" fontId="15" fillId="0" borderId="0" xfId="0" applyFont="1" applyProtection="1">
      <protection locked="0"/>
    </xf>
    <xf numFmtId="3" fontId="15" fillId="0" borderId="0" xfId="0" applyNumberFormat="1" applyFont="1" applyProtection="1">
      <protection locked="0"/>
    </xf>
    <xf numFmtId="165" fontId="15" fillId="0" borderId="0" xfId="0" applyNumberFormat="1" applyFont="1" applyProtection="1"/>
    <xf numFmtId="3" fontId="15" fillId="0" borderId="0" xfId="25" applyNumberFormat="1" applyFont="1" applyProtection="1">
      <protection locked="0"/>
    </xf>
    <xf numFmtId="10" fontId="15" fillId="0" borderId="0" xfId="25" applyNumberFormat="1" applyFont="1" applyAlignment="1" applyProtection="1">
      <alignment horizontal="left"/>
      <protection locked="0"/>
    </xf>
    <xf numFmtId="0" fontId="5" fillId="0" borderId="0" xfId="25" applyNumberFormat="1" applyFont="1" applyAlignment="1" applyProtection="1">
      <alignment horizontal="right"/>
      <protection locked="0"/>
    </xf>
    <xf numFmtId="0" fontId="5" fillId="3" borderId="0" xfId="25" applyNumberFormat="1" applyFont="1" applyFill="1" applyAlignment="1" applyProtection="1">
      <alignment vertical="top" wrapText="1"/>
      <protection locked="0"/>
    </xf>
    <xf numFmtId="173" fontId="0" fillId="0" borderId="0" xfId="0" applyFill="1" applyBorder="1" applyAlignment="1"/>
    <xf numFmtId="173" fontId="0" fillId="0" borderId="0" xfId="0" applyFill="1" applyBorder="1" applyAlignment="1">
      <alignment horizontal="right"/>
    </xf>
    <xf numFmtId="173" fontId="0" fillId="0" borderId="0" xfId="0" applyFont="1" applyFill="1" applyBorder="1" applyAlignment="1">
      <alignment horizontal="right"/>
    </xf>
    <xf numFmtId="0" fontId="12" fillId="0" borderId="0" xfId="0" applyNumberFormat="1" applyFont="1" applyFill="1" applyBorder="1" applyAlignment="1" applyProtection="1">
      <protection locked="0"/>
    </xf>
    <xf numFmtId="0" fontId="12" fillId="0" borderId="0" xfId="0" applyNumberFormat="1" applyFont="1" applyFill="1" applyBorder="1" applyAlignment="1" applyProtection="1">
      <alignment horizontal="center"/>
      <protection locked="0"/>
    </xf>
    <xf numFmtId="0" fontId="12" fillId="0" borderId="0" xfId="0" applyNumberFormat="1" applyFont="1" applyFill="1" applyBorder="1" applyProtection="1">
      <protection locked="0"/>
    </xf>
    <xf numFmtId="3" fontId="12" fillId="2" borderId="0" xfId="0" applyNumberFormat="1" applyFont="1" applyFill="1" applyBorder="1" applyAlignment="1"/>
    <xf numFmtId="3" fontId="12" fillId="2" borderId="0" xfId="0" applyNumberFormat="1" applyFont="1" applyFill="1" applyBorder="1" applyAlignment="1">
      <alignment horizontal="right"/>
    </xf>
    <xf numFmtId="0" fontId="0" fillId="0" borderId="0" xfId="0" applyNumberFormat="1" applyFont="1" applyFill="1" applyBorder="1"/>
    <xf numFmtId="0" fontId="20" fillId="0" borderId="0" xfId="0" applyNumberFormat="1" applyFont="1" applyFill="1" applyBorder="1"/>
    <xf numFmtId="173" fontId="0" fillId="0" borderId="0" xfId="0" applyFont="1" applyFill="1" applyBorder="1" applyAlignment="1"/>
    <xf numFmtId="3" fontId="12" fillId="0" borderId="0" xfId="0" applyNumberFormat="1" applyFont="1" applyFill="1" applyBorder="1" applyAlignment="1"/>
    <xf numFmtId="3" fontId="12" fillId="0" borderId="0" xfId="0" applyNumberFormat="1" applyFont="1" applyFill="1" applyBorder="1" applyAlignment="1">
      <alignment horizontal="center"/>
    </xf>
    <xf numFmtId="0" fontId="12" fillId="0" borderId="0" xfId="0" applyNumberFormat="1" applyFont="1" applyFill="1" applyBorder="1"/>
    <xf numFmtId="0" fontId="20" fillId="0" borderId="0" xfId="0" applyNumberFormat="1" applyFont="1" applyFill="1" applyBorder="1" applyAlignment="1">
      <alignment horizontal="center"/>
    </xf>
    <xf numFmtId="0" fontId="0" fillId="0" borderId="0" xfId="0" applyNumberFormat="1" applyFill="1" applyBorder="1" applyAlignment="1" applyProtection="1">
      <alignment horizontal="center"/>
      <protection locked="0"/>
    </xf>
    <xf numFmtId="49" fontId="12" fillId="0" borderId="0" xfId="0" applyNumberFormat="1" applyFont="1" applyFill="1" applyBorder="1" applyAlignment="1">
      <alignment horizontal="center"/>
    </xf>
    <xf numFmtId="49" fontId="12" fillId="0" borderId="0" xfId="0" applyNumberFormat="1" applyFont="1" applyFill="1" applyBorder="1"/>
    <xf numFmtId="3" fontId="12" fillId="0" borderId="0" xfId="0" applyNumberFormat="1" applyFont="1" applyFill="1" applyBorder="1"/>
    <xf numFmtId="0" fontId="12" fillId="0" borderId="0" xfId="0" applyNumberFormat="1" applyFont="1" applyFill="1" applyBorder="1" applyAlignment="1">
      <alignment horizontal="center"/>
    </xf>
    <xf numFmtId="3" fontId="0" fillId="0" borderId="0" xfId="0" applyNumberFormat="1" applyFont="1" applyFill="1" applyBorder="1" applyAlignment="1"/>
    <xf numFmtId="0" fontId="0" fillId="0" borderId="0" xfId="0" applyNumberFormat="1" applyFont="1" applyFill="1" applyBorder="1" applyAlignment="1"/>
    <xf numFmtId="0" fontId="12" fillId="0" borderId="0" xfId="0" applyNumberFormat="1" applyFont="1" applyFill="1" applyBorder="1" applyAlignment="1"/>
    <xf numFmtId="3" fontId="21" fillId="0" borderId="0" xfId="0" applyNumberFormat="1" applyFont="1" applyFill="1" applyBorder="1" applyAlignment="1">
      <alignment horizontal="center"/>
    </xf>
    <xf numFmtId="0" fontId="0" fillId="0" borderId="0" xfId="0" applyNumberFormat="1" applyFont="1" applyFill="1" applyBorder="1" applyAlignment="1">
      <alignment horizontal="center"/>
    </xf>
    <xf numFmtId="173" fontId="21" fillId="0" borderId="0" xfId="0" applyFont="1" applyFill="1" applyBorder="1" applyAlignment="1">
      <alignment horizontal="center"/>
    </xf>
    <xf numFmtId="0" fontId="21" fillId="0" borderId="0" xfId="0" applyNumberFormat="1" applyFont="1" applyFill="1" applyBorder="1" applyAlignment="1" applyProtection="1">
      <alignment horizontal="center"/>
      <protection locked="0"/>
    </xf>
    <xf numFmtId="0" fontId="22" fillId="0" borderId="0" xfId="0" applyNumberFormat="1" applyFont="1" applyFill="1" applyBorder="1" applyAlignment="1">
      <alignment horizontal="center"/>
    </xf>
    <xf numFmtId="0" fontId="21" fillId="0" borderId="0" xfId="0" applyNumberFormat="1" applyFont="1" applyFill="1" applyBorder="1" applyAlignment="1"/>
    <xf numFmtId="173" fontId="23" fillId="0" borderId="0" xfId="0" applyFont="1" applyFill="1" applyBorder="1" applyAlignment="1"/>
    <xf numFmtId="0" fontId="24" fillId="0" borderId="0" xfId="0" applyNumberFormat="1" applyFont="1" applyFill="1" applyBorder="1" applyAlignment="1" applyProtection="1">
      <alignment horizontal="center"/>
      <protection locked="0"/>
    </xf>
    <xf numFmtId="3" fontId="0" fillId="0" borderId="0" xfId="0" applyNumberFormat="1" applyFill="1" applyBorder="1" applyAlignment="1">
      <alignment horizontal="center"/>
    </xf>
    <xf numFmtId="41" fontId="12" fillId="2" borderId="0" xfId="0" applyNumberFormat="1" applyFont="1" applyFill="1" applyBorder="1" applyAlignment="1"/>
    <xf numFmtId="10" fontId="12" fillId="0" borderId="0" xfId="0" applyNumberFormat="1" applyFont="1" applyFill="1" applyBorder="1" applyAlignment="1"/>
    <xf numFmtId="10" fontId="0" fillId="0" borderId="0" xfId="15" applyNumberFormat="1" applyFont="1" applyFill="1" applyBorder="1" applyAlignment="1"/>
    <xf numFmtId="10" fontId="21" fillId="0" borderId="0" xfId="0" applyNumberFormat="1" applyFont="1" applyFill="1" applyBorder="1" applyAlignment="1"/>
    <xf numFmtId="3" fontId="22" fillId="0" borderId="0" xfId="0" applyNumberFormat="1" applyFont="1" applyFill="1" applyBorder="1" applyAlignment="1"/>
    <xf numFmtId="165" fontId="21" fillId="0" borderId="0" xfId="0" applyNumberFormat="1" applyFont="1" applyFill="1" applyBorder="1" applyAlignment="1"/>
    <xf numFmtId="49" fontId="0" fillId="0" borderId="0" xfId="0" applyNumberFormat="1" applyFont="1" applyFill="1" applyBorder="1" applyAlignment="1">
      <alignment horizontal="center"/>
    </xf>
    <xf numFmtId="173" fontId="12" fillId="0" borderId="0" xfId="0" applyFont="1" applyFill="1" applyBorder="1" applyAlignment="1">
      <alignment horizontal="center"/>
    </xf>
    <xf numFmtId="49" fontId="0" fillId="0" borderId="0" xfId="0" applyNumberFormat="1" applyFill="1" applyBorder="1" applyAlignment="1">
      <alignment horizontal="center"/>
    </xf>
    <xf numFmtId="0" fontId="21" fillId="0" borderId="0" xfId="0" applyNumberFormat="1" applyFont="1" applyFill="1" applyBorder="1" applyAlignment="1">
      <alignment horizontal="center"/>
    </xf>
    <xf numFmtId="3" fontId="0" fillId="0" borderId="0" xfId="0" applyNumberFormat="1" applyFont="1" applyFill="1" applyBorder="1" applyAlignment="1">
      <alignment horizontal="center"/>
    </xf>
    <xf numFmtId="49" fontId="22" fillId="0" borderId="0" xfId="0" applyNumberFormat="1" applyFont="1" applyFill="1" applyBorder="1" applyAlignment="1">
      <alignment horizontal="center"/>
    </xf>
    <xf numFmtId="173" fontId="22" fillId="0" borderId="0" xfId="0" applyFont="1" applyFill="1" applyBorder="1" applyAlignment="1"/>
    <xf numFmtId="3" fontId="21" fillId="0" borderId="0" xfId="0" applyNumberFormat="1" applyFont="1" applyFill="1" applyBorder="1" applyAlignment="1"/>
    <xf numFmtId="10" fontId="21" fillId="0" borderId="0" xfId="15" applyNumberFormat="1" applyFont="1" applyFill="1" applyBorder="1" applyAlignment="1"/>
    <xf numFmtId="0" fontId="0" fillId="0" borderId="0" xfId="0" applyNumberFormat="1" applyFont="1" applyFill="1" applyBorder="1" applyAlignment="1">
      <alignment horizontal="fill"/>
    </xf>
    <xf numFmtId="173" fontId="25" fillId="0" borderId="0" xfId="0" applyFont="1" applyFill="1" applyBorder="1" applyAlignment="1"/>
    <xf numFmtId="3" fontId="26" fillId="0" borderId="0" xfId="0" applyNumberFormat="1" applyFont="1" applyFill="1" applyBorder="1" applyAlignment="1"/>
    <xf numFmtId="164" fontId="12" fillId="0" borderId="0" xfId="0" applyNumberFormat="1" applyFont="1" applyFill="1" applyBorder="1" applyAlignment="1">
      <alignment horizontal="center"/>
    </xf>
    <xf numFmtId="10" fontId="12" fillId="0" borderId="0" xfId="15" applyNumberFormat="1" applyFont="1" applyFill="1" applyBorder="1" applyAlignment="1"/>
    <xf numFmtId="170" fontId="0" fillId="0" borderId="0" xfId="0" applyNumberFormat="1" applyFill="1" applyBorder="1" applyAlignment="1"/>
    <xf numFmtId="0" fontId="26" fillId="0" borderId="0" xfId="0" applyNumberFormat="1" applyFont="1" applyFill="1" applyBorder="1"/>
    <xf numFmtId="173" fontId="12" fillId="0" borderId="0" xfId="0" applyFont="1" applyFill="1" applyBorder="1" applyAlignment="1"/>
    <xf numFmtId="49" fontId="5" fillId="0" borderId="0" xfId="0" applyNumberFormat="1" applyFont="1" applyFill="1" applyBorder="1" applyAlignment="1">
      <alignment horizontal="left"/>
    </xf>
    <xf numFmtId="0" fontId="5" fillId="0" borderId="0" xfId="0" applyNumberFormat="1" applyFont="1" applyFill="1" applyBorder="1" applyAlignment="1">
      <alignment horizontal="right"/>
    </xf>
    <xf numFmtId="0" fontId="0" fillId="0" borderId="0" xfId="0" applyNumberFormat="1" applyFont="1" applyFill="1" applyBorder="1" applyAlignment="1">
      <alignment horizontal="right"/>
    </xf>
    <xf numFmtId="49" fontId="0" fillId="0" borderId="0" xfId="0" applyNumberFormat="1" applyFill="1" applyBorder="1" applyAlignment="1">
      <alignment horizontal="left"/>
    </xf>
    <xf numFmtId="49" fontId="0" fillId="0" borderId="0" xfId="0" applyNumberFormat="1" applyFill="1" applyBorder="1" applyAlignment="1">
      <alignment horizontal="right"/>
    </xf>
    <xf numFmtId="177" fontId="21" fillId="0" borderId="0" xfId="0" applyNumberFormat="1" applyFont="1" applyFill="1" applyBorder="1" applyAlignment="1">
      <alignment horizontal="center"/>
    </xf>
    <xf numFmtId="173" fontId="22" fillId="0" borderId="4" xfId="0" applyFont="1" applyFill="1" applyBorder="1" applyAlignment="1">
      <alignment horizontal="center" wrapText="1"/>
    </xf>
    <xf numFmtId="173" fontId="22" fillId="0" borderId="5" xfId="0" applyFont="1" applyFill="1" applyBorder="1" applyAlignment="1"/>
    <xf numFmtId="173" fontId="22" fillId="0" borderId="5" xfId="0" applyFont="1" applyFill="1" applyBorder="1" applyAlignment="1">
      <alignment horizontal="center" wrapText="1"/>
    </xf>
    <xf numFmtId="0" fontId="21" fillId="0" borderId="5" xfId="0" applyNumberFormat="1" applyFont="1" applyFill="1" applyBorder="1" applyAlignment="1">
      <alignment horizontal="center" wrapText="1"/>
    </xf>
    <xf numFmtId="173" fontId="22" fillId="0" borderId="6" xfId="0" applyFont="1" applyFill="1" applyBorder="1" applyAlignment="1">
      <alignment horizontal="center" wrapText="1"/>
    </xf>
    <xf numFmtId="3" fontId="21" fillId="0" borderId="6" xfId="0" applyNumberFormat="1" applyFont="1" applyFill="1" applyBorder="1" applyAlignment="1">
      <alignment horizontal="center" wrapText="1"/>
    </xf>
    <xf numFmtId="3" fontId="21" fillId="0" borderId="5" xfId="0" applyNumberFormat="1" applyFont="1" applyFill="1" applyBorder="1" applyAlignment="1">
      <alignment horizontal="center" wrapText="1"/>
    </xf>
    <xf numFmtId="0" fontId="12" fillId="0" borderId="4" xfId="0" applyNumberFormat="1" applyFont="1" applyFill="1" applyBorder="1"/>
    <xf numFmtId="0" fontId="12" fillId="0" borderId="5" xfId="0" applyNumberFormat="1" applyFont="1" applyFill="1" applyBorder="1"/>
    <xf numFmtId="0" fontId="12" fillId="0" borderId="5" xfId="0" applyNumberFormat="1" applyFont="1" applyFill="1" applyBorder="1" applyAlignment="1">
      <alignment horizontal="center"/>
    </xf>
    <xf numFmtId="0" fontId="12" fillId="0" borderId="6" xfId="0" applyNumberFormat="1" applyFont="1" applyFill="1" applyBorder="1" applyAlignment="1">
      <alignment horizontal="center"/>
    </xf>
    <xf numFmtId="3" fontId="12" fillId="0" borderId="5" xfId="0" applyNumberFormat="1" applyFont="1" applyFill="1" applyBorder="1" applyAlignment="1">
      <alignment horizontal="center"/>
    </xf>
    <xf numFmtId="3" fontId="12" fillId="0" borderId="6" xfId="0" applyNumberFormat="1" applyFont="1" applyFill="1" applyBorder="1" applyAlignment="1">
      <alignment horizontal="center" wrapText="1"/>
    </xf>
    <xf numFmtId="0" fontId="12" fillId="0" borderId="7" xfId="0" applyNumberFormat="1" applyFont="1" applyFill="1" applyBorder="1"/>
    <xf numFmtId="0" fontId="12" fillId="0" borderId="8" xfId="0" applyNumberFormat="1" applyFont="1" applyFill="1" applyBorder="1"/>
    <xf numFmtId="3" fontId="12" fillId="0" borderId="8" xfId="0" applyNumberFormat="1" applyFont="1" applyFill="1" applyBorder="1" applyAlignment="1"/>
    <xf numFmtId="173" fontId="0" fillId="0" borderId="7" xfId="0" applyFill="1" applyBorder="1" applyAlignment="1"/>
    <xf numFmtId="0" fontId="0" fillId="0" borderId="0" xfId="0" applyNumberFormat="1" applyFill="1" applyBorder="1" applyAlignment="1">
      <alignment horizontal="left"/>
    </xf>
    <xf numFmtId="178" fontId="0" fillId="2" borderId="0" xfId="1" applyNumberFormat="1" applyFont="1" applyFill="1" applyBorder="1" applyAlignment="1"/>
    <xf numFmtId="178" fontId="0" fillId="0" borderId="8" xfId="1" applyNumberFormat="1" applyFont="1" applyFill="1" applyBorder="1" applyAlignment="1"/>
    <xf numFmtId="170" fontId="0" fillId="2" borderId="0" xfId="0" applyNumberFormat="1" applyFill="1" applyBorder="1" applyAlignment="1"/>
    <xf numFmtId="170" fontId="0" fillId="0" borderId="8" xfId="0" applyNumberFormat="1" applyFill="1" applyBorder="1" applyAlignment="1"/>
    <xf numFmtId="178" fontId="12" fillId="2" borderId="0" xfId="1" applyNumberFormat="1" applyFont="1" applyFill="1" applyBorder="1" applyAlignment="1"/>
    <xf numFmtId="173" fontId="27" fillId="0" borderId="0" xfId="0" applyFont="1" applyFill="1" applyBorder="1" applyAlignment="1"/>
    <xf numFmtId="173" fontId="0" fillId="0" borderId="8" xfId="0" applyFill="1" applyBorder="1" applyAlignment="1"/>
    <xf numFmtId="173" fontId="27" fillId="0" borderId="8" xfId="0" applyFont="1" applyFill="1" applyBorder="1" applyAlignment="1"/>
    <xf numFmtId="173" fontId="0" fillId="0" borderId="9" xfId="0" applyFill="1" applyBorder="1" applyAlignment="1"/>
    <xf numFmtId="173" fontId="0" fillId="0" borderId="10" xfId="0" applyFill="1" applyBorder="1" applyAlignment="1"/>
    <xf numFmtId="173" fontId="27" fillId="0" borderId="10" xfId="0" applyFont="1" applyFill="1" applyBorder="1" applyAlignment="1"/>
    <xf numFmtId="173" fontId="27" fillId="0" borderId="11" xfId="0" applyFont="1" applyFill="1" applyBorder="1" applyAlignment="1"/>
    <xf numFmtId="170" fontId="12" fillId="0" borderId="0" xfId="0" applyNumberFormat="1" applyFont="1" applyFill="1" applyBorder="1" applyAlignment="1"/>
    <xf numFmtId="173" fontId="9" fillId="0" borderId="0" xfId="0" applyFont="1" applyFill="1" applyBorder="1" applyAlignment="1"/>
    <xf numFmtId="1" fontId="12" fillId="0" borderId="0" xfId="4" applyNumberFormat="1" applyFont="1" applyFill="1" applyBorder="1" applyAlignment="1">
      <alignment horizontal="center"/>
    </xf>
    <xf numFmtId="173" fontId="12" fillId="0" borderId="1" xfId="0" applyFont="1" applyFill="1" applyBorder="1" applyAlignment="1"/>
    <xf numFmtId="173" fontId="19" fillId="0" borderId="0" xfId="0" applyFont="1" applyFill="1" applyBorder="1" applyAlignment="1">
      <alignment horizontal="center" vertical="top"/>
    </xf>
    <xf numFmtId="173" fontId="19" fillId="0" borderId="0" xfId="0" applyFont="1" applyFill="1" applyBorder="1" applyAlignment="1"/>
    <xf numFmtId="173" fontId="19" fillId="0" borderId="0" xfId="0" applyFont="1" applyFill="1" applyBorder="1" applyAlignment="1">
      <alignment horizontal="center"/>
    </xf>
    <xf numFmtId="173" fontId="0" fillId="0" borderId="0" xfId="0" applyFont="1" applyFill="1" applyBorder="1" applyAlignment="1">
      <alignment horizontal="center"/>
    </xf>
    <xf numFmtId="173" fontId="27" fillId="0" borderId="0" xfId="0" applyFont="1" applyFill="1" applyBorder="1" applyAlignment="1">
      <alignment horizontal="center"/>
    </xf>
    <xf numFmtId="173" fontId="5" fillId="0" borderId="0" xfId="0" applyFont="1" applyFill="1" applyBorder="1" applyAlignment="1"/>
    <xf numFmtId="49" fontId="5" fillId="0" borderId="0" xfId="0" applyNumberFormat="1" applyFont="1" applyFill="1" applyBorder="1" applyAlignment="1">
      <alignment horizontal="center"/>
    </xf>
    <xf numFmtId="49" fontId="12" fillId="0" borderId="0" xfId="0" applyNumberFormat="1" applyFont="1" applyFill="1" applyBorder="1" applyAlignment="1">
      <alignment horizontal="right"/>
    </xf>
    <xf numFmtId="49" fontId="12" fillId="0" borderId="0" xfId="0" applyNumberFormat="1" applyFont="1" applyFill="1" applyBorder="1" applyAlignment="1"/>
    <xf numFmtId="173" fontId="31" fillId="0" borderId="0" xfId="30" applyFont="1" applyAlignment="1"/>
    <xf numFmtId="173" fontId="32" fillId="4" borderId="0" xfId="30" applyFont="1" applyFill="1" applyBorder="1" applyAlignment="1">
      <alignment horizontal="center"/>
    </xf>
    <xf numFmtId="173" fontId="33" fillId="4" borderId="10" xfId="30" applyFont="1" applyFill="1" applyBorder="1" applyAlignment="1">
      <alignment horizontal="center" wrapText="1"/>
    </xf>
    <xf numFmtId="173" fontId="32" fillId="4" borderId="0" xfId="30" applyFont="1" applyFill="1" applyBorder="1" applyAlignment="1">
      <alignment horizontal="center" wrapText="1"/>
    </xf>
    <xf numFmtId="173" fontId="32" fillId="0" borderId="0" xfId="30" applyFont="1" applyFill="1" applyBorder="1" applyAlignment="1">
      <alignment horizontal="center" wrapText="1"/>
    </xf>
    <xf numFmtId="173" fontId="33" fillId="4" borderId="0" xfId="30" applyFont="1" applyFill="1" applyBorder="1" applyAlignment="1">
      <alignment horizontal="left" vertical="top"/>
    </xf>
    <xf numFmtId="173" fontId="32" fillId="4" borderId="0" xfId="30" applyFont="1" applyFill="1" applyBorder="1" applyAlignment="1">
      <alignment horizontal="center" vertical="top"/>
    </xf>
    <xf numFmtId="173" fontId="32" fillId="0" borderId="0" xfId="30" applyFont="1" applyFill="1" applyBorder="1" applyAlignment="1">
      <alignment horizontal="center" vertical="top"/>
    </xf>
    <xf numFmtId="173" fontId="32" fillId="0" borderId="0" xfId="30" quotePrefix="1" applyFont="1" applyFill="1" applyBorder="1" applyAlignment="1">
      <alignment horizontal="center" vertical="top"/>
    </xf>
    <xf numFmtId="0" fontId="33" fillId="4" borderId="0" xfId="30" applyNumberFormat="1" applyFont="1" applyFill="1" applyBorder="1" applyAlignment="1">
      <alignment horizontal="center"/>
    </xf>
    <xf numFmtId="173" fontId="33" fillId="4" borderId="0" xfId="30" applyFont="1" applyFill="1" applyBorder="1" applyAlignment="1">
      <alignment vertical="top"/>
    </xf>
    <xf numFmtId="0" fontId="33" fillId="5" borderId="0" xfId="30" applyNumberFormat="1" applyFont="1" applyFill="1" applyBorder="1" applyAlignment="1">
      <alignment horizontal="right" vertical="top"/>
    </xf>
    <xf numFmtId="174" fontId="33" fillId="2" borderId="0" xfId="31" applyNumberFormat="1" applyFont="1" applyFill="1" applyBorder="1" applyAlignment="1">
      <alignment horizontal="center" vertical="top"/>
    </xf>
    <xf numFmtId="43" fontId="33" fillId="2" borderId="0" xfId="31" applyNumberFormat="1" applyFont="1" applyFill="1" applyBorder="1" applyAlignment="1">
      <alignment horizontal="center" vertical="top"/>
    </xf>
    <xf numFmtId="173" fontId="33" fillId="4" borderId="0" xfId="30" applyFont="1" applyFill="1" applyBorder="1" applyAlignment="1">
      <alignment horizontal="left" vertical="top" wrapText="1"/>
    </xf>
    <xf numFmtId="173" fontId="33" fillId="4" borderId="0" xfId="30" applyFont="1" applyFill="1" applyBorder="1" applyAlignment="1">
      <alignment horizontal="right" vertical="top" wrapText="1"/>
    </xf>
    <xf numFmtId="174" fontId="33" fillId="8" borderId="12" xfId="31" applyNumberFormat="1" applyFont="1" applyFill="1" applyBorder="1" applyAlignment="1">
      <alignment horizontal="center"/>
    </xf>
    <xf numFmtId="0" fontId="31" fillId="0" borderId="0" xfId="30" applyNumberFormat="1" applyFont="1" applyFill="1" applyAlignment="1"/>
    <xf numFmtId="170" fontId="31" fillId="0" borderId="0" xfId="30" applyNumberFormat="1" applyFont="1" applyAlignment="1"/>
    <xf numFmtId="0" fontId="35" fillId="0" borderId="0" xfId="32" applyFont="1" applyAlignment="1"/>
    <xf numFmtId="0" fontId="32" fillId="4" borderId="0" xfId="33" applyFont="1" applyFill="1" applyBorder="1" applyAlignment="1">
      <alignment vertical="top"/>
    </xf>
    <xf numFmtId="0" fontId="33" fillId="4" borderId="0" xfId="33" applyFont="1" applyFill="1" applyBorder="1" applyAlignment="1">
      <alignment vertical="top"/>
    </xf>
    <xf numFmtId="0" fontId="33" fillId="4" borderId="0" xfId="33" applyFont="1" applyFill="1" applyBorder="1" applyAlignment="1">
      <alignment horizontal="left" vertical="top"/>
    </xf>
    <xf numFmtId="0" fontId="32" fillId="4" borderId="0" xfId="33" applyFont="1" applyFill="1" applyBorder="1" applyAlignment="1">
      <alignment horizontal="center" wrapText="1"/>
    </xf>
    <xf numFmtId="0" fontId="35" fillId="4" borderId="0" xfId="33" applyFont="1" applyFill="1" applyBorder="1" applyAlignment="1">
      <alignment horizontal="left" vertical="top"/>
    </xf>
    <xf numFmtId="0" fontId="32" fillId="4" borderId="0" xfId="33" applyFont="1" applyFill="1" applyBorder="1" applyAlignment="1">
      <alignment horizontal="center"/>
    </xf>
    <xf numFmtId="0" fontId="33" fillId="4" borderId="0" xfId="33" applyFont="1" applyFill="1" applyBorder="1" applyAlignment="1">
      <alignment horizontal="center"/>
    </xf>
    <xf numFmtId="0" fontId="32" fillId="4" borderId="0" xfId="33" quotePrefix="1" applyFont="1" applyFill="1" applyBorder="1" applyAlignment="1">
      <alignment horizontal="center"/>
    </xf>
    <xf numFmtId="0" fontId="33" fillId="4" borderId="0" xfId="33" applyFont="1" applyFill="1" applyBorder="1" applyAlignment="1">
      <alignment horizontal="center" vertical="top"/>
    </xf>
    <xf numFmtId="174" fontId="33" fillId="2" borderId="0" xfId="34" applyNumberFormat="1" applyFont="1" applyFill="1" applyBorder="1" applyAlignment="1">
      <alignment horizontal="center" vertical="top"/>
    </xf>
    <xf numFmtId="43" fontId="33" fillId="2" borderId="0" xfId="34" applyNumberFormat="1" applyFont="1" applyFill="1" applyBorder="1" applyAlignment="1">
      <alignment horizontal="center" vertical="top"/>
    </xf>
    <xf numFmtId="174" fontId="33" fillId="4" borderId="0" xfId="33" applyNumberFormat="1" applyFont="1" applyFill="1" applyBorder="1" applyAlignment="1">
      <alignment vertical="top"/>
    </xf>
    <xf numFmtId="43" fontId="33" fillId="4" borderId="0" xfId="33" applyNumberFormat="1" applyFont="1" applyFill="1" applyBorder="1" applyAlignment="1">
      <alignment vertical="top"/>
    </xf>
    <xf numFmtId="0" fontId="33" fillId="4" borderId="0" xfId="32" applyFont="1" applyFill="1" applyBorder="1" applyAlignment="1">
      <alignment horizontal="left" vertical="top" wrapText="1"/>
    </xf>
    <xf numFmtId="0" fontId="33" fillId="4" borderId="0" xfId="33" applyFont="1" applyFill="1" applyBorder="1" applyAlignment="1">
      <alignment horizontal="right" vertical="top" wrapText="1"/>
    </xf>
    <xf numFmtId="173" fontId="31" fillId="0" borderId="0" xfId="30" applyFont="1" applyFill="1" applyAlignment="1"/>
    <xf numFmtId="173" fontId="33" fillId="0" borderId="0" xfId="30" applyFont="1" applyFill="1" applyBorder="1" applyAlignment="1">
      <alignment horizontal="left" vertical="top"/>
    </xf>
    <xf numFmtId="173" fontId="31" fillId="3" borderId="0" xfId="30" applyFont="1" applyFill="1" applyAlignment="1"/>
    <xf numFmtId="0" fontId="30" fillId="3" borderId="0" xfId="30" applyNumberFormat="1" applyFont="1" applyFill="1" applyAlignment="1">
      <alignment horizontal="center"/>
    </xf>
    <xf numFmtId="173" fontId="33" fillId="3" borderId="10" xfId="30" applyFont="1" applyFill="1" applyBorder="1" applyAlignment="1">
      <alignment horizontal="center" wrapText="1"/>
    </xf>
    <xf numFmtId="173" fontId="32" fillId="3" borderId="0" xfId="30" applyFont="1" applyFill="1" applyBorder="1" applyAlignment="1">
      <alignment horizontal="center" wrapText="1"/>
    </xf>
    <xf numFmtId="173" fontId="33" fillId="3" borderId="0" xfId="30" applyFont="1" applyFill="1" applyBorder="1" applyAlignment="1">
      <alignment horizontal="left" vertical="top"/>
    </xf>
    <xf numFmtId="173" fontId="32" fillId="3" borderId="0" xfId="30" applyFont="1" applyFill="1" applyBorder="1" applyAlignment="1">
      <alignment horizontal="center" vertical="top"/>
    </xf>
    <xf numFmtId="173" fontId="32" fillId="3" borderId="0" xfId="30" quotePrefix="1" applyFont="1" applyFill="1" applyBorder="1" applyAlignment="1">
      <alignment horizontal="center" vertical="top"/>
    </xf>
    <xf numFmtId="0" fontId="31" fillId="3" borderId="0" xfId="19" applyFont="1" applyFill="1"/>
    <xf numFmtId="0" fontId="33" fillId="3" borderId="0" xfId="30" applyNumberFormat="1" applyFont="1" applyFill="1" applyBorder="1" applyAlignment="1">
      <alignment horizontal="center"/>
    </xf>
    <xf numFmtId="173" fontId="33" fillId="3" borderId="0" xfId="30" applyFont="1" applyFill="1" applyBorder="1" applyAlignment="1">
      <alignment vertical="top"/>
    </xf>
    <xf numFmtId="174" fontId="33" fillId="5" borderId="0" xfId="31" applyNumberFormat="1" applyFont="1" applyFill="1" applyBorder="1" applyAlignment="1">
      <alignment horizontal="center" vertical="top"/>
    </xf>
    <xf numFmtId="9" fontId="33" fillId="5" borderId="0" xfId="35" applyFont="1" applyFill="1" applyBorder="1" applyAlignment="1">
      <alignment horizontal="center" vertical="top"/>
    </xf>
    <xf numFmtId="170" fontId="31" fillId="3" borderId="0" xfId="30" applyNumberFormat="1" applyFont="1" applyFill="1" applyAlignment="1"/>
    <xf numFmtId="173" fontId="33" fillId="3" borderId="0" xfId="30" applyFont="1" applyFill="1" applyBorder="1" applyAlignment="1">
      <alignment horizontal="left" vertical="top" wrapText="1"/>
    </xf>
    <xf numFmtId="173" fontId="33" fillId="3" borderId="0" xfId="30" applyFont="1" applyFill="1" applyBorder="1" applyAlignment="1">
      <alignment horizontal="right" vertical="top" wrapText="1"/>
    </xf>
    <xf numFmtId="174" fontId="33" fillId="3" borderId="12" xfId="31" applyNumberFormat="1" applyFont="1" applyFill="1" applyBorder="1" applyAlignment="1">
      <alignment horizontal="center"/>
    </xf>
    <xf numFmtId="9" fontId="33" fillId="3" borderId="12" xfId="35" applyFont="1" applyFill="1" applyBorder="1" applyAlignment="1">
      <alignment horizontal="center"/>
    </xf>
    <xf numFmtId="0" fontId="31" fillId="3" borderId="0" xfId="30" applyNumberFormat="1" applyFont="1" applyFill="1" applyAlignment="1"/>
    <xf numFmtId="173" fontId="33" fillId="3" borderId="0" xfId="30" applyFont="1" applyFill="1" applyBorder="1" applyAlignment="1">
      <alignment vertical="top" wrapText="1"/>
    </xf>
    <xf numFmtId="173" fontId="5" fillId="3" borderId="0" xfId="30" applyFont="1" applyFill="1" applyBorder="1" applyAlignment="1">
      <alignment vertical="top"/>
    </xf>
    <xf numFmtId="173" fontId="5" fillId="0" borderId="0" xfId="30" applyFont="1" applyFill="1" applyBorder="1" applyAlignment="1">
      <alignment vertical="top"/>
    </xf>
    <xf numFmtId="173" fontId="37" fillId="0" borderId="0" xfId="30" applyFont="1" applyFill="1" applyBorder="1" applyAlignment="1">
      <alignment horizontal="left" vertical="top"/>
    </xf>
    <xf numFmtId="173" fontId="5" fillId="0" borderId="0" xfId="30" applyFont="1" applyAlignment="1"/>
    <xf numFmtId="173" fontId="5" fillId="3" borderId="0" xfId="30" applyFont="1" applyFill="1" applyBorder="1" applyAlignment="1">
      <alignment horizontal="left" vertical="top"/>
    </xf>
    <xf numFmtId="173" fontId="5" fillId="0" borderId="0" xfId="30" applyFont="1" applyFill="1" applyBorder="1" applyAlignment="1">
      <alignment horizontal="left" vertical="top"/>
    </xf>
    <xf numFmtId="173" fontId="5" fillId="3" borderId="0" xfId="30" applyFont="1" applyFill="1" applyAlignment="1"/>
    <xf numFmtId="173" fontId="5" fillId="0" borderId="0" xfId="30" applyFont="1" applyFill="1" applyAlignment="1"/>
    <xf numFmtId="173" fontId="6" fillId="3" borderId="0" xfId="30" applyFont="1" applyFill="1" applyAlignment="1"/>
    <xf numFmtId="178" fontId="5" fillId="3" borderId="0" xfId="30" applyNumberFormat="1" applyFont="1" applyFill="1" applyBorder="1" applyAlignment="1"/>
    <xf numFmtId="178" fontId="5" fillId="3" borderId="10" xfId="30" applyNumberFormat="1" applyFont="1" applyFill="1" applyBorder="1" applyAlignment="1"/>
    <xf numFmtId="178" fontId="5" fillId="3" borderId="1" xfId="30" applyNumberFormat="1" applyFont="1" applyFill="1" applyBorder="1" applyAlignment="1"/>
    <xf numFmtId="42" fontId="6" fillId="3" borderId="0" xfId="30" applyNumberFormat="1" applyFont="1" applyFill="1" applyAlignment="1"/>
    <xf numFmtId="179" fontId="5" fillId="3" borderId="0" xfId="30" applyNumberFormat="1" applyFont="1" applyFill="1" applyAlignment="1"/>
    <xf numFmtId="0" fontId="6" fillId="3" borderId="0" xfId="30" applyNumberFormat="1" applyFont="1" applyFill="1" applyAlignment="1">
      <alignment horizontal="left"/>
    </xf>
    <xf numFmtId="173" fontId="38" fillId="3" borderId="0" xfId="30" applyFont="1" applyFill="1" applyBorder="1" applyAlignment="1">
      <alignment horizontal="center" wrapText="1"/>
    </xf>
    <xf numFmtId="173" fontId="38" fillId="3" borderId="0" xfId="30" applyFont="1" applyFill="1" applyBorder="1" applyAlignment="1">
      <alignment horizontal="center" vertical="top"/>
    </xf>
    <xf numFmtId="173" fontId="38" fillId="3" borderId="0" xfId="30" quotePrefix="1" applyFont="1" applyFill="1" applyBorder="1" applyAlignment="1">
      <alignment horizontal="center" vertical="top"/>
    </xf>
    <xf numFmtId="174" fontId="37" fillId="3" borderId="0" xfId="37" applyNumberFormat="1" applyFont="1" applyFill="1" applyBorder="1" applyAlignment="1">
      <alignment horizontal="center" vertical="top"/>
    </xf>
    <xf numFmtId="17" fontId="5" fillId="3" borderId="0" xfId="30" applyNumberFormat="1" applyFont="1" applyFill="1" applyBorder="1" applyAlignment="1">
      <alignment horizontal="center"/>
    </xf>
    <xf numFmtId="10" fontId="37" fillId="5" borderId="0" xfId="35" applyNumberFormat="1" applyFont="1" applyFill="1" applyBorder="1" applyAlignment="1">
      <alignment horizontal="center" vertical="top"/>
    </xf>
    <xf numFmtId="178" fontId="37" fillId="3" borderId="0" xfId="31" applyNumberFormat="1" applyFont="1" applyFill="1" applyBorder="1" applyAlignment="1">
      <alignment horizontal="center" vertical="top"/>
    </xf>
    <xf numFmtId="1" fontId="37" fillId="3" borderId="0" xfId="37" applyNumberFormat="1" applyFont="1" applyFill="1" applyBorder="1" applyAlignment="1">
      <alignment horizontal="center" vertical="top"/>
    </xf>
    <xf numFmtId="178" fontId="38" fillId="3" borderId="13" xfId="31" applyNumberFormat="1" applyFont="1" applyFill="1" applyBorder="1" applyAlignment="1">
      <alignment horizontal="center"/>
    </xf>
    <xf numFmtId="178" fontId="37" fillId="3" borderId="13" xfId="31" applyNumberFormat="1" applyFont="1" applyFill="1" applyBorder="1" applyAlignment="1">
      <alignment horizontal="center"/>
    </xf>
    <xf numFmtId="178" fontId="38" fillId="3" borderId="0" xfId="31" applyNumberFormat="1" applyFont="1" applyFill="1" applyBorder="1" applyAlignment="1">
      <alignment horizontal="center"/>
    </xf>
    <xf numFmtId="178" fontId="37" fillId="3" borderId="0" xfId="31" applyNumberFormat="1" applyFont="1" applyFill="1" applyBorder="1" applyAlignment="1">
      <alignment horizontal="center"/>
    </xf>
    <xf numFmtId="0" fontId="30" fillId="3" borderId="0" xfId="30" applyNumberFormat="1" applyFont="1" applyFill="1" applyAlignment="1"/>
    <xf numFmtId="0" fontId="30" fillId="3" borderId="0" xfId="30" applyNumberFormat="1" applyFont="1" applyFill="1" applyAlignment="1">
      <alignment horizontal="left"/>
    </xf>
    <xf numFmtId="173" fontId="39" fillId="3" borderId="0" xfId="30" applyFont="1" applyFill="1" applyAlignment="1"/>
    <xf numFmtId="173" fontId="30" fillId="3" borderId="14" xfId="30" applyFont="1" applyFill="1" applyBorder="1" applyAlignment="1"/>
    <xf numFmtId="173" fontId="30" fillId="3" borderId="15" xfId="30" applyFont="1" applyFill="1" applyBorder="1" applyAlignment="1">
      <alignment horizontal="center"/>
    </xf>
    <xf numFmtId="180" fontId="31" fillId="3" borderId="16" xfId="30" applyNumberFormat="1" applyFont="1" applyFill="1" applyBorder="1" applyAlignment="1">
      <alignment horizontal="left"/>
    </xf>
    <xf numFmtId="179" fontId="31" fillId="5" borderId="17" xfId="38" applyNumberFormat="1" applyFont="1" applyFill="1" applyBorder="1" applyAlignment="1">
      <alignment horizontal="center"/>
    </xf>
    <xf numFmtId="173" fontId="31" fillId="3" borderId="16" xfId="30" applyFont="1" applyFill="1" applyBorder="1" applyAlignment="1"/>
    <xf numFmtId="179" fontId="31" fillId="3" borderId="17" xfId="30" applyNumberFormat="1" applyFont="1" applyFill="1" applyBorder="1" applyAlignment="1">
      <alignment horizontal="center"/>
    </xf>
    <xf numFmtId="179" fontId="31" fillId="3" borderId="18" xfId="35" applyNumberFormat="1" applyFont="1" applyFill="1" applyBorder="1" applyAlignment="1">
      <alignment horizontal="center"/>
    </xf>
    <xf numFmtId="173" fontId="31" fillId="3" borderId="19" xfId="30" applyFont="1" applyFill="1" applyBorder="1" applyAlignment="1"/>
    <xf numFmtId="179" fontId="31" fillId="3" borderId="20" xfId="35" applyNumberFormat="1" applyFont="1" applyFill="1" applyBorder="1" applyAlignment="1">
      <alignment horizontal="center"/>
    </xf>
    <xf numFmtId="173" fontId="31" fillId="3" borderId="0" xfId="30" applyFont="1" applyFill="1" applyAlignment="1">
      <alignment wrapText="1"/>
    </xf>
    <xf numFmtId="173" fontId="31" fillId="3" borderId="0" xfId="30" applyFont="1" applyFill="1" applyAlignment="1">
      <alignment vertical="top" wrapText="1"/>
    </xf>
    <xf numFmtId="0" fontId="29" fillId="0" borderId="0" xfId="38" applyFont="1"/>
    <xf numFmtId="0" fontId="5" fillId="3" borderId="0" xfId="38" applyFont="1" applyFill="1" applyAlignment="1"/>
    <xf numFmtId="0" fontId="5" fillId="3" borderId="0" xfId="38" applyNumberFormat="1" applyFont="1" applyFill="1" applyAlignment="1"/>
    <xf numFmtId="0" fontId="5" fillId="3" borderId="6" xfId="38" applyNumberFormat="1" applyFont="1" applyFill="1" applyBorder="1" applyAlignment="1">
      <alignment horizontal="center"/>
    </xf>
    <xf numFmtId="0" fontId="5" fillId="3" borderId="5" xfId="38" applyNumberFormat="1" applyFont="1" applyFill="1" applyBorder="1" applyAlignment="1">
      <alignment horizontal="center"/>
    </xf>
    <xf numFmtId="0" fontId="5" fillId="3" borderId="6" xfId="25" applyNumberFormat="1" applyFont="1" applyFill="1" applyBorder="1" applyAlignment="1">
      <alignment horizontal="center"/>
    </xf>
    <xf numFmtId="0" fontId="5" fillId="3" borderId="21" xfId="38" applyNumberFormat="1" applyFont="1" applyFill="1" applyBorder="1" applyAlignment="1">
      <alignment horizontal="center"/>
    </xf>
    <xf numFmtId="0" fontId="5" fillId="3" borderId="8" xfId="38" applyNumberFormat="1" applyFont="1" applyFill="1" applyBorder="1" applyAlignment="1"/>
    <xf numFmtId="178" fontId="5" fillId="0" borderId="8" xfId="35" applyNumberFormat="1" applyFont="1" applyFill="1" applyBorder="1" applyAlignment="1">
      <alignment horizontal="center"/>
    </xf>
    <xf numFmtId="178" fontId="5" fillId="3" borderId="8" xfId="40" applyNumberFormat="1" applyFont="1" applyFill="1" applyBorder="1" applyAlignment="1">
      <alignment horizontal="center"/>
    </xf>
    <xf numFmtId="10" fontId="5" fillId="3" borderId="0" xfId="35" applyNumberFormat="1" applyFont="1" applyFill="1" applyBorder="1" applyAlignment="1">
      <alignment horizontal="center"/>
    </xf>
    <xf numFmtId="181" fontId="5" fillId="3" borderId="8" xfId="26" applyNumberFormat="1" applyFont="1" applyFill="1" applyBorder="1" applyAlignment="1">
      <alignment horizontal="center"/>
    </xf>
    <xf numFmtId="10" fontId="5" fillId="3" borderId="22" xfId="35" applyNumberFormat="1" applyFont="1" applyFill="1" applyBorder="1" applyAlignment="1">
      <alignment horizontal="center"/>
    </xf>
    <xf numFmtId="0" fontId="5" fillId="3" borderId="6" xfId="38" applyNumberFormat="1" applyFont="1" applyFill="1" applyBorder="1" applyAlignment="1"/>
    <xf numFmtId="178" fontId="5" fillId="3" borderId="6" xfId="40" applyNumberFormat="1" applyFont="1" applyFill="1" applyBorder="1" applyAlignment="1">
      <alignment horizontal="center"/>
    </xf>
    <xf numFmtId="10" fontId="5" fillId="3" borderId="5" xfId="35" applyNumberFormat="1" applyFont="1" applyFill="1" applyBorder="1" applyAlignment="1">
      <alignment horizontal="center"/>
    </xf>
    <xf numFmtId="181" fontId="5" fillId="3" borderId="6" xfId="26" applyNumberFormat="1" applyFont="1" applyFill="1" applyBorder="1" applyAlignment="1">
      <alignment horizontal="center"/>
    </xf>
    <xf numFmtId="10" fontId="5" fillId="3" borderId="21" xfId="35" applyNumberFormat="1" applyFont="1" applyFill="1" applyBorder="1" applyAlignment="1">
      <alignment horizontal="center"/>
    </xf>
    <xf numFmtId="0" fontId="5" fillId="3" borderId="11" xfId="38" applyNumberFormat="1" applyFont="1" applyFill="1" applyBorder="1" applyAlignment="1"/>
    <xf numFmtId="0" fontId="5" fillId="3" borderId="11" xfId="38" applyNumberFormat="1" applyFont="1" applyFill="1" applyBorder="1" applyAlignment="1">
      <alignment horizontal="center"/>
    </xf>
    <xf numFmtId="0" fontId="5" fillId="3" borderId="10" xfId="38" applyNumberFormat="1" applyFont="1" applyFill="1" applyBorder="1" applyAlignment="1">
      <alignment horizontal="center"/>
    </xf>
    <xf numFmtId="10" fontId="6" fillId="3" borderId="23" xfId="35" applyNumberFormat="1" applyFont="1" applyFill="1" applyBorder="1" applyAlignment="1">
      <alignment horizontal="center"/>
    </xf>
    <xf numFmtId="174" fontId="5" fillId="0" borderId="1" xfId="28" applyNumberFormat="1" applyFont="1" applyBorder="1" applyProtection="1"/>
    <xf numFmtId="182" fontId="5" fillId="2" borderId="0" xfId="25" applyNumberFormat="1" applyFont="1" applyFill="1" applyProtection="1">
      <protection locked="0"/>
    </xf>
    <xf numFmtId="182" fontId="5" fillId="2" borderId="1" xfId="25" applyNumberFormat="1" applyFont="1" applyFill="1" applyBorder="1" applyProtection="1">
      <protection locked="0"/>
    </xf>
    <xf numFmtId="10" fontId="5" fillId="5" borderId="0" xfId="29" applyNumberFormat="1" applyFont="1" applyFill="1" applyAlignment="1" applyProtection="1">
      <protection locked="0"/>
    </xf>
    <xf numFmtId="10" fontId="5" fillId="0" borderId="0" xfId="29" applyNumberFormat="1" applyFont="1" applyAlignment="1" applyProtection="1"/>
    <xf numFmtId="9" fontId="5" fillId="5" borderId="0" xfId="29" applyNumberFormat="1" applyFont="1" applyFill="1" applyAlignment="1" applyProtection="1">
      <protection locked="0"/>
    </xf>
    <xf numFmtId="9" fontId="5" fillId="0" borderId="0" xfId="29" applyNumberFormat="1" applyFont="1" applyProtection="1"/>
    <xf numFmtId="174" fontId="5" fillId="0" borderId="0" xfId="28" applyNumberFormat="1" applyFont="1" applyProtection="1"/>
    <xf numFmtId="174" fontId="5" fillId="0" borderId="2" xfId="28" applyNumberFormat="1" applyFont="1" applyBorder="1" applyProtection="1"/>
    <xf numFmtId="174" fontId="5" fillId="5" borderId="0" xfId="4" applyNumberFormat="1" applyFont="1" applyFill="1" applyBorder="1" applyAlignment="1" applyProtection="1">
      <protection locked="0"/>
    </xf>
    <xf numFmtId="174" fontId="5" fillId="5" borderId="1" xfId="4" applyNumberFormat="1" applyFont="1" applyFill="1" applyBorder="1" applyAlignment="1" applyProtection="1">
      <protection locked="0"/>
    </xf>
    <xf numFmtId="174" fontId="5" fillId="0" borderId="0" xfId="25" applyNumberFormat="1" applyFont="1" applyProtection="1"/>
    <xf numFmtId="174" fontId="5" fillId="0" borderId="0" xfId="25" applyNumberFormat="1" applyFont="1" applyProtection="1">
      <protection locked="0"/>
    </xf>
    <xf numFmtId="174" fontId="5" fillId="0" borderId="1" xfId="25" applyNumberFormat="1" applyFont="1" applyBorder="1" applyProtection="1"/>
    <xf numFmtId="174" fontId="15" fillId="2" borderId="1" xfId="0" applyNumberFormat="1" applyFont="1" applyFill="1" applyBorder="1" applyProtection="1">
      <protection locked="0"/>
    </xf>
    <xf numFmtId="174" fontId="5" fillId="2" borderId="0" xfId="25" applyNumberFormat="1" applyFont="1" applyFill="1" applyProtection="1">
      <protection locked="0"/>
    </xf>
    <xf numFmtId="174" fontId="5" fillId="2" borderId="1" xfId="25" applyNumberFormat="1" applyFont="1" applyFill="1" applyBorder="1" applyProtection="1">
      <protection locked="0"/>
    </xf>
    <xf numFmtId="174" fontId="5" fillId="0" borderId="1" xfId="25" applyNumberFormat="1" applyFont="1" applyBorder="1" applyProtection="1">
      <protection locked="0"/>
    </xf>
    <xf numFmtId="174" fontId="5" fillId="0" borderId="2" xfId="25" applyNumberFormat="1" applyFont="1" applyBorder="1" applyProtection="1"/>
    <xf numFmtId="41" fontId="15" fillId="0" borderId="1" xfId="25" applyNumberFormat="1" applyFont="1" applyBorder="1" applyProtection="1">
      <protection locked="0"/>
    </xf>
    <xf numFmtId="174" fontId="5" fillId="0" borderId="0" xfId="28" applyNumberFormat="1" applyFont="1" applyProtection="1">
      <protection locked="0"/>
    </xf>
    <xf numFmtId="174" fontId="5" fillId="5" borderId="0" xfId="28" applyNumberFormat="1" applyFont="1" applyFill="1" applyBorder="1" applyAlignment="1" applyProtection="1">
      <protection locked="0"/>
    </xf>
    <xf numFmtId="174" fontId="5" fillId="5" borderId="1" xfId="28" applyNumberFormat="1" applyFont="1" applyFill="1" applyBorder="1" applyAlignment="1" applyProtection="1">
      <protection locked="0"/>
    </xf>
    <xf numFmtId="0" fontId="41" fillId="0" borderId="0" xfId="41" applyFont="1" applyAlignment="1">
      <alignment vertical="center"/>
    </xf>
    <xf numFmtId="0" fontId="31" fillId="0" borderId="0" xfId="6" applyFont="1"/>
    <xf numFmtId="0" fontId="41" fillId="0" borderId="0" xfId="41" applyFont="1" applyAlignment="1">
      <alignment vertical="center" wrapText="1"/>
    </xf>
    <xf numFmtId="0" fontId="31" fillId="0" borderId="0" xfId="18" applyFont="1"/>
    <xf numFmtId="0" fontId="41" fillId="5" borderId="0" xfId="41" applyFont="1" applyFill="1" applyAlignment="1">
      <alignment vertical="center"/>
    </xf>
    <xf numFmtId="0" fontId="30" fillId="0" borderId="0" xfId="6" applyFont="1" applyAlignment="1">
      <alignment vertical="top"/>
    </xf>
    <xf numFmtId="0" fontId="30" fillId="0" borderId="0" xfId="42" quotePrefix="1" applyFont="1" applyAlignment="1" applyProtection="1">
      <alignment horizontal="right"/>
      <protection locked="0"/>
    </xf>
    <xf numFmtId="0" fontId="41" fillId="0" borderId="0" xfId="36" applyFont="1" applyAlignment="1">
      <alignment horizontal="left" vertical="top"/>
    </xf>
    <xf numFmtId="0" fontId="30" fillId="0" borderId="0" xfId="36" applyFont="1"/>
    <xf numFmtId="0" fontId="31" fillId="0" borderId="0" xfId="36" applyFont="1" applyAlignment="1">
      <alignment horizontal="center"/>
    </xf>
    <xf numFmtId="174" fontId="31" fillId="0" borderId="0" xfId="36" applyNumberFormat="1" applyFont="1" applyAlignment="1">
      <alignment horizontal="center"/>
    </xf>
    <xf numFmtId="0" fontId="31" fillId="0" borderId="0" xfId="36" applyFont="1" applyAlignment="1">
      <alignment horizontal="left"/>
    </xf>
    <xf numFmtId="0" fontId="31" fillId="0" borderId="0" xfId="36" applyFont="1"/>
    <xf numFmtId="0" fontId="30" fillId="0" borderId="0" xfId="36" applyFont="1" applyAlignment="1">
      <alignment horizontal="center"/>
    </xf>
    <xf numFmtId="0" fontId="41" fillId="0" borderId="0" xfId="36" applyFont="1" applyAlignment="1">
      <alignment horizontal="center" vertical="top"/>
    </xf>
    <xf numFmtId="0" fontId="41" fillId="0" borderId="1" xfId="36" applyFont="1" applyBorder="1" applyAlignment="1">
      <alignment horizontal="center"/>
    </xf>
    <xf numFmtId="0" fontId="36" fillId="0" borderId="1" xfId="36" applyFont="1" applyBorder="1" applyAlignment="1">
      <alignment horizontal="center"/>
    </xf>
    <xf numFmtId="0" fontId="30" fillId="0" borderId="0" xfId="6" applyFont="1"/>
    <xf numFmtId="0" fontId="30" fillId="0" borderId="0" xfId="36" applyFont="1" applyAlignment="1">
      <alignment horizontal="left"/>
    </xf>
    <xf numFmtId="174" fontId="31" fillId="5" borderId="0" xfId="5" applyNumberFormat="1" applyFont="1" applyFill="1"/>
    <xf numFmtId="0" fontId="31" fillId="5" borderId="0" xfId="36" applyFont="1" applyFill="1" applyAlignment="1">
      <alignment horizontal="left"/>
    </xf>
    <xf numFmtId="0" fontId="31" fillId="5" borderId="0" xfId="36" applyFont="1" applyFill="1" applyAlignment="1">
      <alignment horizontal="center"/>
    </xf>
    <xf numFmtId="0" fontId="30" fillId="5" borderId="0" xfId="36" applyFont="1" applyFill="1"/>
    <xf numFmtId="174" fontId="31" fillId="0" borderId="12" xfId="36" applyNumberFormat="1" applyFont="1" applyBorder="1" applyAlignment="1">
      <alignment horizontal="center"/>
    </xf>
    <xf numFmtId="0" fontId="31" fillId="0" borderId="1" xfId="6" applyFont="1" applyBorder="1" applyAlignment="1">
      <alignment horizontal="left" wrapText="1"/>
    </xf>
    <xf numFmtId="174" fontId="31" fillId="0" borderId="0" xfId="5" applyNumberFormat="1" applyFont="1" applyBorder="1"/>
    <xf numFmtId="174" fontId="31" fillId="0" borderId="0" xfId="18" applyNumberFormat="1" applyFont="1"/>
    <xf numFmtId="174" fontId="31" fillId="0" borderId="0" xfId="5" applyNumberFormat="1" applyFont="1"/>
    <xf numFmtId="0" fontId="30" fillId="0" borderId="0" xfId="19" applyFont="1" applyAlignment="1">
      <alignment horizontal="center"/>
    </xf>
    <xf numFmtId="0" fontId="30" fillId="0" borderId="0" xfId="43" applyFont="1" applyAlignment="1">
      <alignment horizontal="center"/>
    </xf>
    <xf numFmtId="0" fontId="41" fillId="0" borderId="0" xfId="41" applyFont="1" applyAlignment="1">
      <alignment horizontal="center"/>
    </xf>
    <xf numFmtId="174" fontId="30" fillId="0" borderId="0" xfId="5" applyNumberFormat="1" applyFont="1" applyBorder="1" applyAlignment="1">
      <alignment horizontal="center" wrapText="1"/>
    </xf>
    <xf numFmtId="174" fontId="30" fillId="0" borderId="0" xfId="5" applyNumberFormat="1" applyFont="1" applyBorder="1" applyAlignment="1">
      <alignment horizontal="center" vertical="top" wrapText="1"/>
    </xf>
    <xf numFmtId="0" fontId="31" fillId="5" borderId="0" xfId="18" applyFont="1" applyFill="1" applyAlignment="1">
      <alignment vertical="center"/>
    </xf>
    <xf numFmtId="174" fontId="31" fillId="5" borderId="0" xfId="5" applyNumberFormat="1" applyFont="1" applyFill="1" applyAlignment="1">
      <alignment vertical="center"/>
    </xf>
    <xf numFmtId="183" fontId="31" fillId="5" borderId="0" xfId="5" applyNumberFormat="1" applyFont="1" applyFill="1" applyAlignment="1">
      <alignment vertical="center"/>
    </xf>
    <xf numFmtId="0" fontId="41" fillId="5" borderId="0" xfId="36" applyFont="1" applyFill="1" applyAlignment="1">
      <alignment horizontal="center" vertical="top"/>
    </xf>
    <xf numFmtId="0" fontId="31" fillId="5" borderId="10" xfId="18" applyFont="1" applyFill="1" applyBorder="1"/>
    <xf numFmtId="0" fontId="31" fillId="5" borderId="10" xfId="18" applyFont="1" applyFill="1" applyBorder="1" applyAlignment="1">
      <alignment vertical="center"/>
    </xf>
    <xf numFmtId="174" fontId="31" fillId="5" borderId="10" xfId="5" applyNumberFormat="1" applyFont="1" applyFill="1" applyBorder="1" applyAlignment="1">
      <alignment vertical="center"/>
    </xf>
    <xf numFmtId="0" fontId="31" fillId="0" borderId="0" xfId="18" applyFont="1" applyAlignment="1">
      <alignment horizontal="right"/>
    </xf>
    <xf numFmtId="174" fontId="31" fillId="0" borderId="12" xfId="5" applyNumberFormat="1" applyFont="1" applyBorder="1"/>
    <xf numFmtId="174" fontId="31" fillId="0" borderId="0" xfId="5" applyNumberFormat="1" applyFont="1" applyFill="1" applyBorder="1"/>
    <xf numFmtId="174" fontId="31" fillId="0" borderId="0" xfId="5" applyNumberFormat="1" applyFont="1" applyBorder="1" applyAlignment="1">
      <alignment horizontal="center" wrapText="1"/>
    </xf>
    <xf numFmtId="0" fontId="31" fillId="0" borderId="1" xfId="36" applyFont="1" applyBorder="1" applyAlignment="1">
      <alignment horizontal="center"/>
    </xf>
    <xf numFmtId="0" fontId="31" fillId="0" borderId="1" xfId="36" applyFont="1" applyBorder="1"/>
    <xf numFmtId="0" fontId="41" fillId="0" borderId="0" xfId="41" applyFont="1"/>
    <xf numFmtId="0" fontId="30" fillId="0" borderId="10" xfId="18" applyFont="1" applyBorder="1"/>
    <xf numFmtId="0" fontId="30" fillId="0" borderId="10" xfId="18" applyFont="1" applyBorder="1" applyAlignment="1">
      <alignment horizontal="center"/>
    </xf>
    <xf numFmtId="0" fontId="31" fillId="0" borderId="10" xfId="18" applyFont="1" applyBorder="1"/>
    <xf numFmtId="0" fontId="30" fillId="0" borderId="10" xfId="18" applyFont="1" applyBorder="1" applyAlignment="1">
      <alignment horizontal="center" wrapText="1"/>
    </xf>
    <xf numFmtId="0" fontId="30" fillId="0" borderId="0" xfId="18" applyFont="1" applyAlignment="1">
      <alignment horizontal="left"/>
    </xf>
    <xf numFmtId="0" fontId="30" fillId="0" borderId="0" xfId="18" applyFont="1" applyAlignment="1">
      <alignment horizontal="center" wrapText="1"/>
    </xf>
    <xf numFmtId="174" fontId="31" fillId="3" borderId="0" xfId="5" applyNumberFormat="1" applyFont="1" applyFill="1" applyAlignment="1">
      <alignment vertical="center"/>
    </xf>
    <xf numFmtId="0" fontId="31" fillId="5" borderId="0" xfId="18" applyFont="1" applyFill="1"/>
    <xf numFmtId="174" fontId="31" fillId="5" borderId="13" xfId="5" applyNumberFormat="1" applyFont="1" applyFill="1" applyBorder="1" applyAlignment="1">
      <alignment vertical="center"/>
    </xf>
    <xf numFmtId="175" fontId="31" fillId="0" borderId="0" xfId="5" applyNumberFormat="1" applyFont="1" applyFill="1" applyBorder="1" applyAlignment="1">
      <alignment vertical="center"/>
    </xf>
    <xf numFmtId="174" fontId="31" fillId="0" borderId="0" xfId="5" applyNumberFormat="1" applyFont="1" applyFill="1" applyBorder="1" applyAlignment="1">
      <alignment vertical="center"/>
    </xf>
    <xf numFmtId="174" fontId="31" fillId="5" borderId="0" xfId="5" applyNumberFormat="1" applyFont="1" applyFill="1" applyBorder="1" applyAlignment="1">
      <alignment vertical="center"/>
    </xf>
    <xf numFmtId="175" fontId="31" fillId="0" borderId="0" xfId="5" applyNumberFormat="1" applyFont="1" applyFill="1" applyBorder="1"/>
    <xf numFmtId="174" fontId="31" fillId="5" borderId="0" xfId="5" applyNumberFormat="1" applyFont="1" applyFill="1" applyBorder="1" applyAlignment="1">
      <alignment horizontal="left" vertical="center"/>
    </xf>
    <xf numFmtId="174" fontId="31" fillId="0" borderId="0" xfId="5" applyNumberFormat="1" applyFont="1" applyFill="1" applyBorder="1" applyAlignment="1">
      <alignment horizontal="right" vertical="center"/>
    </xf>
    <xf numFmtId="174" fontId="31" fillId="5" borderId="10" xfId="5" applyNumberFormat="1" applyFont="1" applyFill="1" applyBorder="1"/>
    <xf numFmtId="0" fontId="31" fillId="0" borderId="13" xfId="18" applyFont="1" applyBorder="1" applyAlignment="1">
      <alignment horizontal="left"/>
    </xf>
    <xf numFmtId="174" fontId="31" fillId="0" borderId="12" xfId="5" applyNumberFormat="1" applyFont="1" applyFill="1" applyBorder="1"/>
    <xf numFmtId="0" fontId="31" fillId="0" borderId="0" xfId="18" applyFont="1" applyAlignment="1">
      <alignment horizontal="left"/>
    </xf>
    <xf numFmtId="174" fontId="31" fillId="0" borderId="0" xfId="5" applyNumberFormat="1" applyFont="1" applyFill="1" applyBorder="1" applyAlignment="1">
      <alignment horizontal="center"/>
    </xf>
    <xf numFmtId="0" fontId="31" fillId="0" borderId="13" xfId="18" applyFont="1" applyBorder="1" applyAlignment="1">
      <alignment horizontal="right"/>
    </xf>
    <xf numFmtId="0" fontId="31" fillId="0" borderId="13" xfId="18" applyFont="1" applyBorder="1"/>
    <xf numFmtId="0" fontId="31" fillId="0" borderId="0" xfId="6" applyFont="1" applyAlignment="1">
      <alignment horizontal="left" wrapText="1"/>
    </xf>
    <xf numFmtId="0" fontId="31" fillId="0" borderId="0" xfId="36" applyFont="1" applyAlignment="1">
      <alignment horizontal="left" vertical="top" wrapText="1"/>
    </xf>
    <xf numFmtId="0" fontId="30" fillId="0" borderId="10" xfId="6" applyFont="1" applyBorder="1" applyAlignment="1">
      <alignment horizontal="center" wrapText="1"/>
    </xf>
    <xf numFmtId="0" fontId="43" fillId="0" borderId="10" xfId="18" applyFont="1" applyBorder="1"/>
    <xf numFmtId="174" fontId="31" fillId="3" borderId="0" xfId="5" applyNumberFormat="1" applyFont="1" applyFill="1"/>
    <xf numFmtId="174" fontId="31" fillId="0" borderId="5" xfId="5" applyNumberFormat="1" applyFont="1" applyFill="1" applyBorder="1"/>
    <xf numFmtId="174" fontId="31" fillId="0" borderId="0" xfId="5" applyNumberFormat="1" applyFont="1" applyBorder="1" applyAlignment="1">
      <alignment horizontal="right"/>
    </xf>
    <xf numFmtId="174" fontId="31" fillId="0" borderId="0" xfId="44" applyNumberFormat="1" applyFont="1"/>
    <xf numFmtId="10" fontId="31" fillId="0" borderId="0" xfId="45" applyNumberFormat="1" applyFont="1"/>
    <xf numFmtId="174" fontId="31" fillId="0" borderId="0" xfId="44" applyNumberFormat="1" applyFont="1" applyAlignment="1">
      <alignment horizontal="center"/>
    </xf>
    <xf numFmtId="0" fontId="31" fillId="0" borderId="0" xfId="6" quotePrefix="1" applyFont="1" applyAlignment="1">
      <alignment horizontal="center"/>
    </xf>
    <xf numFmtId="174" fontId="31" fillId="0" borderId="0" xfId="44" quotePrefix="1" applyNumberFormat="1" applyFont="1" applyAlignment="1">
      <alignment horizontal="center"/>
    </xf>
    <xf numFmtId="173" fontId="31" fillId="3" borderId="0" xfId="46" applyFont="1" applyFill="1"/>
    <xf numFmtId="0" fontId="31" fillId="5" borderId="0" xfId="6" applyFont="1" applyFill="1"/>
    <xf numFmtId="182" fontId="31" fillId="5" borderId="0" xfId="5" applyNumberFormat="1" applyFont="1" applyFill="1" applyAlignment="1">
      <alignment horizontal="center" vertical="center"/>
    </xf>
    <xf numFmtId="10" fontId="31" fillId="5" borderId="0" xfId="45" applyNumberFormat="1" applyFont="1" applyFill="1" applyAlignment="1">
      <alignment horizontal="right" vertical="center"/>
    </xf>
    <xf numFmtId="0" fontId="31" fillId="0" borderId="0" xfId="36" applyFont="1" applyAlignment="1">
      <alignment horizontal="right"/>
    </xf>
    <xf numFmtId="0" fontId="31" fillId="5" borderId="0" xfId="36" applyFont="1" applyFill="1"/>
    <xf numFmtId="0" fontId="41" fillId="0" borderId="0" xfId="36" applyFont="1" applyAlignment="1">
      <alignment horizontal="center"/>
    </xf>
    <xf numFmtId="0" fontId="30" fillId="0" borderId="10" xfId="36" applyFont="1" applyBorder="1" applyAlignment="1">
      <alignment horizontal="center" wrapText="1"/>
    </xf>
    <xf numFmtId="0" fontId="30" fillId="0" borderId="10" xfId="36" applyFont="1" applyBorder="1"/>
    <xf numFmtId="174" fontId="5" fillId="5" borderId="0" xfId="36" applyNumberFormat="1" applyFont="1" applyFill="1" applyAlignment="1">
      <alignment horizontal="center"/>
    </xf>
    <xf numFmtId="0" fontId="5" fillId="5" borderId="0" xfId="36" applyFont="1" applyFill="1"/>
    <xf numFmtId="41" fontId="5" fillId="5" borderId="0" xfId="36" applyNumberFormat="1" applyFont="1" applyFill="1" applyAlignment="1">
      <alignment horizontal="center" wrapText="1"/>
    </xf>
    <xf numFmtId="174" fontId="31" fillId="0" borderId="0" xfId="36" applyNumberFormat="1" applyFont="1"/>
    <xf numFmtId="174" fontId="31" fillId="0" borderId="0" xfId="36" quotePrefix="1" applyNumberFormat="1" applyFont="1"/>
    <xf numFmtId="0" fontId="44" fillId="5" borderId="0" xfId="36" applyFont="1" applyFill="1"/>
    <xf numFmtId="0" fontId="31" fillId="0" borderId="1" xfId="6" applyFont="1" applyBorder="1"/>
    <xf numFmtId="0" fontId="36" fillId="0" borderId="0" xfId="36" applyFont="1" applyAlignment="1">
      <alignment horizontal="center"/>
    </xf>
    <xf numFmtId="0" fontId="30" fillId="0" borderId="0" xfId="48" applyNumberFormat="1" applyFont="1"/>
    <xf numFmtId="0" fontId="31" fillId="0" borderId="0" xfId="19" applyFont="1"/>
    <xf numFmtId="173" fontId="31" fillId="0" borderId="0" xfId="48" applyFont="1"/>
    <xf numFmtId="184" fontId="30" fillId="0" borderId="0" xfId="49" quotePrefix="1" applyFont="1"/>
    <xf numFmtId="0" fontId="30" fillId="0" borderId="0" xfId="50" applyFont="1"/>
    <xf numFmtId="184" fontId="30" fillId="5" borderId="0" xfId="49" quotePrefix="1" applyFont="1" applyFill="1"/>
    <xf numFmtId="184" fontId="30" fillId="0" borderId="0" xfId="49" quotePrefix="1" applyFont="1" applyAlignment="1">
      <alignment horizontal="center"/>
    </xf>
    <xf numFmtId="0" fontId="30" fillId="0" borderId="0" xfId="50" applyFont="1" applyAlignment="1">
      <alignment horizontal="center"/>
    </xf>
    <xf numFmtId="0" fontId="41" fillId="0" borderId="0" xfId="50" applyFont="1" applyAlignment="1">
      <alignment horizontal="center"/>
    </xf>
    <xf numFmtId="0" fontId="36" fillId="0" borderId="0" xfId="50" applyFont="1" applyAlignment="1">
      <alignment horizontal="left"/>
    </xf>
    <xf numFmtId="0" fontId="36" fillId="5" borderId="0" xfId="51" applyNumberFormat="1" applyFont="1" applyFill="1"/>
    <xf numFmtId="0" fontId="36" fillId="0" borderId="0" xfId="50" applyFont="1"/>
    <xf numFmtId="174" fontId="36" fillId="5" borderId="0" xfId="51" applyNumberFormat="1" applyFont="1" applyFill="1"/>
    <xf numFmtId="0" fontId="41" fillId="0" borderId="0" xfId="50" applyFont="1" applyAlignment="1">
      <alignment horizontal="center" vertical="top"/>
    </xf>
    <xf numFmtId="0" fontId="36" fillId="0" borderId="0" xfId="50" applyFont="1" applyAlignment="1">
      <alignment vertical="top" wrapText="1"/>
    </xf>
    <xf numFmtId="0" fontId="41" fillId="0" borderId="0" xfId="50" applyFont="1"/>
    <xf numFmtId="0" fontId="36" fillId="0" borderId="0" xfId="52" applyFont="1"/>
    <xf numFmtId="0" fontId="36" fillId="0" borderId="0" xfId="36" applyFont="1"/>
    <xf numFmtId="0" fontId="41" fillId="0" borderId="0" xfId="50" applyFont="1" applyAlignment="1">
      <alignment horizontal="left"/>
    </xf>
    <xf numFmtId="174" fontId="36" fillId="0" borderId="10" xfId="53" applyNumberFormat="1" applyFont="1" applyBorder="1" applyAlignment="1">
      <alignment horizontal="center" vertical="center" wrapText="1"/>
    </xf>
    <xf numFmtId="174" fontId="36" fillId="5" borderId="0" xfId="38" applyNumberFormat="1" applyFont="1" applyFill="1"/>
    <xf numFmtId="0" fontId="41" fillId="0" borderId="0" xfId="50" applyFont="1" applyAlignment="1">
      <alignment horizontal="center" wrapText="1"/>
    </xf>
    <xf numFmtId="174" fontId="36" fillId="5" borderId="10" xfId="38" applyNumberFormat="1" applyFont="1" applyFill="1" applyBorder="1"/>
    <xf numFmtId="174" fontId="36" fillId="0" borderId="0" xfId="50" applyNumberFormat="1" applyFont="1"/>
    <xf numFmtId="174" fontId="36" fillId="0" borderId="12" xfId="50" applyNumberFormat="1" applyFont="1" applyBorder="1"/>
    <xf numFmtId="174" fontId="41" fillId="0" borderId="0" xfId="53" applyNumberFormat="1" applyFont="1" applyAlignment="1">
      <alignment vertical="center"/>
    </xf>
    <xf numFmtId="0" fontId="30" fillId="0" borderId="0" xfId="43" applyFont="1"/>
    <xf numFmtId="173" fontId="41" fillId="0" borderId="0" xfId="48" applyFont="1" applyAlignment="1">
      <alignment horizontal="center"/>
    </xf>
    <xf numFmtId="0" fontId="31" fillId="0" borderId="10" xfId="43" applyFont="1" applyBorder="1" applyAlignment="1">
      <alignment horizontal="center"/>
    </xf>
    <xf numFmtId="0" fontId="36" fillId="0" borderId="10" xfId="38" applyFont="1" applyBorder="1" applyAlignment="1">
      <alignment horizontal="center" wrapText="1"/>
    </xf>
    <xf numFmtId="0" fontId="41" fillId="0" borderId="0" xfId="50" applyFont="1" applyAlignment="1">
      <alignment horizontal="center" vertical="center"/>
    </xf>
    <xf numFmtId="0" fontId="31" fillId="0" borderId="5" xfId="43" applyFont="1" applyBorder="1" applyAlignment="1">
      <alignment horizontal="center" vertical="center"/>
    </xf>
    <xf numFmtId="0" fontId="36" fillId="0" borderId="5" xfId="38" applyFont="1" applyBorder="1" applyAlignment="1">
      <alignment horizontal="center" vertical="center" wrapText="1"/>
    </xf>
    <xf numFmtId="0" fontId="31" fillId="0" borderId="0" xfId="19" applyFont="1" applyAlignment="1">
      <alignment vertical="center"/>
    </xf>
    <xf numFmtId="0" fontId="31" fillId="0" borderId="0" xfId="43" applyFont="1"/>
    <xf numFmtId="0" fontId="36" fillId="5" borderId="0" xfId="38" applyFont="1" applyFill="1" applyAlignment="1">
      <alignment horizontal="left"/>
    </xf>
    <xf numFmtId="174" fontId="36" fillId="5" borderId="0" xfId="38" applyNumberFormat="1" applyFont="1" applyFill="1" applyAlignment="1">
      <alignment horizontal="right"/>
    </xf>
    <xf numFmtId="174" fontId="36" fillId="5" borderId="0" xfId="39" applyNumberFormat="1" applyFont="1" applyFill="1" applyAlignment="1">
      <alignment horizontal="right"/>
    </xf>
    <xf numFmtId="0" fontId="36" fillId="0" borderId="0" xfId="38" applyFont="1" applyAlignment="1">
      <alignment horizontal="center"/>
    </xf>
    <xf numFmtId="174" fontId="36" fillId="0" borderId="0" xfId="38" applyNumberFormat="1" applyFont="1" applyAlignment="1">
      <alignment horizontal="right"/>
    </xf>
    <xf numFmtId="174" fontId="36" fillId="0" borderId="0" xfId="38" applyNumberFormat="1" applyFont="1"/>
    <xf numFmtId="0" fontId="36" fillId="5" borderId="0" xfId="38" applyFont="1" applyFill="1" applyAlignment="1">
      <alignment horizontal="center"/>
    </xf>
    <xf numFmtId="174" fontId="36" fillId="0" borderId="10" xfId="38" applyNumberFormat="1" applyFont="1" applyBorder="1"/>
    <xf numFmtId="0" fontId="31" fillId="0" borderId="13" xfId="43" applyFont="1" applyBorder="1" applyAlignment="1">
      <alignment horizontal="left"/>
    </xf>
    <xf numFmtId="0" fontId="31" fillId="0" borderId="13" xfId="43" applyFont="1" applyBorder="1" applyAlignment="1">
      <alignment horizontal="right"/>
    </xf>
    <xf numFmtId="174" fontId="36" fillId="0" borderId="12" xfId="38" applyNumberFormat="1" applyFont="1" applyBorder="1"/>
    <xf numFmtId="0" fontId="36" fillId="0" borderId="13" xfId="38" applyFont="1" applyBorder="1"/>
    <xf numFmtId="174" fontId="36" fillId="0" borderId="12" xfId="54" applyNumberFormat="1" applyFont="1" applyBorder="1"/>
    <xf numFmtId="0" fontId="31" fillId="0" borderId="0" xfId="43" applyFont="1" applyAlignment="1">
      <alignment horizontal="right"/>
    </xf>
    <xf numFmtId="0" fontId="36" fillId="0" borderId="0" xfId="38" applyFont="1"/>
    <xf numFmtId="174" fontId="31" fillId="0" borderId="0" xfId="19" applyNumberFormat="1" applyFont="1"/>
    <xf numFmtId="0" fontId="30" fillId="0" borderId="0" xfId="19" applyFont="1"/>
    <xf numFmtId="0" fontId="36" fillId="0" borderId="0" xfId="36" applyFont="1" applyAlignment="1">
      <alignment wrapText="1"/>
    </xf>
    <xf numFmtId="0" fontId="36" fillId="0" borderId="0" xfId="36" applyFont="1" applyAlignment="1">
      <alignment horizontal="left" wrapText="1"/>
    </xf>
    <xf numFmtId="0" fontId="36" fillId="0" borderId="0" xfId="55" applyFont="1"/>
    <xf numFmtId="0" fontId="30" fillId="5" borderId="0" xfId="18" applyFont="1" applyFill="1"/>
    <xf numFmtId="0" fontId="30" fillId="0" borderId="0" xfId="18" applyFont="1" applyAlignment="1">
      <alignment horizontal="center"/>
    </xf>
    <xf numFmtId="0" fontId="30" fillId="0" borderId="0" xfId="18" applyFont="1"/>
    <xf numFmtId="0" fontId="41" fillId="0" borderId="10" xfId="55" applyFont="1" applyBorder="1"/>
    <xf numFmtId="10" fontId="36" fillId="0" borderId="0" xfId="55" applyNumberFormat="1" applyFont="1" applyAlignment="1">
      <alignment horizontal="center"/>
    </xf>
    <xf numFmtId="0" fontId="41" fillId="0" borderId="0" xfId="55" applyFont="1"/>
    <xf numFmtId="10" fontId="31" fillId="5" borderId="0" xfId="56" applyNumberFormat="1" applyFont="1" applyFill="1" applyBorder="1" applyAlignment="1">
      <alignment horizontal="center"/>
    </xf>
    <xf numFmtId="10" fontId="36" fillId="5" borderId="0" xfId="55" applyNumberFormat="1" applyFont="1" applyFill="1" applyAlignment="1">
      <alignment horizontal="center"/>
    </xf>
    <xf numFmtId="0" fontId="36" fillId="0" borderId="0" xfId="55" applyFont="1" applyAlignment="1">
      <alignment horizontal="center"/>
    </xf>
    <xf numFmtId="0" fontId="36" fillId="0" borderId="5" xfId="55" applyFont="1" applyBorder="1"/>
    <xf numFmtId="0" fontId="36" fillId="0" borderId="5" xfId="55" applyFont="1" applyBorder="1" applyAlignment="1">
      <alignment horizontal="right"/>
    </xf>
    <xf numFmtId="0" fontId="36" fillId="0" borderId="5" xfId="55" applyFont="1" applyBorder="1" applyAlignment="1">
      <alignment horizontal="center"/>
    </xf>
    <xf numFmtId="0" fontId="36" fillId="0" borderId="10" xfId="55" applyFont="1" applyBorder="1" applyAlignment="1">
      <alignment horizontal="center"/>
    </xf>
    <xf numFmtId="0" fontId="36" fillId="5" borderId="0" xfId="55" applyFont="1" applyFill="1"/>
    <xf numFmtId="41" fontId="36" fillId="5" borderId="0" xfId="55" applyNumberFormat="1" applyFont="1" applyFill="1"/>
    <xf numFmtId="41" fontId="36" fillId="0" borderId="0" xfId="55" applyNumberFormat="1" applyFont="1"/>
    <xf numFmtId="41" fontId="36" fillId="10" borderId="0" xfId="55" applyNumberFormat="1" applyFont="1" applyFill="1"/>
    <xf numFmtId="41" fontId="36" fillId="0" borderId="12" xfId="55" applyNumberFormat="1" applyFont="1" applyBorder="1"/>
    <xf numFmtId="0" fontId="36" fillId="0" borderId="10" xfId="55" applyFont="1" applyBorder="1"/>
    <xf numFmtId="41" fontId="36" fillId="0" borderId="10" xfId="55" applyNumberFormat="1" applyFont="1" applyBorder="1"/>
    <xf numFmtId="0" fontId="36" fillId="5" borderId="0" xfId="55" applyFont="1" applyFill="1" applyAlignment="1">
      <alignment horizontal="center"/>
    </xf>
    <xf numFmtId="10" fontId="31" fillId="0" borderId="0" xfId="56" applyNumberFormat="1" applyFont="1" applyBorder="1" applyAlignment="1">
      <alignment horizontal="center"/>
    </xf>
    <xf numFmtId="41" fontId="36" fillId="0" borderId="0" xfId="55" applyNumberFormat="1" applyFont="1" applyAlignment="1">
      <alignment horizontal="center"/>
    </xf>
    <xf numFmtId="0" fontId="15" fillId="0" borderId="0" xfId="55" applyFont="1"/>
    <xf numFmtId="41" fontId="15" fillId="0" borderId="0" xfId="55" applyNumberFormat="1" applyFont="1"/>
    <xf numFmtId="0" fontId="41" fillId="0" borderId="0" xfId="55" applyFont="1" applyAlignment="1">
      <alignment horizontal="center"/>
    </xf>
    <xf numFmtId="0" fontId="30" fillId="3" borderId="0" xfId="57" applyNumberFormat="1" applyFont="1" applyFill="1"/>
    <xf numFmtId="0" fontId="30" fillId="3" borderId="0" xfId="57" applyNumberFormat="1" applyFont="1" applyFill="1" applyAlignment="1">
      <alignment horizontal="right"/>
    </xf>
    <xf numFmtId="173" fontId="31" fillId="3" borderId="0" xfId="57" applyFont="1" applyFill="1"/>
    <xf numFmtId="0" fontId="30" fillId="3" borderId="0" xfId="57" applyNumberFormat="1" applyFont="1" applyFill="1" applyAlignment="1">
      <alignment horizontal="left"/>
    </xf>
    <xf numFmtId="184" fontId="30" fillId="3" borderId="0" xfId="49" quotePrefix="1" applyFont="1" applyFill="1"/>
    <xf numFmtId="0" fontId="30" fillId="3" borderId="0" xfId="36" applyFont="1" applyFill="1"/>
    <xf numFmtId="184" fontId="30" fillId="3" borderId="0" xfId="49" quotePrefix="1" applyFont="1" applyFill="1" applyAlignment="1">
      <alignment horizontal="center"/>
    </xf>
    <xf numFmtId="0" fontId="30" fillId="3" borderId="0" xfId="36" applyFont="1" applyFill="1" applyAlignment="1">
      <alignment horizontal="center"/>
    </xf>
    <xf numFmtId="0" fontId="36" fillId="3" borderId="0" xfId="36" applyFont="1" applyFill="1" applyAlignment="1">
      <alignment horizontal="center"/>
    </xf>
    <xf numFmtId="0" fontId="36" fillId="3" borderId="0" xfId="36" applyFont="1" applyFill="1" applyAlignment="1">
      <alignment horizontal="left"/>
    </xf>
    <xf numFmtId="0" fontId="33" fillId="5" borderId="0" xfId="58" applyNumberFormat="1" applyFont="1" applyFill="1" applyBorder="1" applyAlignment="1">
      <alignment horizontal="right" vertical="top"/>
    </xf>
    <xf numFmtId="0" fontId="36" fillId="3" borderId="0" xfId="36" applyFont="1" applyFill="1"/>
    <xf numFmtId="0" fontId="41" fillId="3" borderId="0" xfId="36" applyFont="1" applyFill="1"/>
    <xf numFmtId="0" fontId="36" fillId="3" borderId="0" xfId="59" applyFont="1" applyFill="1"/>
    <xf numFmtId="0" fontId="30" fillId="3" borderId="0" xfId="43" applyFont="1" applyFill="1"/>
    <xf numFmtId="0" fontId="41" fillId="3" borderId="0" xfId="36" applyFont="1" applyFill="1" applyAlignment="1">
      <alignment horizontal="left"/>
    </xf>
    <xf numFmtId="0" fontId="45" fillId="3" borderId="0" xfId="52" applyFont="1" applyFill="1" applyBorder="1"/>
    <xf numFmtId="0" fontId="45" fillId="3" borderId="0" xfId="36" applyFont="1" applyFill="1" applyBorder="1"/>
    <xf numFmtId="0" fontId="36" fillId="3" borderId="0" xfId="36" applyFont="1" applyFill="1" applyBorder="1"/>
    <xf numFmtId="0" fontId="41" fillId="3" borderId="0" xfId="36" applyFont="1" applyFill="1" applyAlignment="1">
      <alignment horizontal="center" wrapText="1"/>
    </xf>
    <xf numFmtId="174" fontId="36" fillId="5" borderId="0" xfId="61" applyNumberFormat="1" applyFont="1" applyFill="1"/>
    <xf numFmtId="174" fontId="47" fillId="3" borderId="0" xfId="36" applyNumberFormat="1" applyFont="1" applyFill="1" applyBorder="1" applyAlignment="1">
      <alignment horizontal="center" wrapText="1"/>
    </xf>
    <xf numFmtId="174" fontId="36" fillId="3" borderId="0" xfId="36" applyNumberFormat="1" applyFont="1" applyFill="1"/>
    <xf numFmtId="174" fontId="45" fillId="3" borderId="0" xfId="36" applyNumberFormat="1" applyFont="1" applyFill="1" applyBorder="1"/>
    <xf numFmtId="174" fontId="36" fillId="3" borderId="12" xfId="36" applyNumberFormat="1" applyFont="1" applyFill="1" applyBorder="1"/>
    <xf numFmtId="174" fontId="41" fillId="3" borderId="0" xfId="60" applyNumberFormat="1" applyFont="1" applyFill="1" applyBorder="1" applyAlignment="1">
      <alignment vertical="center"/>
    </xf>
    <xf numFmtId="0" fontId="36" fillId="3" borderId="0" xfId="36" applyFont="1" applyFill="1" applyAlignment="1">
      <alignment horizontal="center" vertical="center"/>
    </xf>
    <xf numFmtId="0" fontId="30" fillId="3" borderId="0" xfId="19" applyFont="1" applyFill="1" applyAlignment="1">
      <alignment horizontal="center"/>
    </xf>
    <xf numFmtId="0" fontId="30" fillId="3" borderId="0" xfId="43" applyFont="1" applyFill="1" applyAlignment="1">
      <alignment horizontal="center"/>
    </xf>
    <xf numFmtId="173" fontId="41" fillId="3" borderId="0" xfId="57" applyFont="1" applyFill="1" applyAlignment="1">
      <alignment horizontal="center"/>
    </xf>
    <xf numFmtId="0" fontId="31" fillId="3" borderId="10" xfId="43" applyFont="1" applyFill="1" applyBorder="1" applyAlignment="1">
      <alignment horizontal="center"/>
    </xf>
    <xf numFmtId="0" fontId="36" fillId="3" borderId="10" xfId="61" applyFont="1" applyFill="1" applyBorder="1" applyAlignment="1">
      <alignment horizontal="center" wrapText="1"/>
    </xf>
    <xf numFmtId="0" fontId="31" fillId="3" borderId="0" xfId="43" applyFont="1" applyFill="1"/>
    <xf numFmtId="0" fontId="36" fillId="3" borderId="0" xfId="61" applyFont="1" applyFill="1" applyAlignment="1">
      <alignment horizontal="left"/>
    </xf>
    <xf numFmtId="174" fontId="36" fillId="5" borderId="0" xfId="61" applyNumberFormat="1" applyFont="1" applyFill="1" applyAlignment="1">
      <alignment horizontal="center"/>
    </xf>
    <xf numFmtId="174" fontId="36" fillId="3" borderId="0" xfId="63" applyNumberFormat="1" applyFont="1" applyFill="1" applyAlignment="1">
      <alignment horizontal="right"/>
    </xf>
    <xf numFmtId="0" fontId="36" fillId="3" borderId="0" xfId="61" applyFont="1" applyFill="1" applyAlignment="1">
      <alignment horizontal="center"/>
    </xf>
    <xf numFmtId="174" fontId="36" fillId="3" borderId="0" xfId="61" applyNumberFormat="1" applyFont="1" applyFill="1" applyAlignment="1">
      <alignment horizontal="right"/>
    </xf>
    <xf numFmtId="174" fontId="36" fillId="3" borderId="0" xfId="61" applyNumberFormat="1" applyFont="1" applyFill="1"/>
    <xf numFmtId="174" fontId="36" fillId="3" borderId="10" xfId="61" applyNumberFormat="1" applyFont="1" applyFill="1" applyBorder="1"/>
    <xf numFmtId="0" fontId="31" fillId="3" borderId="13" xfId="43" applyFont="1" applyFill="1" applyBorder="1" applyAlignment="1">
      <alignment horizontal="right"/>
    </xf>
    <xf numFmtId="174" fontId="36" fillId="3" borderId="12" xfId="61" applyNumberFormat="1" applyFont="1" applyFill="1" applyBorder="1"/>
    <xf numFmtId="0" fontId="36" fillId="3" borderId="13" xfId="61" applyFont="1" applyFill="1" applyBorder="1"/>
    <xf numFmtId="174" fontId="36" fillId="5" borderId="10" xfId="61" applyNumberFormat="1" applyFont="1" applyFill="1" applyBorder="1"/>
    <xf numFmtId="0" fontId="36" fillId="3" borderId="0" xfId="36" applyFont="1" applyFill="1" applyAlignment="1">
      <alignment horizontal="center" vertical="top"/>
    </xf>
    <xf numFmtId="0" fontId="31" fillId="3" borderId="0" xfId="19" applyFont="1" applyFill="1" applyAlignment="1">
      <alignment horizontal="center" vertical="top"/>
    </xf>
    <xf numFmtId="173" fontId="31" fillId="3" borderId="0" xfId="30" applyFont="1" applyFill="1"/>
    <xf numFmtId="0" fontId="31" fillId="3" borderId="0" xfId="6" applyFont="1" applyFill="1"/>
    <xf numFmtId="0" fontId="30" fillId="3" borderId="0" xfId="6" applyFont="1" applyFill="1"/>
    <xf numFmtId="41" fontId="31" fillId="3" borderId="0" xfId="43" applyNumberFormat="1" applyFont="1" applyFill="1"/>
    <xf numFmtId="174" fontId="31" fillId="3" borderId="13" xfId="37" applyNumberFormat="1" applyFont="1" applyFill="1" applyBorder="1"/>
    <xf numFmtId="174" fontId="30" fillId="3" borderId="0" xfId="37" applyNumberFormat="1" applyFont="1" applyFill="1" applyBorder="1"/>
    <xf numFmtId="10" fontId="31" fillId="3" borderId="0" xfId="35" applyNumberFormat="1" applyFont="1" applyFill="1" applyBorder="1"/>
    <xf numFmtId="174" fontId="30" fillId="3" borderId="12" xfId="6" applyNumberFormat="1" applyFont="1" applyFill="1" applyBorder="1"/>
    <xf numFmtId="0" fontId="40" fillId="3" borderId="0" xfId="6" applyFont="1" applyFill="1"/>
    <xf numFmtId="185" fontId="31" fillId="5" borderId="0" xfId="43" applyNumberFormat="1" applyFont="1" applyFill="1"/>
    <xf numFmtId="173" fontId="49" fillId="0" borderId="0" xfId="64" applyFont="1"/>
    <xf numFmtId="0" fontId="50" fillId="0" borderId="0" xfId="64" applyNumberFormat="1" applyFont="1" applyAlignment="1">
      <alignment horizontal="left"/>
    </xf>
    <xf numFmtId="0" fontId="51" fillId="4" borderId="0" xfId="65" applyFont="1" applyFill="1" applyAlignment="1">
      <alignment horizontal="left" vertical="top"/>
    </xf>
    <xf numFmtId="0" fontId="51" fillId="5" borderId="0" xfId="44" applyNumberFormat="1" applyFont="1" applyFill="1" applyAlignment="1">
      <alignment horizontal="left" vertical="center"/>
    </xf>
    <xf numFmtId="0" fontId="40" fillId="0" borderId="0" xfId="6" applyFont="1"/>
    <xf numFmtId="0" fontId="51" fillId="4" borderId="0" xfId="65" applyFont="1" applyFill="1" applyAlignment="1">
      <alignment horizontal="center" vertical="top" wrapText="1"/>
    </xf>
    <xf numFmtId="0" fontId="49" fillId="0" borderId="0" xfId="6" applyFont="1"/>
    <xf numFmtId="0" fontId="40" fillId="4" borderId="0" xfId="65" applyFont="1" applyFill="1" applyAlignment="1">
      <alignment horizontal="left" vertical="top"/>
    </xf>
    <xf numFmtId="0" fontId="51" fillId="4" borderId="0" xfId="65" applyFont="1" applyFill="1" applyAlignment="1">
      <alignment horizontal="left" vertical="top" wrapText="1"/>
    </xf>
    <xf numFmtId="0" fontId="49" fillId="4" borderId="0" xfId="65" applyFont="1" applyFill="1" applyAlignment="1">
      <alignment horizontal="left" vertical="top"/>
    </xf>
    <xf numFmtId="0" fontId="51" fillId="4" borderId="10" xfId="65" applyFont="1" applyFill="1" applyBorder="1" applyAlignment="1">
      <alignment horizontal="center" vertical="top"/>
    </xf>
    <xf numFmtId="0" fontId="51" fillId="4" borderId="10" xfId="65" applyFont="1" applyFill="1" applyBorder="1" applyAlignment="1">
      <alignment horizontal="left" vertical="top"/>
    </xf>
    <xf numFmtId="0" fontId="40" fillId="0" borderId="0" xfId="6" applyFont="1" applyAlignment="1">
      <alignment horizontal="center" vertical="center"/>
    </xf>
    <xf numFmtId="0" fontId="51" fillId="4" borderId="0" xfId="65" applyFont="1" applyFill="1" applyAlignment="1">
      <alignment horizontal="center" vertical="top"/>
    </xf>
    <xf numFmtId="0" fontId="40" fillId="0" borderId="0" xfId="6" applyFont="1" applyAlignment="1">
      <alignment horizontal="center"/>
    </xf>
    <xf numFmtId="10" fontId="52" fillId="5" borderId="0" xfId="66" applyNumberFormat="1" applyFont="1" applyFill="1" applyAlignment="1">
      <alignment horizontal="right" vertical="center"/>
    </xf>
    <xf numFmtId="0" fontId="12" fillId="4" borderId="0" xfId="65" applyFont="1" applyFill="1" applyAlignment="1">
      <alignment horizontal="left" vertical="top"/>
    </xf>
    <xf numFmtId="164" fontId="52" fillId="5" borderId="0" xfId="66" applyNumberFormat="1" applyFont="1" applyFill="1" applyAlignment="1">
      <alignment horizontal="right" vertical="center"/>
    </xf>
    <xf numFmtId="0" fontId="52" fillId="4" borderId="0" xfId="65" applyFont="1" applyFill="1" applyAlignment="1">
      <alignment horizontal="left" vertical="center"/>
    </xf>
    <xf numFmtId="10" fontId="52" fillId="4" borderId="0" xfId="65" applyNumberFormat="1" applyFont="1" applyFill="1" applyAlignment="1">
      <alignment horizontal="right" vertical="center"/>
    </xf>
    <xf numFmtId="0" fontId="40" fillId="0" borderId="0" xfId="6" applyFont="1" applyAlignment="1">
      <alignment horizontal="center" vertical="top"/>
    </xf>
    <xf numFmtId="174" fontId="36" fillId="5" borderId="0" xfId="36" applyNumberFormat="1" applyFont="1" applyFill="1"/>
    <xf numFmtId="0" fontId="36" fillId="5" borderId="0" xfId="36" applyFont="1" applyFill="1"/>
    <xf numFmtId="174" fontId="45" fillId="3" borderId="0" xfId="38" applyNumberFormat="1" applyFont="1" applyFill="1" applyBorder="1"/>
    <xf numFmtId="0" fontId="39" fillId="3" borderId="0" xfId="19" applyFont="1" applyFill="1" applyBorder="1"/>
    <xf numFmtId="0" fontId="31" fillId="3" borderId="0" xfId="19" applyFont="1" applyFill="1" applyBorder="1"/>
    <xf numFmtId="0" fontId="9" fillId="3" borderId="0" xfId="19" quotePrefix="1" applyFill="1" applyBorder="1"/>
    <xf numFmtId="174" fontId="46" fillId="3" borderId="0" xfId="62" applyNumberFormat="1" applyFill="1" applyBorder="1"/>
    <xf numFmtId="174" fontId="48" fillId="3" borderId="0" xfId="38" applyNumberFormat="1" applyFont="1" applyFill="1" applyBorder="1"/>
    <xf numFmtId="41" fontId="31" fillId="5" borderId="0" xfId="43" applyNumberFormat="1" applyFont="1" applyFill="1"/>
    <xf numFmtId="9" fontId="5" fillId="2" borderId="0" xfId="29" applyFont="1" applyFill="1" applyProtection="1">
      <protection locked="0"/>
    </xf>
    <xf numFmtId="181" fontId="5" fillId="2" borderId="0" xfId="29" applyNumberFormat="1" applyFont="1" applyFill="1" applyProtection="1">
      <protection locked="0"/>
    </xf>
    <xf numFmtId="174" fontId="5" fillId="3" borderId="0" xfId="28" applyNumberFormat="1" applyFont="1" applyFill="1" applyProtection="1"/>
    <xf numFmtId="174" fontId="5" fillId="0" borderId="0" xfId="28" applyNumberFormat="1" applyFont="1" applyAlignment="1" applyProtection="1">
      <alignment horizontal="right"/>
    </xf>
    <xf numFmtId="174" fontId="5" fillId="2" borderId="0" xfId="28" applyNumberFormat="1" applyFont="1" applyFill="1" applyProtection="1">
      <protection locked="0"/>
    </xf>
    <xf numFmtId="174" fontId="5" fillId="2" borderId="1" xfId="28" applyNumberFormat="1" applyFont="1" applyFill="1" applyBorder="1" applyProtection="1">
      <protection locked="0"/>
    </xf>
    <xf numFmtId="178" fontId="5" fillId="2" borderId="0" xfId="1" applyNumberFormat="1" applyFont="1" applyFill="1" applyBorder="1" applyAlignment="1" applyProtection="1">
      <protection locked="0"/>
    </xf>
    <xf numFmtId="173" fontId="5" fillId="8" borderId="0" xfId="64" applyFont="1" applyFill="1" applyAlignment="1">
      <alignment horizontal="left" vertical="top"/>
    </xf>
    <xf numFmtId="173" fontId="5" fillId="8" borderId="0" xfId="64" applyFont="1" applyFill="1" applyAlignment="1">
      <alignment horizontal="center" vertical="center"/>
    </xf>
    <xf numFmtId="173" fontId="5" fillId="8" borderId="0" xfId="64" applyFont="1" applyFill="1" applyAlignment="1">
      <alignment horizontal="center" wrapText="1"/>
    </xf>
    <xf numFmtId="173" fontId="5" fillId="8" borderId="0" xfId="64" applyFont="1" applyFill="1" applyAlignment="1">
      <alignment horizontal="right" vertical="top"/>
    </xf>
    <xf numFmtId="173" fontId="37" fillId="8" borderId="0" xfId="64" applyFont="1" applyFill="1" applyAlignment="1">
      <alignment horizontal="left" vertical="top"/>
    </xf>
    <xf numFmtId="173" fontId="19" fillId="0" borderId="0" xfId="64"/>
    <xf numFmtId="173" fontId="31" fillId="5" borderId="0" xfId="64" applyFont="1" applyFill="1" applyAlignment="1">
      <alignment horizontal="right" vertical="top"/>
    </xf>
    <xf numFmtId="173" fontId="6" fillId="8" borderId="0" xfId="64" applyFont="1" applyFill="1" applyAlignment="1">
      <alignment horizontal="center" vertical="top"/>
    </xf>
    <xf numFmtId="173" fontId="5" fillId="8" borderId="10" xfId="64" applyFont="1" applyFill="1" applyBorder="1" applyAlignment="1">
      <alignment horizontal="center" wrapText="1"/>
    </xf>
    <xf numFmtId="173" fontId="5" fillId="8" borderId="0" xfId="64" applyFont="1" applyFill="1" applyAlignment="1">
      <alignment horizontal="center" vertical="top"/>
    </xf>
    <xf numFmtId="0" fontId="5" fillId="3" borderId="0" xfId="64" applyNumberFormat="1" applyFont="1" applyFill="1" applyAlignment="1">
      <alignment horizontal="center" vertical="top"/>
    </xf>
    <xf numFmtId="186" fontId="5" fillId="8" borderId="0" xfId="64" applyNumberFormat="1" applyFont="1" applyFill="1" applyAlignment="1">
      <alignment horizontal="left" vertical="top"/>
    </xf>
    <xf numFmtId="10" fontId="5" fillId="3" borderId="0" xfId="26" applyNumberFormat="1" applyFont="1" applyFill="1" applyBorder="1" applyAlignment="1">
      <alignment horizontal="center" wrapText="1"/>
    </xf>
    <xf numFmtId="173" fontId="5" fillId="0" borderId="0" xfId="64" applyFont="1" applyAlignment="1">
      <alignment horizontal="left" vertical="top"/>
    </xf>
    <xf numFmtId="0" fontId="5" fillId="3" borderId="0" xfId="64" applyNumberFormat="1" applyFont="1" applyFill="1" applyAlignment="1">
      <alignment vertical="top"/>
    </xf>
    <xf numFmtId="10" fontId="5" fillId="3" borderId="0" xfId="26" applyNumberFormat="1" applyFont="1" applyFill="1" applyBorder="1" applyAlignment="1">
      <alignment horizontal="center" vertical="center"/>
    </xf>
    <xf numFmtId="0" fontId="5" fillId="3" borderId="0" xfId="64" applyNumberFormat="1" applyFont="1" applyFill="1"/>
    <xf numFmtId="10" fontId="5" fillId="0" borderId="0" xfId="26" applyNumberFormat="1" applyFont="1" applyFill="1" applyBorder="1" applyAlignment="1">
      <alignment horizontal="center" vertical="center"/>
    </xf>
    <xf numFmtId="173" fontId="19" fillId="3" borderId="0" xfId="64" applyFill="1"/>
    <xf numFmtId="173" fontId="5" fillId="3" borderId="0" xfId="64" applyFont="1" applyFill="1" applyAlignment="1">
      <alignment horizontal="left" vertical="top"/>
    </xf>
    <xf numFmtId="173" fontId="5" fillId="8" borderId="10" xfId="64" applyFont="1" applyFill="1" applyBorder="1" applyAlignment="1">
      <alignment horizontal="center" vertical="top"/>
    </xf>
    <xf numFmtId="173" fontId="5" fillId="8" borderId="0" xfId="64" quotePrefix="1" applyFont="1" applyFill="1" applyAlignment="1">
      <alignment horizontal="center" vertical="top"/>
    </xf>
    <xf numFmtId="173" fontId="54" fillId="0" borderId="0" xfId="64" applyFont="1" applyAlignment="1">
      <alignment vertical="top" wrapText="1"/>
    </xf>
    <xf numFmtId="173" fontId="54" fillId="0" borderId="0" xfId="64" applyFont="1" applyAlignment="1">
      <alignment horizontal="left" vertical="top"/>
    </xf>
    <xf numFmtId="10" fontId="31" fillId="3" borderId="0" xfId="29" applyNumberFormat="1" applyFont="1" applyFill="1" applyAlignment="1"/>
    <xf numFmtId="173" fontId="5" fillId="0" borderId="0" xfId="25" applyFont="1" applyAlignment="1" applyProtection="1">
      <alignment horizontal="left" vertical="top" wrapText="1"/>
      <protection locked="0"/>
    </xf>
    <xf numFmtId="0" fontId="5" fillId="0" borderId="0" xfId="27" applyNumberFormat="1" applyFont="1" applyAlignment="1" applyProtection="1">
      <alignment wrapText="1"/>
      <protection locked="0"/>
    </xf>
    <xf numFmtId="173" fontId="16" fillId="0" borderId="0" xfId="25" applyAlignment="1" applyProtection="1">
      <alignment wrapText="1"/>
      <protection locked="0"/>
    </xf>
    <xf numFmtId="0" fontId="5" fillId="0" borderId="0" xfId="25" applyNumberFormat="1" applyFont="1" applyAlignment="1" applyProtection="1">
      <alignment horizontal="left" vertical="top" wrapText="1"/>
      <protection locked="0"/>
    </xf>
    <xf numFmtId="0" fontId="10" fillId="0" borderId="0" xfId="25" applyNumberFormat="1" applyFont="1" applyAlignment="1" applyProtection="1">
      <alignment horizontal="left" vertical="top" wrapText="1"/>
      <protection locked="0"/>
    </xf>
    <xf numFmtId="173" fontId="15" fillId="0" borderId="0" xfId="25" applyFont="1" applyAlignment="1" applyProtection="1">
      <alignment horizontal="left" vertical="top" wrapText="1"/>
      <protection locked="0"/>
    </xf>
    <xf numFmtId="0" fontId="5" fillId="0" borderId="0" xfId="25" applyNumberFormat="1" applyFont="1" applyAlignment="1" applyProtection="1">
      <alignment vertical="top" wrapText="1"/>
      <protection locked="0"/>
    </xf>
    <xf numFmtId="0" fontId="5" fillId="3" borderId="0" xfId="25" applyNumberFormat="1" applyFont="1" applyFill="1" applyAlignment="1" applyProtection="1">
      <alignment vertical="top" wrapText="1"/>
      <protection locked="0"/>
    </xf>
    <xf numFmtId="0" fontId="10" fillId="3" borderId="0" xfId="25" applyNumberFormat="1" applyFont="1" applyFill="1" applyAlignment="1" applyProtection="1">
      <alignment vertical="top" wrapText="1"/>
      <protection locked="0"/>
    </xf>
    <xf numFmtId="0" fontId="5" fillId="3" borderId="0" xfId="25" applyNumberFormat="1" applyFont="1" applyFill="1" applyAlignment="1" applyProtection="1">
      <alignment horizontal="left" vertical="top" wrapText="1"/>
      <protection locked="0"/>
    </xf>
    <xf numFmtId="0" fontId="5" fillId="0" borderId="0" xfId="25" applyNumberFormat="1" applyFont="1" applyAlignment="1" applyProtection="1">
      <alignment horizontal="right"/>
      <protection locked="0"/>
    </xf>
    <xf numFmtId="0" fontId="5" fillId="0" borderId="0" xfId="25" applyNumberFormat="1" applyFont="1" applyAlignment="1" applyProtection="1">
      <alignment horizontal="left" wrapText="1"/>
      <protection locked="0"/>
    </xf>
    <xf numFmtId="173" fontId="0" fillId="0" borderId="0" xfId="0" applyFont="1" applyFill="1" applyBorder="1" applyAlignment="1">
      <alignment horizontal="left"/>
    </xf>
    <xf numFmtId="173" fontId="0" fillId="0" borderId="0" xfId="0" applyFont="1" applyFill="1" applyBorder="1" applyAlignment="1">
      <alignment horizontal="left" vertical="top" wrapText="1"/>
    </xf>
    <xf numFmtId="173" fontId="5" fillId="3" borderId="0" xfId="64" applyFont="1" applyFill="1" applyAlignment="1">
      <alignment horizontal="left" vertical="top" wrapText="1"/>
    </xf>
    <xf numFmtId="173" fontId="5" fillId="8" borderId="0" xfId="64" applyFont="1" applyFill="1" applyAlignment="1">
      <alignment horizontal="center" vertical="top"/>
    </xf>
    <xf numFmtId="173" fontId="5" fillId="0" borderId="0" xfId="64" applyFont="1" applyAlignment="1">
      <alignment horizontal="center" vertical="top"/>
    </xf>
    <xf numFmtId="173" fontId="6" fillId="8" borderId="0" xfId="64" applyFont="1" applyFill="1" applyAlignment="1">
      <alignment horizontal="center" vertical="top"/>
    </xf>
    <xf numFmtId="173" fontId="5" fillId="8" borderId="0" xfId="64" quotePrefix="1" applyFont="1" applyFill="1" applyAlignment="1">
      <alignment horizontal="left" vertical="top" wrapText="1"/>
    </xf>
    <xf numFmtId="173" fontId="5" fillId="8" borderId="0" xfId="64" applyFont="1" applyFill="1" applyAlignment="1">
      <alignment horizontal="left" vertical="top"/>
    </xf>
    <xf numFmtId="0" fontId="31" fillId="2" borderId="0" xfId="47" applyNumberFormat="1" applyFont="1" applyFill="1" applyBorder="1" applyAlignment="1">
      <alignment horizontal="left" vertical="top" wrapText="1"/>
    </xf>
    <xf numFmtId="0" fontId="31" fillId="0" borderId="0" xfId="6" applyFont="1" applyAlignment="1">
      <alignment horizontal="left" vertical="top" wrapText="1"/>
    </xf>
    <xf numFmtId="0" fontId="5" fillId="2" borderId="0" xfId="47" applyNumberFormat="1" applyFont="1" applyFill="1" applyBorder="1" applyAlignment="1">
      <alignment horizontal="left" vertical="top" wrapText="1"/>
    </xf>
    <xf numFmtId="0" fontId="41" fillId="0" borderId="0" xfId="36" applyFont="1" applyAlignment="1">
      <alignment horizontal="center" vertical="top"/>
    </xf>
    <xf numFmtId="0" fontId="31" fillId="3" borderId="0" xfId="47" applyNumberFormat="1" applyFont="1" applyFill="1" applyBorder="1" applyAlignment="1">
      <alignment horizontal="left" vertical="top" wrapText="1"/>
    </xf>
    <xf numFmtId="0" fontId="33" fillId="3" borderId="0" xfId="47" applyNumberFormat="1" applyFont="1" applyFill="1" applyBorder="1" applyAlignment="1">
      <alignment horizontal="left" vertical="top" wrapText="1"/>
    </xf>
    <xf numFmtId="0" fontId="31" fillId="5" borderId="0" xfId="47" applyNumberFormat="1" applyFont="1" applyFill="1" applyBorder="1" applyAlignment="1">
      <alignment horizontal="left" vertical="top" wrapText="1"/>
    </xf>
    <xf numFmtId="0" fontId="33" fillId="5" borderId="0" xfId="47" applyNumberFormat="1" applyFont="1" applyFill="1" applyBorder="1" applyAlignment="1">
      <alignment horizontal="left" vertical="top" wrapText="1"/>
    </xf>
    <xf numFmtId="0" fontId="5" fillId="5" borderId="0" xfId="6" applyFont="1" applyFill="1" applyAlignment="1">
      <alignment horizontal="left" vertical="top" wrapText="1"/>
    </xf>
    <xf numFmtId="0" fontId="31" fillId="0" borderId="0" xfId="18" applyFont="1" applyAlignment="1">
      <alignment horizontal="left" vertical="top" wrapText="1"/>
    </xf>
    <xf numFmtId="0" fontId="31" fillId="0" borderId="0" xfId="36" applyFont="1" applyAlignment="1">
      <alignment horizontal="left" vertical="top" wrapText="1"/>
    </xf>
    <xf numFmtId="0" fontId="41" fillId="0" borderId="0" xfId="36" applyFont="1" applyAlignment="1">
      <alignment horizontal="left" wrapText="1"/>
    </xf>
    <xf numFmtId="0" fontId="36" fillId="0" borderId="0" xfId="36" applyFont="1" applyAlignment="1">
      <alignment horizontal="left" wrapText="1"/>
    </xf>
    <xf numFmtId="0" fontId="31" fillId="5" borderId="0" xfId="36" applyFont="1" applyFill="1" applyAlignment="1">
      <alignment horizontal="left" vertical="top" wrapText="1"/>
    </xf>
    <xf numFmtId="0" fontId="36" fillId="0" borderId="0" xfId="50" applyFont="1" applyAlignment="1">
      <alignment horizontal="left" vertical="top" wrapText="1"/>
    </xf>
    <xf numFmtId="0" fontId="36" fillId="5" borderId="0" xfId="50" applyFont="1" applyFill="1" applyAlignment="1">
      <alignment horizontal="left" vertical="top" wrapText="1"/>
    </xf>
    <xf numFmtId="0" fontId="36" fillId="0" borderId="10" xfId="55" applyFont="1" applyBorder="1" applyAlignment="1">
      <alignment horizontal="center"/>
    </xf>
    <xf numFmtId="0" fontId="36" fillId="5" borderId="0" xfId="41" applyFont="1" applyFill="1" applyAlignment="1">
      <alignment horizontal="left" vertical="center" wrapText="1"/>
    </xf>
    <xf numFmtId="0" fontId="31" fillId="0" borderId="0" xfId="18" applyFont="1" applyAlignment="1">
      <alignment vertical="top" wrapText="1"/>
    </xf>
    <xf numFmtId="0" fontId="31" fillId="0" borderId="0" xfId="18" applyFont="1" applyAlignment="1">
      <alignment vertical="top"/>
    </xf>
    <xf numFmtId="0" fontId="30" fillId="0" borderId="10" xfId="18" applyFont="1" applyBorder="1" applyAlignment="1">
      <alignment horizontal="center"/>
    </xf>
    <xf numFmtId="0" fontId="32" fillId="4" borderId="0" xfId="33" applyFont="1" applyFill="1" applyBorder="1" applyAlignment="1">
      <alignment horizontal="center" vertical="top"/>
    </xf>
    <xf numFmtId="0" fontId="30" fillId="0" borderId="0" xfId="30" applyNumberFormat="1" applyFont="1" applyAlignment="1">
      <alignment horizontal="left"/>
    </xf>
    <xf numFmtId="0" fontId="30" fillId="0" borderId="0" xfId="30" applyNumberFormat="1" applyFont="1" applyFill="1" applyAlignment="1">
      <alignment horizontal="left"/>
    </xf>
    <xf numFmtId="0" fontId="30" fillId="0" borderId="0" xfId="30" applyNumberFormat="1" applyFont="1" applyFill="1" applyAlignment="1">
      <alignment horizontal="center"/>
    </xf>
    <xf numFmtId="173" fontId="32" fillId="0" borderId="0" xfId="30" applyFont="1" applyFill="1" applyBorder="1" applyAlignment="1">
      <alignment horizontal="center"/>
    </xf>
    <xf numFmtId="0" fontId="31" fillId="3" borderId="0" xfId="19" applyFont="1" applyFill="1" applyAlignment="1">
      <alignment horizontal="left" vertical="top" wrapText="1"/>
    </xf>
    <xf numFmtId="174" fontId="36" fillId="3" borderId="0" xfId="60" applyNumberFormat="1" applyFont="1" applyFill="1" applyBorder="1" applyAlignment="1">
      <alignment horizontal="center" vertical="center" wrapText="1"/>
    </xf>
    <xf numFmtId="174" fontId="36" fillId="3" borderId="10" xfId="60" applyNumberFormat="1" applyFont="1" applyFill="1" applyBorder="1" applyAlignment="1">
      <alignment horizontal="center" vertical="center" wrapText="1"/>
    </xf>
    <xf numFmtId="0" fontId="30" fillId="3" borderId="0" xfId="57" applyNumberFormat="1" applyFont="1" applyFill="1" applyAlignment="1">
      <alignment horizontal="left"/>
    </xf>
    <xf numFmtId="0" fontId="36" fillId="3" borderId="0" xfId="36" applyFont="1" applyFill="1" applyAlignment="1">
      <alignment horizontal="left" wrapText="1"/>
    </xf>
    <xf numFmtId="0" fontId="36" fillId="3" borderId="0" xfId="36" applyFont="1" applyFill="1" applyAlignment="1">
      <alignment horizontal="left" vertical="top" wrapText="1"/>
    </xf>
    <xf numFmtId="0" fontId="30" fillId="3" borderId="0" xfId="30" applyNumberFormat="1" applyFont="1" applyFill="1" applyAlignment="1">
      <alignment horizontal="left"/>
    </xf>
    <xf numFmtId="0" fontId="31" fillId="3" borderId="0" xfId="6" applyFont="1" applyFill="1" applyAlignment="1">
      <alignment horizontal="left" wrapText="1"/>
    </xf>
    <xf numFmtId="0" fontId="31" fillId="3" borderId="0" xfId="6" applyFont="1" applyFill="1" applyAlignment="1">
      <alignment horizontal="center" wrapText="1"/>
    </xf>
    <xf numFmtId="0" fontId="30" fillId="3" borderId="0" xfId="6" applyFont="1" applyFill="1" applyAlignment="1">
      <alignment horizontal="center" wrapText="1"/>
    </xf>
    <xf numFmtId="173" fontId="40" fillId="0" borderId="0" xfId="64" applyFont="1" applyAlignment="1">
      <alignment horizontal="left" vertical="top" wrapText="1"/>
    </xf>
    <xf numFmtId="0" fontId="30" fillId="3" borderId="0" xfId="38" applyNumberFormat="1" applyFont="1" applyFill="1" applyAlignment="1">
      <alignment horizontal="left"/>
    </xf>
    <xf numFmtId="0" fontId="5" fillId="9" borderId="6" xfId="38" applyNumberFormat="1" applyFont="1" applyFill="1" applyBorder="1" applyAlignment="1">
      <alignment horizontal="center"/>
    </xf>
    <xf numFmtId="173" fontId="33" fillId="3" borderId="0" xfId="30" applyFont="1" applyFill="1" applyBorder="1" applyAlignment="1">
      <alignment horizontal="left" vertical="top" wrapText="1"/>
    </xf>
    <xf numFmtId="0" fontId="30" fillId="3" borderId="0" xfId="30" applyNumberFormat="1" applyFont="1" applyFill="1" applyAlignment="1">
      <alignment horizontal="center"/>
    </xf>
    <xf numFmtId="173" fontId="30" fillId="3" borderId="0" xfId="30" applyFont="1" applyFill="1" applyAlignment="1">
      <alignment horizontal="center" vertical="top" wrapText="1"/>
    </xf>
    <xf numFmtId="173" fontId="30" fillId="3" borderId="0" xfId="30" applyFont="1" applyFill="1" applyAlignment="1">
      <alignment horizontal="center" vertical="top"/>
    </xf>
    <xf numFmtId="173" fontId="33" fillId="3" borderId="0" xfId="30" applyFont="1" applyFill="1" applyBorder="1" applyAlignment="1">
      <alignment horizontal="left" vertical="top"/>
    </xf>
    <xf numFmtId="173" fontId="5" fillId="3" borderId="0" xfId="30" applyFont="1" applyFill="1" applyAlignment="1">
      <alignment horizontal="left"/>
    </xf>
    <xf numFmtId="173" fontId="38" fillId="3" borderId="0" xfId="30" applyFont="1" applyFill="1" applyBorder="1" applyAlignment="1">
      <alignment horizontal="right" vertical="top"/>
    </xf>
    <xf numFmtId="0" fontId="6" fillId="3" borderId="0" xfId="30" applyNumberFormat="1" applyFont="1" applyFill="1" applyAlignment="1">
      <alignment horizontal="right"/>
    </xf>
    <xf numFmtId="173" fontId="31" fillId="3" borderId="0" xfId="30" applyFont="1" applyFill="1" applyAlignment="1">
      <alignment horizontal="left" vertical="top" wrapText="1"/>
    </xf>
    <xf numFmtId="173" fontId="30" fillId="3" borderId="0" xfId="30" applyFont="1" applyFill="1" applyAlignment="1">
      <alignment horizontal="center"/>
    </xf>
    <xf numFmtId="173" fontId="30" fillId="3" borderId="1" xfId="30" applyFont="1" applyFill="1" applyBorder="1" applyAlignment="1">
      <alignment horizontal="center"/>
    </xf>
    <xf numFmtId="173" fontId="31" fillId="0" borderId="0" xfId="30" applyFont="1" applyFill="1" applyAlignment="1">
      <alignment horizontal="left"/>
    </xf>
    <xf numFmtId="173" fontId="31" fillId="3" borderId="0" xfId="30" applyFont="1" applyFill="1" applyAlignment="1">
      <alignment horizontal="left"/>
    </xf>
  </cellXfs>
  <cellStyles count="69">
    <cellStyle name="Comma" xfId="28" builtinId="3"/>
    <cellStyle name="Comma 2" xfId="4"/>
    <cellStyle name="Comma 2 2" xfId="5"/>
    <cellStyle name="Comma 2 3" xfId="58"/>
    <cellStyle name="Comma 21 2" xfId="14"/>
    <cellStyle name="Comma 21 2 2" xfId="39"/>
    <cellStyle name="Comma 21 2 2 2" xfId="63"/>
    <cellStyle name="Comma 27 2" xfId="12"/>
    <cellStyle name="Comma 27 2 2" xfId="53"/>
    <cellStyle name="Comma 27 2 2 2" xfId="60"/>
    <cellStyle name="Comma 3" xfId="44"/>
    <cellStyle name="Comma 3 2" xfId="51"/>
    <cellStyle name="Comma 4" xfId="37"/>
    <cellStyle name="Comma 7" xfId="68"/>
    <cellStyle name="Comma 88 2 2" xfId="21"/>
    <cellStyle name="Comma 88 2 2 2" xfId="24"/>
    <cellStyle name="Comma 88 2 2 2 2" xfId="47"/>
    <cellStyle name="Currency" xfId="1" builtinId="4"/>
    <cellStyle name="Currency 10" xfId="40"/>
    <cellStyle name="Currency 2" xfId="31"/>
    <cellStyle name="Currency 3" xfId="34"/>
    <cellStyle name="Hyperlink" xfId="62" builtinId="8"/>
    <cellStyle name="Normal" xfId="0" builtinId="0"/>
    <cellStyle name="Normal 10 2 2" xfId="18"/>
    <cellStyle name="Normal 11" xfId="20"/>
    <cellStyle name="Normal 12" xfId="67"/>
    <cellStyle name="Normal 2" xfId="7"/>
    <cellStyle name="Normal 2 2" xfId="46"/>
    <cellStyle name="Normal 2 2 2" xfId="65"/>
    <cellStyle name="Normal 2 4" xfId="6"/>
    <cellStyle name="Normal 2 7" xfId="9"/>
    <cellStyle name="Normal 28 2" xfId="13"/>
    <cellStyle name="Normal 28 2 2" xfId="38"/>
    <cellStyle name="Normal 28 2 2 2" xfId="61"/>
    <cellStyle name="Normal 28 2 3" xfId="54"/>
    <cellStyle name="Normal 3" xfId="25"/>
    <cellStyle name="Normal 3 2" xfId="3"/>
    <cellStyle name="Normal 3 2 2" xfId="32"/>
    <cellStyle name="Normal 3 2 3" xfId="57"/>
    <cellStyle name="Normal 3 3" xfId="48"/>
    <cellStyle name="Normal 3 3 2" xfId="64"/>
    <cellStyle name="Normal 4" xfId="8"/>
    <cellStyle name="Normal 4 2" xfId="19"/>
    <cellStyle name="Normal 4 3" xfId="30"/>
    <cellStyle name="Normal 48 2 2" xfId="16"/>
    <cellStyle name="Normal 48 2 2 2" xfId="22"/>
    <cellStyle name="Normal 48 2 2 2 2" xfId="41"/>
    <cellStyle name="Normal 5" xfId="55"/>
    <cellStyle name="Normal 69 2" xfId="10"/>
    <cellStyle name="Normal 69 2 2 2 2" xfId="17"/>
    <cellStyle name="Normal 69 2 2 2 2 2" xfId="23"/>
    <cellStyle name="Normal 69 2 2 2 2 2 2 2" xfId="36"/>
    <cellStyle name="Normal 69 2 2 2 2 3" xfId="50"/>
    <cellStyle name="Normal 69 3 2" xfId="11"/>
    <cellStyle name="Normal 69 3 2 2" xfId="52"/>
    <cellStyle name="Normal 69 3 2 2 2" xfId="59"/>
    <cellStyle name="Normal 7" xfId="33"/>
    <cellStyle name="Normal_21 Exh B" xfId="42"/>
    <cellStyle name="Normal_Attachment O &amp; GG Final 11_11_09 2" xfId="27"/>
    <cellStyle name="Normal_Schedule O Info for Mike" xfId="43"/>
    <cellStyle name="Normal_SP ANCILLARIES_9-10(clean 9-19)(a)" xfId="49"/>
    <cellStyle name="Percent" xfId="29" builtinId="5"/>
    <cellStyle name="Percent 2" xfId="15"/>
    <cellStyle name="Percent 2 2 3" xfId="66"/>
    <cellStyle name="Percent 2 3" xfId="45"/>
    <cellStyle name="Percent 3" xfId="26"/>
    <cellStyle name="Percent 4" xfId="56"/>
    <cellStyle name="Percent 5" xfId="35"/>
    <cellStyle name="Style 1"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externalLink" Target="externalLinks/externalLink25.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42" Type="http://schemas.openxmlformats.org/officeDocument/2006/relationships/externalLink" Target="externalLinks/externalLink28.xml"/><Relationship Id="rId47" Type="http://schemas.openxmlformats.org/officeDocument/2006/relationships/externalLink" Target="externalLinks/externalLink33.xml"/><Relationship Id="rId50" Type="http://schemas.openxmlformats.org/officeDocument/2006/relationships/externalLink" Target="externalLinks/externalLink36.xml"/><Relationship Id="rId55"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2.xml"/><Relationship Id="rId29" Type="http://schemas.openxmlformats.org/officeDocument/2006/relationships/externalLink" Target="externalLinks/externalLink15.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externalLink" Target="externalLinks/externalLink23.xml"/><Relationship Id="rId40" Type="http://schemas.openxmlformats.org/officeDocument/2006/relationships/externalLink" Target="externalLinks/externalLink26.xml"/><Relationship Id="rId45" Type="http://schemas.openxmlformats.org/officeDocument/2006/relationships/externalLink" Target="externalLinks/externalLink31.xml"/><Relationship Id="rId53"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43" Type="http://schemas.openxmlformats.org/officeDocument/2006/relationships/externalLink" Target="externalLinks/externalLink29.xml"/><Relationship Id="rId48" Type="http://schemas.openxmlformats.org/officeDocument/2006/relationships/externalLink" Target="externalLinks/externalLink34.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externalLink" Target="externalLinks/externalLink24.xml"/><Relationship Id="rId46" Type="http://schemas.openxmlformats.org/officeDocument/2006/relationships/externalLink" Target="externalLinks/externalLink32.xml"/><Relationship Id="rId20" Type="http://schemas.openxmlformats.org/officeDocument/2006/relationships/externalLink" Target="externalLinks/externalLink6.xml"/><Relationship Id="rId41" Type="http://schemas.openxmlformats.org/officeDocument/2006/relationships/externalLink" Target="externalLinks/externalLink27.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49" Type="http://schemas.openxmlformats.org/officeDocument/2006/relationships/externalLink" Target="externalLinks/externalLink35.xml"/><Relationship Id="rId57"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externalLink" Target="externalLinks/externalLink17.xml"/><Relationship Id="rId44" Type="http://schemas.openxmlformats.org/officeDocument/2006/relationships/externalLink" Target="externalLinks/externalLink30.xml"/><Relationship Id="rId5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5</xdr:col>
      <xdr:colOff>654844</xdr:colOff>
      <xdr:row>1</xdr:row>
      <xdr:rowOff>71437</xdr:rowOff>
    </xdr:from>
    <xdr:to>
      <xdr:col>12</xdr:col>
      <xdr:colOff>345280</xdr:colOff>
      <xdr:row>46</xdr:row>
      <xdr:rowOff>22510</xdr:rowOff>
    </xdr:to>
    <xdr:pic>
      <xdr:nvPicPr>
        <xdr:cNvPr id="3" name="Picture 2" descr="Screen Clippi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67438" y="261937"/>
          <a:ext cx="7203280" cy="98094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onmfsibk04\dig$\U%20K\1999\Daisy\Cambridge\models\integrated%20merger%20mode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er15.deloitteonline.com/clients/C/CSFB/CSFB%20-%202003/Technology/DCM/Federal%20K-1%20Module%2020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Users\hendra\Library\Containers\com.apple.mail\Data\Library\Mail%20Downloads\08E0BB6F-8B07-4CFC-82CE-B0AE7DB216E0\Material%20Listing"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tycom.tycoelectronics.com/EXCEL/SLC2000/SLC2OC1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EXCEL/SLC2000/SLC2OC1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spower.local\lsp_data\EXCEL\SLC2000\SLC2OC12.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UNIT4PRF.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DORAS\Team\power\Tenaska\Project%20Mesa\Model\Mesa%20Model%2003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Zephir\ORGINT\Countries\Scandinavia%20&amp;%20Finland\molnlycke\Model\Project%20Moon%2027-10-2003%20v5%20-%20retunrs%20breakdown%20in%20dollar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HS80085\FRATS_GU$\Redbook\Redbook%202002\FixedAssets\Mar%202002-041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d.docs.live.net/Users/jsaunders/Desktop/2.%20Republic/1.%20Section%20205%20Filings/1.%20Template%20Revisions/Final%20Template%20Attachments/1.%20Template/1.%20Excel/MSQUERY/XLQUERY.XLA"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r15.deloitteonline.com/suep2/Susan%20Peters/16011510sincePetesdeparture/ACQ397SM.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Library" Target="MSQUERY/XLQUERY.XLA"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jsaunders\Desktop\2.%20Republic\1.%20Section%20205%20Filings\1.%20Template%20Revisions\Final%20Template%20Attachments\1.%20Template\1.%20Excel\MSQUERY\XLQUERY.XLA"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Book11"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Contb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erver2\Worldox\suep2\Susan%20Peters\16011510sincePetesdeparture\ACQ397SM.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G:\Models%20and%20Spreadsheets\Project%20Evaluation%20Model%20October%202001.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Worksheet%20in%20(C)%208510B%20Rental%20income%20Combined%20Leadsheet%20-%20LLC"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G:\Work\Popeyes\Forecast\CUR_YEAR\DomPopfcst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EAD/Business%20Plan%202001/BudgetPlan2002_11_21_newPJ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power.local\lsp_data\Documents%20and%20Settings\pborrego\Desktop\02.%20KION\99.%20Research\01.%20Cognis%20Project\01.%20Step%201%20-%20category%20profile\Specification%20rationalisation\Spend%20analysis\Spend%20tree\Spend%20analysis%2016.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ntas23\constmgmt\Documents%20and%20Settings\s_rottin\My%20Documents\KCPL\Cost%20Estimates\Reference%20Estimates\Weston%20Bend%20Cost%20Estimate%20Issue%208280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lspower\lsp_data\Clients\2006%20Clients\Sumitomo\Perennial%20Power%20-%20TXU\Sandow%204%20&amp;%205\Analysis\Model\Sandow%20Model%20v.3.2%20(New%20PPH%20Assumptions)%20EL%201.8sc.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EB_Data/Dept/Tax/Income%20Tax/Workpapers/2008%20Workpapers/05%2031%202008/LSP%20Broadway%20-2008%20May%2031%20-%20v2%20June%202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er15.deloitteonline.com/Docs/Clients/03552-s/wkpaper/0010358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ushouswfs1\sys1\Energy%20Port%20Strat%20&amp;%20Mgmt\Asset%20Valuation\Market\Models\DOCUME~1\santamej\LOCALS~1\Temp\RatingAgencyBU12-05%20Cin%20Curve%20Base%20Cas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USDEN0001\Data\Tax\CLIENTS\A-C\BetaWest\2003\DLJ%20Fund%20I%20DGM%202003-final.xls" TargetMode="External"/></Relationships>
</file>

<file path=xl/externalLinks/_rels/externalLink36.xml.rels><?xml version="1.0" encoding="UTF-8" standalone="yes"?>
<Relationships xmlns="http://schemas.openxmlformats.org/package/2006/relationships"><Relationship Id="rId1" Type="http://schemas.microsoft.com/office/2006/relationships/xlExternalLinkPath/xlPathMissing" Target="Worksheet%20in%20(C)%20%20%20PY%208510A%20%20Rental%20Income%20Combined%20Leadsheet%20-%20FR%20LLC"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pborrego\Desktop\02.%20KION\99.%20Research\01.%20Cognis%20Project\01.%20Step%201%20-%20category%20profile\Specification%20rationalisation\Spend%20analysis\Spend%20tree\Spend%20analysis%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RAS\Team\Electron\3Q%202002%20final%20models\My%20Documents\bbEES\Valuations\ValuationsC\ORLANDOD4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Financing%20Plan\2009\Documents%20and%20Settings\pkettles\My%20Documents\By%20State\Minnesota\Documents%20and%20Settings\mnguyen\My%20Documents\ca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DORAS\Team\Electron\3Q%202002%20final%20models\My%20Documents\bbEES\Valuations\Orlando\ORLANDOD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DORAS\Team\Electron\3Q%202002%20final%20models\My%20Documents\Orlando\Orlando%209-10-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ollab.amr.kpmg.com/TAS%20-%20Houston%20Valuation/Clients/2007%20Clients/LS%20Power/Analysis/Merchant%20BEV%20Model/LS%20Power%20Plant%20Merchant%20DCF%20w%20Terminal%20Value%20(Platts)%2009.28.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TOC"/>
      <sheetName val="Assum"/>
      <sheetName val="sense"/>
      <sheetName val="disp"/>
      <sheetName val="Op-BS"/>
      <sheetName val="IS"/>
      <sheetName val="BSCF"/>
      <sheetName val="Ratios"/>
      <sheetName val="Matrix"/>
      <sheetName val="Contrib"/>
      <sheetName val="proforma"/>
      <sheetName val="AlbanyIS"/>
      <sheetName val="AlbanyBSCF"/>
      <sheetName val="AlbanyRat"/>
      <sheetName val="CambridgeIS"/>
      <sheetName val="CambridgeBSCF"/>
      <sheetName val="CambridgeRat"/>
      <sheetName val="LBO"/>
      <sheetName val="AcqBS"/>
      <sheetName val="integrated merger model"/>
      <sheetName val="Rent Per Lynette"/>
      <sheetName val="PU TB"/>
      <sheetName val="PO inv by state"/>
      <sheetName val="PO ltd TB 03"/>
      <sheetName val="Mult"/>
      <sheetName val="Sheet2"/>
      <sheetName val="WP S1 - Apportionment - Data"/>
      <sheetName val="Index"/>
      <sheetName val="Master Data"/>
      <sheetName val="SALT Summary Template"/>
      <sheetName val="List"/>
      <sheetName val="Sheet1"/>
      <sheetName val="Mánaðaryfirlit"/>
      <sheetName val="1601 Detail information"/>
      <sheetName val="1130 - US"/>
      <sheetName val="Lists"/>
      <sheetName val="Returns"/>
      <sheetName val="Base Model"/>
      <sheetName val="equity"/>
      <sheetName val="PAM1211"/>
      <sheetName val=""/>
      <sheetName val="Entity Maps"/>
      <sheetName val="Recipient and WHA Status Codes"/>
      <sheetName val="Other drop down options"/>
      <sheetName val="Exemption Codes"/>
      <sheetName val="Income Codes"/>
      <sheetName val="Available Mappings"/>
      <sheetName val="Margins"/>
      <sheetName val="Drop-Downs"/>
      <sheetName val="1042-S and 8805 Codes -Hidden"/>
      <sheetName val="Exemption Codes &amp; LOB Codes"/>
      <sheetName val="Capital Detail"/>
      <sheetName val="Master Footnotes "/>
      <sheetName val="Line 16 Scenairos"/>
      <sheetName val="926 Footnote (2)"/>
      <sheetName val="PTP-OZ"/>
      <sheetName val="PTP-Magnetar"/>
      <sheetName val="PTP CHILTON SMALL CAP"/>
      <sheetName val="PFIC (4)"/>
      <sheetName val="MBA Footnote"/>
      <sheetName val="ANNEXURE- A"/>
      <sheetName val="2006-16 FOF"/>
      <sheetName val="2006-16 NOTICE"/>
      <sheetName val="8886"/>
      <sheetName val="Mariner PFIC"/>
      <sheetName val="PFIC (3)"/>
      <sheetName val="PFIC"/>
      <sheetName val="ValueList_Helper"/>
      <sheetName val="Static"/>
      <sheetName val="Lookups"/>
      <sheetName val="Annual Assumptions"/>
      <sheetName val="INSTRUCTIONS"/>
      <sheetName val="Dates"/>
      <sheetName val="Product Sort"/>
      <sheetName val="--LEAD - Acctng Sort--"/>
      <sheetName val="PAM0611"/>
      <sheetName val="Dividend"/>
      <sheetName val="Aug"/>
      <sheetName val="B - Tax Basis"/>
      <sheetName val="C1"/>
      <sheetName val="199A"/>
      <sheetName val="AGM"/>
      <sheetName val="Drop Downs"/>
      <sheetName val="DT-Mappings"/>
      <sheetName val="Cash"/>
      <sheetName val="3800-003"/>
      <sheetName val="One day, Seven day, and Seven C"/>
      <sheetName val="U.S ILD"/>
      <sheetName val="ELECTRIC"/>
      <sheetName val="STEAM"/>
      <sheetName val="WATER"/>
      <sheetName val="E"/>
      <sheetName val="Dalton"/>
      <sheetName val="2010 Data"/>
      <sheetName val="Data Validation"/>
      <sheetName val="Control"/>
      <sheetName val="ECKWERTE alt"/>
      <sheetName val="Quarterly LBO Model"/>
      <sheetName val="Central"/>
      <sheetName val="Investran TB_USD"/>
      <sheetName val="RIAM PR-4_2021"/>
      <sheetName val="Dropdown"/>
      <sheetName val="Sheet3"/>
      <sheetName val="Parameters"/>
      <sheetName val="Dropdowns"/>
      <sheetName val="Budget trial bal"/>
      <sheetName val="Budget_trial_bal"/>
      <sheetName val="Budget_trial_bal2"/>
      <sheetName val="Budget_trial_bal1"/>
      <sheetName val="Lookup"/>
      <sheetName val="Budget_trial_bal3"/>
      <sheetName val="KerryExcel"/>
      <sheetName val="Sites"/>
      <sheetName val="Valid Values"/>
      <sheetName val="Budget_trial_bal4"/>
      <sheetName val="Budget_trial_bal5"/>
      <sheetName val="Valid_Values"/>
      <sheetName val="Sales Team Hierarchy 2206"/>
      <sheetName val="Budget_trial_bal6"/>
      <sheetName val="Valid_Values1"/>
      <sheetName val="Sales_Team_Hierarchy_2206"/>
      <sheetName val=" Drop Menus"/>
      <sheetName val="SPT vs PHI"/>
      <sheetName val="ocean voyage"/>
      <sheetName val="Budget_trial_bal7"/>
      <sheetName val="Valid_Values2"/>
      <sheetName val="Sales_Team_Hierarchy_22061"/>
      <sheetName val="_Drop_Menus"/>
      <sheetName val="SPT_vs_PHI"/>
      <sheetName val="ocean_voyage"/>
      <sheetName val="Budget_trial_bal9"/>
      <sheetName val="Valid_Values4"/>
      <sheetName val="Sales_Team_Hierarchy_22063"/>
      <sheetName val="_Drop_Menus2"/>
      <sheetName val="SPT_vs_PHI2"/>
      <sheetName val="ocean_voyage2"/>
      <sheetName val="Budget_trial_bal8"/>
      <sheetName val="Valid_Values3"/>
      <sheetName val="Sales_Team_Hierarchy_22062"/>
      <sheetName val="_Drop_Menus1"/>
      <sheetName val="SPT_vs_PHI1"/>
      <sheetName val="ocean_voyage1"/>
      <sheetName val="B"/>
      <sheetName val="Budget_trial_bal10"/>
      <sheetName val="Valid_Values5"/>
      <sheetName val="Sales_Team_Hierarchy_22064"/>
      <sheetName val="_Drop_Menus3"/>
      <sheetName val="SPT_vs_PHI3"/>
      <sheetName val="ocean_voyage3"/>
      <sheetName val="Budget_trial_bal11"/>
      <sheetName val="Valid_Values6"/>
      <sheetName val="Sales_Team_Hierarchy_22065"/>
      <sheetName val="_Drop_Menus4"/>
      <sheetName val="SPT_vs_PHI4"/>
      <sheetName val="ocean_voyage4"/>
      <sheetName val="integrated_merger_model"/>
      <sheetName val="Rent_Per_Lynette"/>
      <sheetName val="PU_TB"/>
      <sheetName val="PO_inv_by_state"/>
      <sheetName val="PO_ltd_TB_03"/>
      <sheetName val="WP_S1_-_Apportionment_-_Data"/>
      <sheetName val="SALT_Summary_Template"/>
      <sheetName val="Master_Data"/>
      <sheetName val="Entity_Maps"/>
      <sheetName val="1601_Detail_information"/>
      <sheetName val="1130_-_US"/>
      <sheetName val="Base_Model"/>
      <sheetName val="Recipient_and_WHA_Status_Codes"/>
      <sheetName val="Other_drop_down_options"/>
      <sheetName val="Exemption_Codes"/>
      <sheetName val="Income_Codes"/>
      <sheetName val="1042-S_and_8805_Codes_-Hidden"/>
      <sheetName val="Exemption_Codes_&amp;_LOB_Codes"/>
      <sheetName val="Available_Mappings"/>
      <sheetName val="Capital_Detail"/>
      <sheetName val="Master_Footnotes_"/>
      <sheetName val="Line_16_Scenairos"/>
      <sheetName val="926_Footnote_(2)"/>
      <sheetName val="PTP_CHILTON_SMALL_CAP"/>
      <sheetName val="PFIC_(4)"/>
      <sheetName val="MBA_Footnote"/>
      <sheetName val="ANNEXURE-_A"/>
      <sheetName val="2006-16_FOF"/>
      <sheetName val="2006-16_NOTICE"/>
      <sheetName val="Mariner_PFIC"/>
      <sheetName val="PFIC_(3)"/>
      <sheetName val="Annual_Assumptions"/>
      <sheetName val="Product_Sort"/>
      <sheetName val="--LEAD_-_Acctng_Sort--"/>
      <sheetName val="B_-_Tax_Basis"/>
      <sheetName val="Drop_Downs"/>
      <sheetName val="Budget_trial_bal12"/>
      <sheetName val="Valid_Values7"/>
      <sheetName val="Sales_Team_Hierarchy_22066"/>
      <sheetName val="_Drop_Menus5"/>
      <sheetName val="SPT_vs_PHI5"/>
      <sheetName val="ocean_voyage5"/>
      <sheetName val="integrated_merger_model1"/>
      <sheetName val="Rent_Per_Lynette1"/>
      <sheetName val="PU_TB1"/>
      <sheetName val="PO_inv_by_state1"/>
      <sheetName val="PO_ltd_TB_031"/>
      <sheetName val="WP_S1_-_Apportionment_-_Data1"/>
      <sheetName val="SALT_Summary_Template1"/>
      <sheetName val="Master_Data1"/>
      <sheetName val="Entity_Maps1"/>
      <sheetName val="1601_Detail_information1"/>
      <sheetName val="1130_-_US1"/>
      <sheetName val="Base_Model1"/>
      <sheetName val="Recipient_and_WHA_Status_Codes1"/>
      <sheetName val="Other_drop_down_options1"/>
      <sheetName val="Exemption_Codes1"/>
      <sheetName val="Income_Codes1"/>
      <sheetName val="1042-S_and_8805_Codes_-Hidden1"/>
      <sheetName val="Exemption_Codes_&amp;_LOB_Codes1"/>
      <sheetName val="Available_Mappings1"/>
      <sheetName val="Capital_Detail1"/>
      <sheetName val="Master_Footnotes_1"/>
      <sheetName val="Line_16_Scenairos1"/>
      <sheetName val="926_Footnote_(2)1"/>
      <sheetName val="PTP_CHILTON_SMALL_CAP1"/>
      <sheetName val="PFIC_(4)1"/>
      <sheetName val="MBA_Footnote1"/>
      <sheetName val="ANNEXURE-_A1"/>
      <sheetName val="2006-16_FOF1"/>
      <sheetName val="2006-16_NOTICE1"/>
      <sheetName val="Mariner_PFIC1"/>
      <sheetName val="PFIC_(3)1"/>
      <sheetName val="Annual_Assumptions1"/>
      <sheetName val="Product_Sort1"/>
      <sheetName val="--LEAD_-_Acctng_Sort--1"/>
      <sheetName val="B_-_Tax_Basis1"/>
      <sheetName val="Drop_Downs1"/>
      <sheetName val="Budget_trial_bal13"/>
      <sheetName val="Valid_Values8"/>
      <sheetName val="Sales_Team_Hierarchy_22067"/>
      <sheetName val="_Drop_Menus6"/>
      <sheetName val="SPT_vs_PHI6"/>
      <sheetName val="ocean_voyage6"/>
      <sheetName val="integrated_merger_model2"/>
      <sheetName val="Rent_Per_Lynette2"/>
      <sheetName val="PU_TB2"/>
      <sheetName val="PO_inv_by_state2"/>
      <sheetName val="PO_ltd_TB_032"/>
      <sheetName val="WP_S1_-_Apportionment_-_Data2"/>
      <sheetName val="SALT_Summary_Template2"/>
      <sheetName val="Master_Data2"/>
      <sheetName val="Entity_Maps2"/>
      <sheetName val="1601_Detail_information2"/>
      <sheetName val="1130_-_US2"/>
      <sheetName val="Base_Model2"/>
      <sheetName val="Recipient_and_WHA_Status_Codes2"/>
      <sheetName val="Other_drop_down_options2"/>
      <sheetName val="Exemption_Codes2"/>
      <sheetName val="Income_Codes2"/>
      <sheetName val="1042-S_and_8805_Codes_-Hidden2"/>
      <sheetName val="Exemption_Codes_&amp;_LOB_Codes2"/>
      <sheetName val="Available_Mappings2"/>
      <sheetName val="Capital_Detail2"/>
      <sheetName val="Master_Footnotes_2"/>
      <sheetName val="Line_16_Scenairos2"/>
      <sheetName val="926_Footnote_(2)2"/>
      <sheetName val="PTP_CHILTON_SMALL_CAP2"/>
      <sheetName val="PFIC_(4)2"/>
      <sheetName val="MBA_Footnote2"/>
      <sheetName val="ANNEXURE-_A2"/>
      <sheetName val="2006-16_FOF2"/>
      <sheetName val="2006-16_NOTICE2"/>
      <sheetName val="Mariner_PFIC2"/>
      <sheetName val="PFIC_(3)2"/>
      <sheetName val="Annual_Assumptions2"/>
      <sheetName val="Product_Sort2"/>
      <sheetName val="--LEAD_-_Acctng_Sort--2"/>
      <sheetName val="B_-_Tax_Basis2"/>
      <sheetName val="Drop_Downs2"/>
      <sheetName val="Trading Statement"/>
      <sheetName val="OLDMAP"/>
      <sheetName val="Budget_trial_bal14"/>
      <sheetName val="Valid_Values9"/>
      <sheetName val="Sales_Team_Hierarchy_22068"/>
      <sheetName val="_Drop_Menus7"/>
      <sheetName val="SPT_vs_PHI7"/>
      <sheetName val="ocean_voyage7"/>
      <sheetName val="integrated_merger_model3"/>
      <sheetName val="Rent_Per_Lynette3"/>
      <sheetName val="PU_TB3"/>
      <sheetName val="PO_inv_by_state3"/>
      <sheetName val="PO_ltd_TB_033"/>
      <sheetName val="WP_S1_-_Apportionment_-_Data3"/>
      <sheetName val="SALT_Summary_Template3"/>
      <sheetName val="Master_Data3"/>
      <sheetName val="Entity_Maps3"/>
      <sheetName val="1601_Detail_information3"/>
      <sheetName val="1130_-_US3"/>
      <sheetName val="Base_Model3"/>
      <sheetName val="Recipient_and_WHA_Status_Codes3"/>
      <sheetName val="Other_drop_down_options3"/>
      <sheetName val="Exemption_Codes3"/>
      <sheetName val="Income_Codes3"/>
      <sheetName val="1042-S_and_8805_Codes_-Hidden3"/>
      <sheetName val="Exemption_Codes_&amp;_LOB_Codes3"/>
      <sheetName val="Available_Mappings3"/>
      <sheetName val="Capital_Detail3"/>
      <sheetName val="Master_Footnotes_3"/>
      <sheetName val="Line_16_Scenairos3"/>
      <sheetName val="926_Footnote_(2)3"/>
      <sheetName val="PTP_CHILTON_SMALL_CAP3"/>
      <sheetName val="PFIC_(4)3"/>
      <sheetName val="MBA_Footnote3"/>
      <sheetName val="ANNEXURE-_A3"/>
      <sheetName val="2006-16_FOF3"/>
      <sheetName val="2006-16_NOTICE3"/>
      <sheetName val="Mariner_PFIC3"/>
      <sheetName val="PFIC_(3)3"/>
      <sheetName val="Annual_Assumptions3"/>
      <sheetName val="Product_Sort3"/>
      <sheetName val="--LEAD_-_Acctng_Sort--3"/>
      <sheetName val="B_-_Tax_Basis3"/>
      <sheetName val="Drop_Downs3"/>
      <sheetName val="Budget_trial_bal15"/>
      <sheetName val="Valid_Values10"/>
      <sheetName val="Sales_Team_Hierarchy_22069"/>
      <sheetName val="_Drop_Menus8"/>
      <sheetName val="SPT_vs_PHI8"/>
      <sheetName val="ocean_voyage8"/>
      <sheetName val="integrated_merger_model4"/>
      <sheetName val="Rent_Per_Lynette4"/>
      <sheetName val="PU_TB4"/>
      <sheetName val="PO_inv_by_state4"/>
      <sheetName val="PO_ltd_TB_034"/>
      <sheetName val="WP_S1_-_Apportionment_-_Data4"/>
      <sheetName val="SALT_Summary_Template4"/>
      <sheetName val="Master_Data4"/>
      <sheetName val="Entity_Maps4"/>
      <sheetName val="1601_Detail_information4"/>
      <sheetName val="1130_-_US4"/>
      <sheetName val="Base_Model4"/>
      <sheetName val="Recipient_and_WHA_Status_Codes4"/>
      <sheetName val="Other_drop_down_options4"/>
      <sheetName val="Exemption_Codes4"/>
      <sheetName val="Income_Codes4"/>
      <sheetName val="1042-S_and_8805_Codes_-Hidden4"/>
      <sheetName val="Exemption_Codes_&amp;_LOB_Codes4"/>
      <sheetName val="Available_Mappings4"/>
      <sheetName val="Capital_Detail4"/>
      <sheetName val="Master_Footnotes_4"/>
      <sheetName val="Line_16_Scenairos4"/>
      <sheetName val="926_Footnote_(2)4"/>
      <sheetName val="PTP_CHILTON_SMALL_CAP4"/>
      <sheetName val="PFIC_(4)4"/>
      <sheetName val="MBA_Footnote4"/>
      <sheetName val="ANNEXURE-_A4"/>
      <sheetName val="2006-16_FOF4"/>
      <sheetName val="2006-16_NOTICE4"/>
      <sheetName val="Mariner_PFIC4"/>
      <sheetName val="PFIC_(3)4"/>
      <sheetName val="Annual_Assumptions4"/>
      <sheetName val="Product_Sort4"/>
      <sheetName val="--LEAD_-_Acctng_Sort--4"/>
      <sheetName val="B_-_Tax_Basis4"/>
      <sheetName val="Drop_Downs4"/>
      <sheetName val="Trading_Statement"/>
      <sheetName val="DB FC"/>
      <sheetName val="CE300610PrivatiLombardia"/>
      <sheetName val="WILCO"/>
      <sheetName val="Daily Date Change"/>
      <sheetName val="data"/>
      <sheetName val="D&amp;A b"/>
      <sheetName val="One_day,_Seven_day,_and_Seven_C"/>
      <sheetName val="U_S_ILD"/>
      <sheetName val="Data_Validation"/>
      <sheetName val="2010_Data"/>
      <sheetName val="ECKWERTE_alt"/>
      <sheetName val="Quarterly_LBO_Model"/>
      <sheetName val="Investran_TB_USD"/>
      <sheetName val="Graph total Sales"/>
      <sheetName val="Data-GRate Cmb"/>
      <sheetName val="BIRP Non acc"/>
      <sheetName val="BCE-INC OTHER"/>
      <sheetName val="IM"/>
      <sheetName val="Input for Graph"/>
      <sheetName val="Acquisition"/>
    </sheetNames>
    <sheetDataSet>
      <sheetData sheetId="0"/>
      <sheetData sheetId="1"/>
      <sheetData sheetId="2">
        <row r="13">
          <cell r="E13">
            <v>240.5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refreshError="1"/>
      <sheetData sheetId="109"/>
      <sheetData sheetId="110" refreshError="1"/>
      <sheetData sheetId="111" refreshError="1"/>
      <sheetData sheetId="112" refreshError="1"/>
      <sheetData sheetId="113" refreshError="1"/>
      <sheetData sheetId="114" refreshError="1"/>
      <sheetData sheetId="115"/>
      <sheetData sheetId="116"/>
      <sheetData sheetId="117"/>
      <sheetData sheetId="118" refreshError="1"/>
      <sheetData sheetId="119"/>
      <sheetData sheetId="120"/>
      <sheetData sheetId="121"/>
      <sheetData sheetId="122"/>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refreshError="1"/>
      <sheetData sheetId="277" refreshError="1"/>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refreshError="1"/>
      <sheetData sheetId="364" refreshError="1"/>
      <sheetData sheetId="365" refreshError="1"/>
      <sheetData sheetId="366" refreshError="1"/>
      <sheetData sheetId="367" refreshError="1"/>
      <sheetData sheetId="368" refreshError="1"/>
      <sheetData sheetId="369"/>
      <sheetData sheetId="370"/>
      <sheetData sheetId="371"/>
      <sheetData sheetId="372"/>
      <sheetData sheetId="373"/>
      <sheetData sheetId="374"/>
      <sheetData sheetId="375"/>
      <sheetData sheetId="376" refreshError="1"/>
      <sheetData sheetId="377" refreshError="1"/>
      <sheetData sheetId="378" refreshError="1"/>
      <sheetData sheetId="379" refreshError="1"/>
      <sheetData sheetId="380" refreshError="1"/>
      <sheetData sheetId="381" refreshError="1"/>
      <sheetData sheetId="38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GoSystem"/>
      <sheetName val="ProSystem"/>
      <sheetName val="Federal Data Register"/>
      <sheetName val="Federal WH Data Register"/>
      <sheetName val="Exemption Status"/>
      <sheetName val="8621 Data Register"/>
      <sheetName val="926 Data Register"/>
      <sheetName val="Sched K-1"/>
      <sheetName val="Footnotes"/>
      <sheetName val="Form 8271"/>
      <sheetName val="Form 8621"/>
      <sheetName val="Form 1042-S"/>
      <sheetName val="Form 1042-S (2)"/>
      <sheetName val="Form 8805"/>
      <sheetName val="Form 926"/>
      <sheetName val="shtLookup"/>
      <sheetName val="shtToolbar"/>
      <sheetName val="Capital Rollforward "/>
      <sheetName val="0102 Budget as Dev Base"/>
      <sheetName val="Assum"/>
      <sheetName val="Exemption Codes"/>
      <sheetName val="Income Codes"/>
      <sheetName val="Recipient and WHA Status Codes"/>
      <sheetName val="Other drop down options"/>
      <sheetName val="Project Details"/>
      <sheetName val="Finance Details"/>
      <sheetName val="90daybbfuture"/>
      <sheetName val="Quake"/>
      <sheetName val="Exemption Codes &amp; LOB Codes"/>
      <sheetName val="Federal K-1 Module 2003"/>
      <sheetName val="Partner Listing"/>
      <sheetName val="Drop Down"/>
      <sheetName val="Instructions"/>
      <sheetName val="DNI Report"/>
      <sheetName val="Liquor Inventory"/>
      <sheetName val="FF&amp;E"/>
      <sheetName val="LBO Model"/>
      <sheetName val="13"/>
    </sheetNames>
    <sheetDataSet>
      <sheetData sheetId="0"/>
      <sheetData sheetId="1"/>
      <sheetData sheetId="2"/>
      <sheetData sheetId="3"/>
      <sheetData sheetId="4"/>
      <sheetData sheetId="5"/>
      <sheetData sheetId="6"/>
      <sheetData sheetId="7"/>
      <sheetData sheetId="8"/>
      <sheetData sheetId="9">
        <row r="5">
          <cell r="B5" t="str">
            <v>Name Line #1</v>
          </cell>
        </row>
        <row r="6">
          <cell r="B6" t="str">
            <v>Name Line #2</v>
          </cell>
        </row>
        <row r="7">
          <cell r="B7" t="str">
            <v>Street Address #1</v>
          </cell>
        </row>
        <row r="8">
          <cell r="B8" t="str">
            <v>Street Address #2</v>
          </cell>
        </row>
      </sheetData>
      <sheetData sheetId="10"/>
      <sheetData sheetId="11"/>
      <sheetData sheetId="12"/>
      <sheetData sheetId="13"/>
      <sheetData sheetId="14"/>
      <sheetData sheetId="15"/>
      <sheetData sheetId="16">
        <row r="30">
          <cell r="B30" t="str">
            <v>ffwfwfw</v>
          </cell>
        </row>
        <row r="64">
          <cell r="F64" t="b">
            <v>1</v>
          </cell>
        </row>
      </sheetData>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l Listing"/>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UP"/>
      <sheetName val="Discounts"/>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UP"/>
      <sheetName val="Discounts"/>
    </sheetNames>
    <sheetDataSet>
      <sheetData sheetId="0" refreshError="1"/>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UP"/>
      <sheetName val="Discounts"/>
    </sheetNames>
    <sheetDataSet>
      <sheetData sheetId="0" refreshError="1"/>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S Links"/>
      <sheetName val="SUMMARY"/>
      <sheetName val="INPUTDATA"/>
      <sheetName val="CT Performance"/>
      <sheetName val="CT Gen&amp;HR Cor"/>
      <sheetName val="ST Corrections"/>
      <sheetName val="TURBEFF"/>
      <sheetName val="ST Stg Pressures"/>
      <sheetName val="Condenser Performance"/>
      <sheetName val="STM INJECT CORR"/>
      <sheetName val="ELEC LOSS CORR"/>
      <sheetName val="firing temp"/>
      <sheetName val="PickList"/>
      <sheetName val="LookUp"/>
      <sheetName val="Assump"/>
      <sheetName val="Input"/>
      <sheetName val="Lookups"/>
      <sheetName val="Cash Flow Progress"/>
      <sheetName val="Cover Page"/>
      <sheetName val="Lists"/>
      <sheetName val="Reference"/>
      <sheetName val="(H) Bonus Fed v State"/>
      <sheetName val="Sheet1"/>
      <sheetName val="Assumptions"/>
      <sheetName val="ago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enarios"/>
      <sheetName val="Bonds 10-10"/>
      <sheetName val="Total Cash Flows"/>
      <sheetName val="Purchase Price Calc (step up)"/>
      <sheetName val="Sheet1"/>
      <sheetName val="Assumed Dividends"/>
      <sheetName val="Operators"/>
      <sheetName val="Bal Sht Data"/>
      <sheetName val="Debt &amp; CF Summaries"/>
      <sheetName val="Offtaker Revenue Summaries"/>
      <sheetName val="EP Assets Consol_wo MCV"/>
      <sheetName val="ACE"/>
      <sheetName val="Mt. Poso"/>
      <sheetName val="Front Range"/>
      <sheetName val="NCA #1"/>
      <sheetName val="Juniper Conslidated"/>
      <sheetName val="Badger Creek"/>
      <sheetName val="Bear Mountain"/>
      <sheetName val="Chalk Cliff"/>
      <sheetName val="Corona"/>
      <sheetName val="Crockett"/>
      <sheetName val="Double &quot;C&quot;"/>
      <sheetName val="High Sierra"/>
      <sheetName val="Kern Front"/>
      <sheetName val="Live Oak"/>
      <sheetName val="McKittrick"/>
      <sheetName val="Cambria"/>
      <sheetName val="Colver"/>
      <sheetName val="Gilberton"/>
      <sheetName val="Panther Creek"/>
      <sheetName val="Dartmouth"/>
      <sheetName val="MASSPOWER"/>
      <sheetName val="Prime"/>
      <sheetName val="Mid-Georgia"/>
      <sheetName val="Mulberry"/>
      <sheetName val="Orange"/>
      <sheetName val="Orlando"/>
      <sheetName val="Vandolah"/>
      <sheetName val="EP Assets Consol"/>
      <sheetName val="MCV"/>
      <sheetName val="Transaction &amp; Debt Schedule"/>
      <sheetName val="Scenario Manager"/>
      <sheetName val="PXMODEL"/>
      <sheetName val="Industry Preced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Project Mesa</v>
          </cell>
        </row>
        <row r="5">
          <cell r="O5">
            <v>37866.888959027776</v>
          </cell>
        </row>
        <row r="6">
          <cell r="O6">
            <v>37866.888959027776</v>
          </cell>
        </row>
        <row r="7">
          <cell r="B7" t="str">
            <v>Offtaker Revenue Summary (1)</v>
          </cell>
        </row>
        <row r="9">
          <cell r="B9" t="str">
            <v>Offtaker</v>
          </cell>
          <cell r="E9" t="str">
            <v>Rating</v>
          </cell>
          <cell r="G9" t="str">
            <v>Revenues to EP</v>
          </cell>
          <cell r="I9" t="str">
            <v>% of Total</v>
          </cell>
          <cell r="K9" t="str">
            <v>Credit Rating Distribution of Total El Paso Revenues(1)</v>
          </cell>
          <cell r="S9" t="str">
            <v>Revenue Ratings Distribution</v>
          </cell>
          <cell r="V9" t="str">
            <v>Value</v>
          </cell>
        </row>
        <row r="10">
          <cell r="B10" t="str">
            <v>Pacific Gas and Electric</v>
          </cell>
          <cell r="E10" t="str">
            <v>D/Caa2</v>
          </cell>
          <cell r="G10">
            <v>935.43190722139013</v>
          </cell>
          <cell r="I10">
            <v>0.10962171230348543</v>
          </cell>
          <cell r="S10" t="str">
            <v>&gt;=A3</v>
          </cell>
          <cell r="T10">
            <v>5727.7583080780432</v>
          </cell>
        </row>
        <row r="11">
          <cell r="B11" t="str">
            <v>Southern California Edison</v>
          </cell>
          <cell r="E11" t="str">
            <v>B+/Ba3</v>
          </cell>
          <cell r="G11">
            <v>405.44451357938851</v>
          </cell>
          <cell r="I11">
            <v>4.7513369470844148E-2</v>
          </cell>
          <cell r="S11" t="str">
            <v>Baa3-Baa1</v>
          </cell>
          <cell r="T11">
            <v>240.59332982890896</v>
          </cell>
        </row>
        <row r="12">
          <cell r="B12" t="str">
            <v>Colorado Springs Utilities</v>
          </cell>
          <cell r="E12" t="str">
            <v>NR/Aa2(2)</v>
          </cell>
          <cell r="G12">
            <v>642.22760814715855</v>
          </cell>
          <cell r="I12">
            <v>7.5261587241326811E-2</v>
          </cell>
          <cell r="S12" t="str">
            <v>Ba3 - Ba1</v>
          </cell>
          <cell r="T12">
            <v>405.44451357938851</v>
          </cell>
        </row>
        <row r="13">
          <cell r="B13" t="str">
            <v>Public Service of Colorado</v>
          </cell>
          <cell r="E13" t="str">
            <v>BBB-/Baa2</v>
          </cell>
          <cell r="G13">
            <v>65.974654860682463</v>
          </cell>
          <cell r="I13">
            <v>7.7314602790727882E-3</v>
          </cell>
          <cell r="S13" t="str">
            <v>B3 - B1</v>
          </cell>
          <cell r="T13">
            <v>1064.3105265360057</v>
          </cell>
        </row>
        <row r="14">
          <cell r="B14" t="str">
            <v>Nevada Power</v>
          </cell>
          <cell r="E14" t="str">
            <v>B-/B1</v>
          </cell>
          <cell r="G14">
            <v>678.65664707644521</v>
          </cell>
          <cell r="I14">
            <v>7.9530645837864095E-2</v>
          </cell>
          <cell r="S14" t="str">
            <v>&lt;B1</v>
          </cell>
          <cell r="T14">
            <v>1095.1654955746724</v>
          </cell>
        </row>
        <row r="15">
          <cell r="B15" t="str">
            <v>Pennsylvania Electric Company</v>
          </cell>
          <cell r="E15" t="str">
            <v>BBB/A2</v>
          </cell>
          <cell r="G15">
            <v>634.50394730896119</v>
          </cell>
          <cell r="I15">
            <v>7.4356464249692333E-2</v>
          </cell>
          <cell r="T15">
            <v>8533.272173597019</v>
          </cell>
        </row>
        <row r="16">
          <cell r="B16" t="str">
            <v>Pennsylvania Power and Light</v>
          </cell>
          <cell r="E16" t="str">
            <v>A-/Baa2(3)</v>
          </cell>
          <cell r="G16">
            <v>21.590107064191528</v>
          </cell>
          <cell r="I16">
            <v>2.5301088052709655E-3</v>
          </cell>
        </row>
        <row r="17">
          <cell r="B17" t="str">
            <v>Metropolitan Edison</v>
          </cell>
          <cell r="E17" t="str">
            <v>BBB/A3(3)</v>
          </cell>
          <cell r="G17">
            <v>372.98125455161386</v>
          </cell>
          <cell r="I17">
            <v>4.3709054037402342E-2</v>
          </cell>
        </row>
        <row r="18">
          <cell r="B18" t="str">
            <v>Commonwealth Electric</v>
          </cell>
          <cell r="E18" t="str">
            <v>A/A2(4)</v>
          </cell>
          <cell r="G18">
            <v>825.45588465060894</v>
          </cell>
          <cell r="I18">
            <v>9.6733804788820613E-2</v>
          </cell>
        </row>
        <row r="19">
          <cell r="B19" t="str">
            <v>Boston Edison (44% of Cap)</v>
          </cell>
          <cell r="E19" t="str">
            <v>A/A1</v>
          </cell>
          <cell r="G19">
            <v>384.23630099774505</v>
          </cell>
          <cell r="I19">
            <v>4.5028014246002709E-2</v>
          </cell>
        </row>
        <row r="20">
          <cell r="B20" t="str">
            <v>MMWEC</v>
          </cell>
          <cell r="E20" t="str">
            <v>BBB+/Baa2</v>
          </cell>
          <cell r="G20">
            <v>70.704689405189455</v>
          </cell>
          <cell r="I20">
            <v>8.2857651750471942E-3</v>
          </cell>
        </row>
        <row r="21">
          <cell r="B21" t="str">
            <v>JCP&amp;L</v>
          </cell>
          <cell r="E21" t="str">
            <v>BBB+/A3</v>
          </cell>
          <cell r="G21">
            <v>82.181660732800879</v>
          </cell>
          <cell r="I21">
            <v>9.6307323920923234E-3</v>
          </cell>
        </row>
        <row r="22">
          <cell r="B22" t="str">
            <v>Marcal Paper</v>
          </cell>
          <cell r="E22" t="str">
            <v>NA</v>
          </cell>
          <cell r="G22">
            <v>61.794419714999997</v>
          </cell>
          <cell r="I22">
            <v>7.2415854619285952E-3</v>
          </cell>
        </row>
        <row r="23">
          <cell r="B23" t="str">
            <v>Georgia Power</v>
          </cell>
          <cell r="E23" t="str">
            <v>A/A2</v>
          </cell>
          <cell r="G23">
            <v>944.46097786247572</v>
          </cell>
          <cell r="I23">
            <v>0.11067981410281894</v>
          </cell>
        </row>
        <row r="24">
          <cell r="B24" t="str">
            <v>Florida Power</v>
          </cell>
          <cell r="E24" t="str">
            <v>BBB+/A2</v>
          </cell>
          <cell r="G24">
            <v>1841.7106738266789</v>
          </cell>
          <cell r="I24">
            <v>0.21582701645508923</v>
          </cell>
        </row>
        <row r="25">
          <cell r="B25" t="str">
            <v>Tampa Electric</v>
          </cell>
          <cell r="E25" t="str">
            <v>BBB-/Baa1</v>
          </cell>
          <cell r="G25">
            <v>82.323878498845531</v>
          </cell>
          <cell r="I25">
            <v>9.6473986560004048E-3</v>
          </cell>
        </row>
        <row r="26">
          <cell r="B26" t="str">
            <v>Reedy Creek</v>
          </cell>
          <cell r="E26" t="str">
            <v>NA</v>
          </cell>
          <cell r="G26">
            <v>97.939168638282297</v>
          </cell>
          <cell r="I26">
            <v>1.1477328584610015E-2</v>
          </cell>
        </row>
        <row r="27">
          <cell r="B27" t="str">
            <v>Reliant Energy Services</v>
          </cell>
          <cell r="E27" t="str">
            <v>B/B2(5)</v>
          </cell>
          <cell r="G27">
            <v>385.65387945956041</v>
          </cell>
          <cell r="I27">
            <v>4.5194137912631029E-2</v>
          </cell>
        </row>
        <row r="28">
          <cell r="G28">
            <v>8533.272173597019</v>
          </cell>
          <cell r="I28">
            <v>0.99999999999999989</v>
          </cell>
        </row>
        <row r="29">
          <cell r="B29" t="str">
            <v xml:space="preserve">1.  Includes energy and capacity revenues only. </v>
          </cell>
        </row>
        <row r="30">
          <cell r="B30" t="str">
            <v>2.  Municipal credit ratings.</v>
          </cell>
        </row>
        <row r="31">
          <cell r="B31" t="str">
            <v>3.  Long Term Issuer credit ratings.</v>
          </cell>
          <cell r="G31"/>
        </row>
        <row r="32">
          <cell r="B32" t="str">
            <v>4.  Moody's rating represents HoldCo credit rating.</v>
          </cell>
        </row>
        <row r="33">
          <cell r="B33" t="str">
            <v>5.  Ratings shown for Reliant Resources, Inc.</v>
          </cell>
        </row>
        <row r="34">
          <cell r="F34" t="str">
            <v>check</v>
          </cell>
          <cell r="G34">
            <v>0</v>
          </cell>
        </row>
        <row r="38">
          <cell r="I38" t="str">
            <v>Net</v>
          </cell>
          <cell r="J38" t="str">
            <v>Contract Revenues - Gross</v>
          </cell>
        </row>
        <row r="39">
          <cell r="D39" t="str">
            <v>MW</v>
          </cell>
          <cell r="E39" t="str">
            <v>EP Ownership %</v>
          </cell>
          <cell r="F39" t="str">
            <v>Offtakers</v>
          </cell>
          <cell r="G39" t="str">
            <v>Rating</v>
          </cell>
          <cell r="H39" t="str">
            <v>Expire Date</v>
          </cell>
          <cell r="I39" t="str">
            <v>EP's Share</v>
          </cell>
          <cell r="J39" t="str">
            <v>Total</v>
          </cell>
          <cell r="K39">
            <v>2003</v>
          </cell>
          <cell r="L39">
            <v>2004</v>
          </cell>
          <cell r="M39">
            <v>2005</v>
          </cell>
          <cell r="N39">
            <v>2006</v>
          </cell>
          <cell r="O39">
            <v>2007</v>
          </cell>
          <cell r="P39">
            <v>2008</v>
          </cell>
          <cell r="Q39">
            <v>2009</v>
          </cell>
          <cell r="R39">
            <v>2010</v>
          </cell>
          <cell r="S39">
            <v>2011</v>
          </cell>
          <cell r="T39">
            <v>2012</v>
          </cell>
          <cell r="U39">
            <v>2013</v>
          </cell>
          <cell r="V39">
            <v>2014</v>
          </cell>
          <cell r="W39">
            <v>2015</v>
          </cell>
          <cell r="X39">
            <v>2016</v>
          </cell>
          <cell r="Y39">
            <v>2017</v>
          </cell>
          <cell r="Z39">
            <v>2018</v>
          </cell>
          <cell r="AA39">
            <v>2019</v>
          </cell>
          <cell r="AB39">
            <v>2020</v>
          </cell>
          <cell r="AC39">
            <v>2021</v>
          </cell>
          <cell r="AD39">
            <v>2022</v>
          </cell>
          <cell r="AE39">
            <v>2023</v>
          </cell>
          <cell r="AF39">
            <v>2024</v>
          </cell>
          <cell r="AG39">
            <v>2025</v>
          </cell>
          <cell r="AH39">
            <v>2026</v>
          </cell>
          <cell r="AI39">
            <v>2027</v>
          </cell>
          <cell r="AJ39">
            <v>2028</v>
          </cell>
        </row>
        <row r="40">
          <cell r="B40" t="str">
            <v>EP Share</v>
          </cell>
          <cell r="K40">
            <v>28.077004835519997</v>
          </cell>
          <cell r="L40">
            <v>28.680126582047997</v>
          </cell>
          <cell r="M40">
            <v>28.62790432872</v>
          </cell>
          <cell r="N40">
            <v>28.92735939492</v>
          </cell>
          <cell r="O40">
            <v>24.826417915780109</v>
          </cell>
          <cell r="P40">
            <v>24.091867237598471</v>
          </cell>
          <cell r="Q40">
            <v>24.146635660501598</v>
          </cell>
          <cell r="R40">
            <v>24.252675384678593</v>
          </cell>
          <cell r="S40">
            <v>24.351565118304947</v>
          </cell>
          <cell r="T40">
            <v>24.554220001104468</v>
          </cell>
          <cell r="U40">
            <v>24.667289820756594</v>
          </cell>
          <cell r="V40">
            <v>24.881738199913453</v>
          </cell>
          <cell r="W40">
            <v>23.004833505402157</v>
          </cell>
          <cell r="X40">
            <v>0</v>
          </cell>
          <cell r="Y40">
            <v>0</v>
          </cell>
          <cell r="Z40">
            <v>0</v>
          </cell>
          <cell r="AA40">
            <v>0</v>
          </cell>
          <cell r="AB40">
            <v>0</v>
          </cell>
          <cell r="AC40">
            <v>0</v>
          </cell>
          <cell r="AD40">
            <v>0</v>
          </cell>
          <cell r="AE40">
            <v>0</v>
          </cell>
          <cell r="AF40">
            <v>0</v>
          </cell>
          <cell r="AG40">
            <v>0</v>
          </cell>
          <cell r="AH40">
            <v>0</v>
          </cell>
          <cell r="AI40">
            <v>0</v>
          </cell>
          <cell r="AJ40">
            <v>0</v>
          </cell>
        </row>
        <row r="41">
          <cell r="B41" t="str">
            <v>Dist %</v>
          </cell>
          <cell r="K41">
            <v>0.47799999999999998</v>
          </cell>
          <cell r="L41">
            <v>0.47799999999999998</v>
          </cell>
          <cell r="M41">
            <v>0.47799999999999998</v>
          </cell>
          <cell r="N41">
            <v>0.48299999999999998</v>
          </cell>
          <cell r="O41">
            <v>0.48399999999999999</v>
          </cell>
          <cell r="P41">
            <v>0.48399999999999999</v>
          </cell>
          <cell r="Q41">
            <v>0.48399999999999999</v>
          </cell>
          <cell r="R41">
            <v>0.48399999999999999</v>
          </cell>
          <cell r="S41">
            <v>0.48399999999999999</v>
          </cell>
          <cell r="T41">
            <v>0.48399999999999999</v>
          </cell>
          <cell r="U41">
            <v>0.48399999999999999</v>
          </cell>
          <cell r="V41">
            <v>0.48399999999999999</v>
          </cell>
          <cell r="W41">
            <v>0.48399999999999999</v>
          </cell>
          <cell r="X41">
            <v>0.48399999999999999</v>
          </cell>
          <cell r="Y41">
            <v>0.48399999999999999</v>
          </cell>
          <cell r="Z41">
            <v>0.48399999999999999</v>
          </cell>
          <cell r="AA41">
            <v>0.48399999999999999</v>
          </cell>
          <cell r="AB41">
            <v>0.48399999999999999</v>
          </cell>
          <cell r="AC41">
            <v>0.48399999999999999</v>
          </cell>
          <cell r="AD41">
            <v>0.48399999999999999</v>
          </cell>
          <cell r="AE41">
            <v>0.48399999999999999</v>
          </cell>
          <cell r="AF41">
            <v>0.48399999999999999</v>
          </cell>
          <cell r="AG41">
            <v>0.48399999999999999</v>
          </cell>
          <cell r="AH41">
            <v>0.48399999999999999</v>
          </cell>
          <cell r="AI41">
            <v>0.48399999999999999</v>
          </cell>
          <cell r="AJ41">
            <v>0.48399999999999999</v>
          </cell>
        </row>
        <row r="42">
          <cell r="B42" t="str">
            <v>ACE</v>
          </cell>
          <cell r="C42" t="str">
            <v>Coal</v>
          </cell>
          <cell r="D42">
            <v>102</v>
          </cell>
          <cell r="E42">
            <v>0.47767967714999993</v>
          </cell>
          <cell r="F42" t="str">
            <v>Southern California Edison</v>
          </cell>
          <cell r="G42" t="str">
            <v>B+/Ba3</v>
          </cell>
          <cell r="H42">
            <v>42309</v>
          </cell>
          <cell r="I42">
            <v>333.08963798524837</v>
          </cell>
          <cell r="J42">
            <v>690.53989192120741</v>
          </cell>
          <cell r="K42">
            <v>58.738503839999993</v>
          </cell>
          <cell r="L42">
            <v>60.000264815999998</v>
          </cell>
          <cell r="M42">
            <v>59.891013239999999</v>
          </cell>
          <cell r="N42">
            <v>59.891013239999999</v>
          </cell>
          <cell r="O42">
            <v>51.294251892107667</v>
          </cell>
          <cell r="P42">
            <v>49.776585201649738</v>
          </cell>
          <cell r="Q42">
            <v>49.889743100209913</v>
          </cell>
          <cell r="R42">
            <v>50.108833439418582</v>
          </cell>
          <cell r="S42">
            <v>50.313151070877993</v>
          </cell>
          <cell r="T42">
            <v>50.731859506414196</v>
          </cell>
          <cell r="U42">
            <v>50.965474836273955</v>
          </cell>
          <cell r="V42">
            <v>51.408549999821183</v>
          </cell>
          <cell r="W42">
            <v>47.530647738434212</v>
          </cell>
          <cell r="X42">
            <v>0</v>
          </cell>
          <cell r="Y42">
            <v>0</v>
          </cell>
          <cell r="Z42">
            <v>0</v>
          </cell>
          <cell r="AA42">
            <v>0</v>
          </cell>
          <cell r="AB42">
            <v>0</v>
          </cell>
          <cell r="AC42">
            <v>0</v>
          </cell>
          <cell r="AD42">
            <v>0</v>
          </cell>
          <cell r="AE42">
            <v>0</v>
          </cell>
          <cell r="AF42">
            <v>0</v>
          </cell>
          <cell r="AG42">
            <v>0</v>
          </cell>
          <cell r="AH42">
            <v>0</v>
          </cell>
          <cell r="AI42">
            <v>0</v>
          </cell>
          <cell r="AJ42">
            <v>0</v>
          </cell>
        </row>
        <row r="43">
          <cell r="B43" t="str">
            <v>Mt. Poso</v>
          </cell>
          <cell r="C43" t="str">
            <v>Coal</v>
          </cell>
          <cell r="D43">
            <v>52</v>
          </cell>
          <cell r="E43">
            <v>0.16039999999999999</v>
          </cell>
          <cell r="F43" t="str">
            <v>Pacific Gas and Electric</v>
          </cell>
          <cell r="G43" t="str">
            <v>D/Caa2</v>
          </cell>
          <cell r="H43">
            <v>39904</v>
          </cell>
          <cell r="I43">
            <v>30.720671616764509</v>
          </cell>
          <cell r="J43">
            <v>191.52538414441716</v>
          </cell>
          <cell r="K43">
            <v>31.427352539303364</v>
          </cell>
          <cell r="L43">
            <v>31.492566515803365</v>
          </cell>
          <cell r="M43">
            <v>31.438628372115865</v>
          </cell>
          <cell r="N43">
            <v>30.608275076669749</v>
          </cell>
          <cell r="O43">
            <v>29.506123951559623</v>
          </cell>
          <cell r="P43">
            <v>29.625199668319667</v>
          </cell>
          <cell r="Q43">
            <v>7.4272380206455155</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row>
        <row r="44">
          <cell r="B44" t="str">
            <v>Front Range</v>
          </cell>
          <cell r="C44" t="str">
            <v>Gas</v>
          </cell>
          <cell r="D44">
            <v>480</v>
          </cell>
          <cell r="E44">
            <v>0.5</v>
          </cell>
          <cell r="F44" t="str">
            <v>Colorado Springs Utilities</v>
          </cell>
          <cell r="G44" t="str">
            <v>NR/Aa2(2)</v>
          </cell>
          <cell r="H44">
            <v>44986</v>
          </cell>
          <cell r="I44">
            <v>642.22760814715855</v>
          </cell>
          <cell r="J44">
            <v>1284.4552162943171</v>
          </cell>
          <cell r="K44">
            <v>17.771037691654733</v>
          </cell>
          <cell r="L44">
            <v>30.809863449836083</v>
          </cell>
          <cell r="M44">
            <v>35.927292426766783</v>
          </cell>
          <cell r="N44">
            <v>41.372451106599961</v>
          </cell>
          <cell r="O44">
            <v>45.192023426732511</v>
          </cell>
          <cell r="P44">
            <v>49.704136459514764</v>
          </cell>
          <cell r="Q44">
            <v>58.382930243751325</v>
          </cell>
          <cell r="R44">
            <v>60.69302008402186</v>
          </cell>
          <cell r="S44">
            <v>64.559678120525646</v>
          </cell>
          <cell r="T44">
            <v>70.802396324292019</v>
          </cell>
          <cell r="U44">
            <v>70.583046418359416</v>
          </cell>
          <cell r="V44">
            <v>79.577063872733476</v>
          </cell>
          <cell r="W44">
            <v>80.841144547310037</v>
          </cell>
          <cell r="X44">
            <v>75.825693099558592</v>
          </cell>
          <cell r="Y44">
            <v>75.944306492833604</v>
          </cell>
          <cell r="Z44">
            <v>81.173701597724545</v>
          </cell>
          <cell r="AA44">
            <v>78.975552552793488</v>
          </cell>
          <cell r="AB44">
            <v>80.47489458509007</v>
          </cell>
          <cell r="AC44">
            <v>74.37790717424285</v>
          </cell>
          <cell r="AD44">
            <v>85.49287805289039</v>
          </cell>
          <cell r="AE44">
            <v>25.974198567084969</v>
          </cell>
          <cell r="AF44" t="str">
            <v>NA</v>
          </cell>
          <cell r="AG44" t="str">
            <v>NA</v>
          </cell>
          <cell r="AH44" t="str">
            <v>NA</v>
          </cell>
          <cell r="AI44" t="str">
            <v>NA</v>
          </cell>
          <cell r="AJ44" t="str">
            <v>NA</v>
          </cell>
        </row>
        <row r="45">
          <cell r="B45" t="str">
            <v>Front Range</v>
          </cell>
          <cell r="C45" t="str">
            <v>Gas</v>
          </cell>
          <cell r="D45">
            <v>480</v>
          </cell>
          <cell r="E45">
            <v>0.5</v>
          </cell>
          <cell r="F45" t="str">
            <v>Public Service of Colorado</v>
          </cell>
          <cell r="G45" t="str">
            <v>BBB-/Baa2</v>
          </cell>
          <cell r="H45">
            <v>40238</v>
          </cell>
          <cell r="I45">
            <v>65.974654860682463</v>
          </cell>
          <cell r="J45">
            <v>131.94930972136493</v>
          </cell>
          <cell r="K45">
            <v>20.880460984257795</v>
          </cell>
          <cell r="L45">
            <v>25.156315860258097</v>
          </cell>
          <cell r="M45">
            <v>22.441055039153699</v>
          </cell>
          <cell r="N45">
            <v>19.991553101854052</v>
          </cell>
          <cell r="O45">
            <v>16.910746487981321</v>
          </cell>
          <cell r="P45">
            <v>13.748880865006123</v>
          </cell>
          <cell r="Q45">
            <v>11.294562732130681</v>
          </cell>
          <cell r="R45">
            <v>1.5257346507231269</v>
          </cell>
          <cell r="S45">
            <v>0</v>
          </cell>
          <cell r="T45">
            <v>0</v>
          </cell>
          <cell r="U45">
            <v>0</v>
          </cell>
          <cell r="V45">
            <v>0</v>
          </cell>
          <cell r="W45">
            <v>0</v>
          </cell>
          <cell r="X45">
            <v>0</v>
          </cell>
          <cell r="Y45">
            <v>0</v>
          </cell>
          <cell r="Z45">
            <v>0</v>
          </cell>
          <cell r="AA45">
            <v>0</v>
          </cell>
          <cell r="AB45">
            <v>0</v>
          </cell>
          <cell r="AC45">
            <v>0</v>
          </cell>
          <cell r="AD45">
            <v>0</v>
          </cell>
          <cell r="AE45">
            <v>0</v>
          </cell>
          <cell r="AF45" t="str">
            <v>NA</v>
          </cell>
          <cell r="AG45" t="str">
            <v>NA</v>
          </cell>
          <cell r="AH45" t="str">
            <v>NA</v>
          </cell>
          <cell r="AI45" t="str">
            <v>NA</v>
          </cell>
          <cell r="AJ45" t="str">
            <v>NA</v>
          </cell>
        </row>
        <row r="46">
          <cell r="B46" t="str">
            <v>NCA #1</v>
          </cell>
          <cell r="C46" t="str">
            <v>Gas</v>
          </cell>
          <cell r="D46">
            <v>85</v>
          </cell>
          <cell r="E46">
            <v>0.5</v>
          </cell>
          <cell r="F46" t="str">
            <v>Nevada Power</v>
          </cell>
          <cell r="G46" t="str">
            <v>B-/B1</v>
          </cell>
          <cell r="H46">
            <v>45017</v>
          </cell>
          <cell r="I46">
            <v>678.65664707644521</v>
          </cell>
          <cell r="J46">
            <v>1357.3132941528904</v>
          </cell>
          <cell r="K46">
            <v>52.277648006416619</v>
          </cell>
          <cell r="L46">
            <v>53.56074199931939</v>
          </cell>
          <cell r="M46">
            <v>54.861355104409924</v>
          </cell>
          <cell r="N46">
            <v>56.179628622116503</v>
          </cell>
          <cell r="O46">
            <v>57.563088893728072</v>
          </cell>
          <cell r="P46">
            <v>58.981785380372081</v>
          </cell>
          <cell r="Q46">
            <v>60.436649085605772</v>
          </cell>
          <cell r="R46">
            <v>61.91069637815945</v>
          </cell>
          <cell r="S46">
            <v>63.405627353386087</v>
          </cell>
          <cell r="T46">
            <v>64.974836209987927</v>
          </cell>
          <cell r="U46">
            <v>66.584197407607306</v>
          </cell>
          <cell r="V46">
            <v>68.234776210886167</v>
          </cell>
          <cell r="W46">
            <v>69.907574207616648</v>
          </cell>
          <cell r="X46">
            <v>71.602998181622681</v>
          </cell>
          <cell r="Y46">
            <v>73.383917014032448</v>
          </cell>
          <cell r="Z46">
            <v>75.210614318619491</v>
          </cell>
          <cell r="AA46">
            <v>77.084309531911174</v>
          </cell>
          <cell r="AB46">
            <v>78.982574738783441</v>
          </cell>
          <cell r="AC46">
            <v>80.906697280281364</v>
          </cell>
          <cell r="AD46">
            <v>82.929042388427419</v>
          </cell>
          <cell r="AE46">
            <v>28.334535839600424</v>
          </cell>
          <cell r="AF46">
            <v>0</v>
          </cell>
          <cell r="AG46">
            <v>0</v>
          </cell>
          <cell r="AH46">
            <v>0</v>
          </cell>
          <cell r="AI46">
            <v>0</v>
          </cell>
          <cell r="AJ46">
            <v>0</v>
          </cell>
        </row>
        <row r="47">
          <cell r="B47" t="str">
            <v>Juniper</v>
          </cell>
          <cell r="E47">
            <v>0.51</v>
          </cell>
          <cell r="F47" t="str">
            <v>Owned by EP</v>
          </cell>
          <cell r="G47" t="str">
            <v>Cash distributions to Juniper increases as Hancock's IRR increases</v>
          </cell>
          <cell r="K47">
            <v>0.51</v>
          </cell>
          <cell r="L47">
            <v>0.51</v>
          </cell>
          <cell r="M47">
            <v>0.51</v>
          </cell>
          <cell r="N47">
            <v>0.51</v>
          </cell>
          <cell r="O47">
            <v>0.51</v>
          </cell>
          <cell r="P47">
            <v>0.51</v>
          </cell>
          <cell r="Q47">
            <v>0.51</v>
          </cell>
          <cell r="R47">
            <v>0.51</v>
          </cell>
          <cell r="S47">
            <v>0.51</v>
          </cell>
          <cell r="T47">
            <v>0.51</v>
          </cell>
          <cell r="U47">
            <v>0.51</v>
          </cell>
          <cell r="V47">
            <v>0.51</v>
          </cell>
          <cell r="W47">
            <v>0.51</v>
          </cell>
          <cell r="X47">
            <v>0.51</v>
          </cell>
          <cell r="Y47">
            <v>0.51</v>
          </cell>
          <cell r="Z47">
            <v>0.51</v>
          </cell>
          <cell r="AA47">
            <v>0.51</v>
          </cell>
          <cell r="AB47">
            <v>0.51</v>
          </cell>
          <cell r="AC47">
            <v>0.51</v>
          </cell>
          <cell r="AD47">
            <v>0.51</v>
          </cell>
          <cell r="AE47">
            <v>0.51</v>
          </cell>
          <cell r="AF47">
            <v>0.51</v>
          </cell>
          <cell r="AG47">
            <v>0.51</v>
          </cell>
          <cell r="AH47">
            <v>0.51</v>
          </cell>
          <cell r="AI47">
            <v>0.51</v>
          </cell>
          <cell r="AJ47">
            <v>0.51</v>
          </cell>
        </row>
        <row r="48">
          <cell r="B48" t="str">
            <v>EP Share</v>
          </cell>
          <cell r="K48">
            <v>7.1817218467762087</v>
          </cell>
          <cell r="L48">
            <v>7.1817218467762087</v>
          </cell>
          <cell r="M48">
            <v>7.1817218467762087</v>
          </cell>
          <cell r="N48">
            <v>7.1817218467762087</v>
          </cell>
          <cell r="O48">
            <v>6.57422689636598</v>
          </cell>
          <cell r="P48">
            <v>6.6079593210533192</v>
          </cell>
          <cell r="Q48">
            <v>6.6597716133549136</v>
          </cell>
          <cell r="R48">
            <v>6.7028553855183333</v>
          </cell>
          <cell r="S48">
            <v>1.9952887335240523</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row>
        <row r="49">
          <cell r="B49" t="str">
            <v>Dist %</v>
          </cell>
          <cell r="K49">
            <v>0.255</v>
          </cell>
          <cell r="L49">
            <v>0.255</v>
          </cell>
          <cell r="M49">
            <v>0.255</v>
          </cell>
          <cell r="N49">
            <v>0.255</v>
          </cell>
          <cell r="O49">
            <v>0.255</v>
          </cell>
          <cell r="P49">
            <v>0.255</v>
          </cell>
          <cell r="Q49">
            <v>0.255</v>
          </cell>
          <cell r="R49">
            <v>0.255</v>
          </cell>
          <cell r="S49">
            <v>0.255</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row>
        <row r="50">
          <cell r="B50" t="str">
            <v>Badger</v>
          </cell>
          <cell r="C50" t="str">
            <v>Gas</v>
          </cell>
          <cell r="D50">
            <v>46</v>
          </cell>
          <cell r="E50" t="str">
            <v>var</v>
          </cell>
          <cell r="F50" t="str">
            <v>Pacific Gas and Electric</v>
          </cell>
          <cell r="G50" t="str">
            <v>D/Caa2</v>
          </cell>
          <cell r="H50">
            <v>40634</v>
          </cell>
          <cell r="I50">
            <v>57.266989336921434</v>
          </cell>
          <cell r="J50">
            <v>224.57642877224086</v>
          </cell>
          <cell r="K50">
            <v>28.163615085396895</v>
          </cell>
          <cell r="L50">
            <v>28.163615085396895</v>
          </cell>
          <cell r="M50">
            <v>28.163615085396895</v>
          </cell>
          <cell r="N50">
            <v>28.163615085396895</v>
          </cell>
          <cell r="O50">
            <v>25.781281946533255</v>
          </cell>
          <cell r="P50">
            <v>25.913565964914977</v>
          </cell>
          <cell r="Q50">
            <v>26.11675142492123</v>
          </cell>
          <cell r="R50">
            <v>26.28570739418954</v>
          </cell>
          <cell r="S50">
            <v>7.8246617000943228</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row>
        <row r="51">
          <cell r="B51" t="str">
            <v>EP Share</v>
          </cell>
          <cell r="F51" t="str">
            <v>Pacific Gas and Electric</v>
          </cell>
          <cell r="K51">
            <v>14.849700738314104</v>
          </cell>
          <cell r="L51">
            <v>14.849700738314104</v>
          </cell>
          <cell r="M51">
            <v>14.849700738314104</v>
          </cell>
          <cell r="N51">
            <v>14.797717495155721</v>
          </cell>
          <cell r="O51">
            <v>13.548202249231824</v>
          </cell>
          <cell r="P51">
            <v>13.619634748093382</v>
          </cell>
          <cell r="Q51">
            <v>13.728955103777157</v>
          </cell>
          <cell r="R51">
            <v>13.819490930330948</v>
          </cell>
          <cell r="S51">
            <v>13.904568304568</v>
          </cell>
          <cell r="T51">
            <v>14.051220128629462</v>
          </cell>
          <cell r="U51">
            <v>14.150206654152131</v>
          </cell>
          <cell r="V51">
            <v>14.293920589842633</v>
          </cell>
          <cell r="W51">
            <v>4.4797736218150455</v>
          </cell>
          <cell r="X51">
            <v>0</v>
          </cell>
          <cell r="Y51">
            <v>0</v>
          </cell>
          <cell r="Z51">
            <v>0</v>
          </cell>
          <cell r="AA51">
            <v>0</v>
          </cell>
          <cell r="AB51">
            <v>0</v>
          </cell>
          <cell r="AC51">
            <v>0</v>
          </cell>
          <cell r="AD51">
            <v>0</v>
          </cell>
          <cell r="AE51">
            <v>0</v>
          </cell>
          <cell r="AF51">
            <v>0</v>
          </cell>
          <cell r="AG51">
            <v>0</v>
          </cell>
          <cell r="AH51">
            <v>0</v>
          </cell>
          <cell r="AI51">
            <v>0</v>
          </cell>
          <cell r="AJ51">
            <v>0</v>
          </cell>
        </row>
        <row r="52">
          <cell r="B52" t="str">
            <v>Dist %</v>
          </cell>
          <cell r="F52" t="str">
            <v>Pacific Gas and Electric</v>
          </cell>
          <cell r="K52">
            <v>0.51</v>
          </cell>
          <cell r="L52">
            <v>0.51</v>
          </cell>
          <cell r="M52">
            <v>0.51</v>
          </cell>
          <cell r="N52">
            <v>0.51</v>
          </cell>
          <cell r="O52">
            <v>0.51</v>
          </cell>
          <cell r="P52">
            <v>0.51</v>
          </cell>
          <cell r="Q52">
            <v>0.51</v>
          </cell>
          <cell r="R52">
            <v>0.51</v>
          </cell>
          <cell r="S52">
            <v>0.51</v>
          </cell>
          <cell r="T52">
            <v>0.51</v>
          </cell>
          <cell r="U52">
            <v>0.51</v>
          </cell>
          <cell r="V52">
            <v>0.51</v>
          </cell>
          <cell r="W52">
            <v>0.51</v>
          </cell>
          <cell r="X52">
            <v>0</v>
          </cell>
          <cell r="Y52">
            <v>0</v>
          </cell>
          <cell r="Z52">
            <v>0</v>
          </cell>
          <cell r="AA52">
            <v>0</v>
          </cell>
          <cell r="AB52">
            <v>0</v>
          </cell>
          <cell r="AC52">
            <v>0</v>
          </cell>
          <cell r="AD52">
            <v>0</v>
          </cell>
          <cell r="AE52">
            <v>0</v>
          </cell>
          <cell r="AF52">
            <v>0</v>
          </cell>
          <cell r="AG52">
            <v>0</v>
          </cell>
          <cell r="AH52">
            <v>0</v>
          </cell>
          <cell r="AI52">
            <v>0</v>
          </cell>
          <cell r="AJ52">
            <v>0</v>
          </cell>
        </row>
        <row r="53">
          <cell r="B53" t="str">
            <v>Bear Mountain</v>
          </cell>
          <cell r="C53" t="str">
            <v>Gas</v>
          </cell>
          <cell r="D53">
            <v>46</v>
          </cell>
          <cell r="E53" t="str">
            <v>var</v>
          </cell>
          <cell r="F53" t="str">
            <v>Pacific Gas and Electric</v>
          </cell>
          <cell r="G53" t="str">
            <v>D/Caa2</v>
          </cell>
          <cell r="H53">
            <v>42095</v>
          </cell>
          <cell r="I53">
            <v>174.94279204053859</v>
          </cell>
          <cell r="J53">
            <v>343.02508243242863</v>
          </cell>
          <cell r="K53">
            <v>29.117060271204124</v>
          </cell>
          <cell r="L53">
            <v>29.117060271204124</v>
          </cell>
          <cell r="M53">
            <v>29.117060271204124</v>
          </cell>
          <cell r="N53">
            <v>29.015132343442591</v>
          </cell>
          <cell r="O53">
            <v>26.565102449474164</v>
          </cell>
          <cell r="P53">
            <v>26.70516617273212</v>
          </cell>
          <cell r="Q53">
            <v>26.919519811327756</v>
          </cell>
          <cell r="R53">
            <v>27.097041039864603</v>
          </cell>
          <cell r="S53">
            <v>27.26385942072157</v>
          </cell>
          <cell r="T53">
            <v>27.551412016920512</v>
          </cell>
          <cell r="U53">
            <v>27.74550324343555</v>
          </cell>
          <cell r="V53">
            <v>28.02729527420124</v>
          </cell>
          <cell r="W53">
            <v>8.7838698466961667</v>
          </cell>
          <cell r="X53">
            <v>0</v>
          </cell>
          <cell r="Y53">
            <v>0</v>
          </cell>
          <cell r="Z53">
            <v>0</v>
          </cell>
          <cell r="AA53">
            <v>0</v>
          </cell>
          <cell r="AB53">
            <v>0</v>
          </cell>
          <cell r="AC53">
            <v>0</v>
          </cell>
          <cell r="AD53">
            <v>0</v>
          </cell>
          <cell r="AE53">
            <v>0</v>
          </cell>
          <cell r="AF53">
            <v>0</v>
          </cell>
          <cell r="AG53">
            <v>0</v>
          </cell>
          <cell r="AH53">
            <v>0</v>
          </cell>
          <cell r="AI53">
            <v>0</v>
          </cell>
          <cell r="AJ53">
            <v>0</v>
          </cell>
        </row>
        <row r="54">
          <cell r="B54" t="str">
            <v>EP Share</v>
          </cell>
          <cell r="F54" t="str">
            <v>Pacific Gas and Electric</v>
          </cell>
          <cell r="K54">
            <v>13.40518082502606</v>
          </cell>
          <cell r="L54">
            <v>13.40518082502606</v>
          </cell>
          <cell r="M54">
            <v>13.40518082502606</v>
          </cell>
          <cell r="N54">
            <v>13.40518082502606</v>
          </cell>
          <cell r="O54">
            <v>12.174013165109429</v>
          </cell>
          <cell r="P54">
            <v>12.704681090214793</v>
          </cell>
          <cell r="Q54">
            <v>12.808207301009462</v>
          </cell>
          <cell r="R54">
            <v>3.4620310715359492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row>
        <row r="55">
          <cell r="B55" t="str">
            <v>Dist %</v>
          </cell>
          <cell r="F55" t="str">
            <v>Pacific Gas and Electric</v>
          </cell>
          <cell r="K55">
            <v>0.51</v>
          </cell>
          <cell r="L55">
            <v>0.51</v>
          </cell>
          <cell r="M55">
            <v>0.51</v>
          </cell>
          <cell r="N55">
            <v>0.51</v>
          </cell>
          <cell r="O55">
            <v>0.51</v>
          </cell>
          <cell r="P55">
            <v>0.51</v>
          </cell>
          <cell r="Q55">
            <v>0.51</v>
          </cell>
          <cell r="R55">
            <v>0.51</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row>
        <row r="56">
          <cell r="B56" t="str">
            <v>Chalk Cliff</v>
          </cell>
          <cell r="C56" t="str">
            <v>Gas</v>
          </cell>
          <cell r="D56">
            <v>46</v>
          </cell>
          <cell r="E56" t="str">
            <v>var</v>
          </cell>
          <cell r="F56" t="str">
            <v>Pacific Gas and Electric</v>
          </cell>
          <cell r="G56" t="str">
            <v>D/Caa2</v>
          </cell>
          <cell r="H56">
            <v>40269</v>
          </cell>
          <cell r="I56">
            <v>94.769655927973872</v>
          </cell>
          <cell r="J56">
            <v>185.82285476073309</v>
          </cell>
          <cell r="K56">
            <v>26.284668284364823</v>
          </cell>
          <cell r="L56">
            <v>26.284668284364823</v>
          </cell>
          <cell r="M56">
            <v>26.284668284364823</v>
          </cell>
          <cell r="N56">
            <v>26.284668284364823</v>
          </cell>
          <cell r="O56">
            <v>23.870614049234174</v>
          </cell>
          <cell r="P56">
            <v>24.911139392578026</v>
          </cell>
          <cell r="Q56">
            <v>25.114131962763651</v>
          </cell>
          <cell r="R56">
            <v>6.7882962186979396</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row>
        <row r="57">
          <cell r="B57" t="str">
            <v>EP Share</v>
          </cell>
          <cell r="K57">
            <v>4.5819222798854096</v>
          </cell>
          <cell r="L57">
            <v>4.5769209277608844</v>
          </cell>
          <cell r="M57">
            <v>4.5747806458565821</v>
          </cell>
          <cell r="N57">
            <v>4.5784413774040305</v>
          </cell>
          <cell r="O57">
            <v>4.5821936272401649</v>
          </cell>
          <cell r="P57">
            <v>4.5005185854344463</v>
          </cell>
          <cell r="Q57">
            <v>4.557659637143658</v>
          </cell>
          <cell r="R57">
            <v>4.6007356467437361</v>
          </cell>
          <cell r="S57">
            <v>4.64248766504139</v>
          </cell>
          <cell r="T57">
            <v>4.7114517040963264</v>
          </cell>
          <cell r="U57">
            <v>4.7515651459204458</v>
          </cell>
          <cell r="V57">
            <v>4.8083255795400328</v>
          </cell>
          <cell r="W57">
            <v>4.8856793713453452</v>
          </cell>
          <cell r="X57">
            <v>4.9276405037850433</v>
          </cell>
          <cell r="Y57">
            <v>4.9802882568626723</v>
          </cell>
          <cell r="Z57">
            <v>2.0942646400799663</v>
          </cell>
          <cell r="AA57">
            <v>0</v>
          </cell>
          <cell r="AB57">
            <v>0</v>
          </cell>
          <cell r="AC57">
            <v>0</v>
          </cell>
          <cell r="AD57">
            <v>0</v>
          </cell>
          <cell r="AE57">
            <v>0</v>
          </cell>
          <cell r="AF57">
            <v>0</v>
          </cell>
          <cell r="AG57">
            <v>0</v>
          </cell>
          <cell r="AH57">
            <v>0</v>
          </cell>
          <cell r="AI57">
            <v>0</v>
          </cell>
          <cell r="AJ57">
            <v>0</v>
          </cell>
        </row>
        <row r="58">
          <cell r="B58" t="str">
            <v>Dist %</v>
          </cell>
          <cell r="K58">
            <v>0.20400000000000001</v>
          </cell>
          <cell r="L58">
            <v>0.20400000000000001</v>
          </cell>
          <cell r="M58">
            <v>0.20400000000000001</v>
          </cell>
          <cell r="N58">
            <v>0.20400000000000001</v>
          </cell>
          <cell r="O58">
            <v>0.20400000000000001</v>
          </cell>
          <cell r="P58">
            <v>0.20400000000000001</v>
          </cell>
          <cell r="Q58">
            <v>0.20400000000000001</v>
          </cell>
          <cell r="R58">
            <v>0.20400000000000001</v>
          </cell>
          <cell r="S58">
            <v>0.20400000000000001</v>
          </cell>
          <cell r="T58">
            <v>0.20400000000000001</v>
          </cell>
          <cell r="U58">
            <v>0.20400000000000001</v>
          </cell>
          <cell r="V58">
            <v>0.20400000000000001</v>
          </cell>
          <cell r="W58">
            <v>0.20400000000000001</v>
          </cell>
          <cell r="X58">
            <v>0.20400000000000001</v>
          </cell>
          <cell r="Y58">
            <v>0.20400000000000001</v>
          </cell>
          <cell r="Z58">
            <v>0.20400000000000001</v>
          </cell>
          <cell r="AA58">
            <v>0</v>
          </cell>
          <cell r="AB58">
            <v>0</v>
          </cell>
          <cell r="AC58">
            <v>0</v>
          </cell>
          <cell r="AD58">
            <v>0</v>
          </cell>
          <cell r="AE58">
            <v>0</v>
          </cell>
          <cell r="AF58">
            <v>0</v>
          </cell>
          <cell r="AG58">
            <v>0</v>
          </cell>
          <cell r="AH58">
            <v>0</v>
          </cell>
          <cell r="AI58">
            <v>0</v>
          </cell>
          <cell r="AJ58">
            <v>0</v>
          </cell>
        </row>
        <row r="59">
          <cell r="B59" t="str">
            <v>Corona</v>
          </cell>
          <cell r="C59" t="str">
            <v>Gas</v>
          </cell>
          <cell r="D59">
            <v>46</v>
          </cell>
          <cell r="E59" t="str">
            <v>var</v>
          </cell>
          <cell r="F59" t="str">
            <v>Southern California Edison</v>
          </cell>
          <cell r="G59" t="str">
            <v>B+/Ba3</v>
          </cell>
          <cell r="H59">
            <v>43252</v>
          </cell>
          <cell r="I59">
            <v>72.354875594140154</v>
          </cell>
          <cell r="J59">
            <v>354.68076271637318</v>
          </cell>
          <cell r="K59">
            <v>22.460403332771612</v>
          </cell>
          <cell r="L59">
            <v>22.435886900788645</v>
          </cell>
          <cell r="M59">
            <v>22.425395322826382</v>
          </cell>
          <cell r="N59">
            <v>22.443340085313874</v>
          </cell>
          <cell r="O59">
            <v>22.461733466863553</v>
          </cell>
          <cell r="P59">
            <v>22.061365614874735</v>
          </cell>
          <cell r="Q59">
            <v>22.341468809527733</v>
          </cell>
          <cell r="R59">
            <v>22.552625719332038</v>
          </cell>
          <cell r="S59">
            <v>22.757292475693088</v>
          </cell>
          <cell r="T59">
            <v>23.095351490668264</v>
          </cell>
          <cell r="U59">
            <v>23.291986009413947</v>
          </cell>
          <cell r="V59">
            <v>23.570223429117807</v>
          </cell>
          <cell r="W59">
            <v>23.949408683065418</v>
          </cell>
          <cell r="X59">
            <v>24.155100508750209</v>
          </cell>
          <cell r="Y59">
            <v>24.413177729718981</v>
          </cell>
          <cell r="Z59">
            <v>10.266003137646893</v>
          </cell>
          <cell r="AA59">
            <v>0</v>
          </cell>
          <cell r="AB59">
            <v>0</v>
          </cell>
          <cell r="AC59">
            <v>0</v>
          </cell>
          <cell r="AD59">
            <v>0</v>
          </cell>
          <cell r="AE59">
            <v>0</v>
          </cell>
          <cell r="AF59">
            <v>0</v>
          </cell>
          <cell r="AG59">
            <v>0</v>
          </cell>
          <cell r="AH59">
            <v>0</v>
          </cell>
          <cell r="AI59">
            <v>0</v>
          </cell>
          <cell r="AJ59">
            <v>0</v>
          </cell>
        </row>
        <row r="60">
          <cell r="B60" t="str">
            <v>EP Share</v>
          </cell>
          <cell r="K60">
            <v>7.3694851246711623</v>
          </cell>
          <cell r="L60">
            <v>7.0597387702880132</v>
          </cell>
          <cell r="M60">
            <v>6.7744887598286407</v>
          </cell>
          <cell r="N60">
            <v>6.6085402030632663</v>
          </cell>
          <cell r="O60">
            <v>6.6499529217756894</v>
          </cell>
          <cell r="P60">
            <v>6.7433311433617762</v>
          </cell>
          <cell r="Q60">
            <v>6.822435462428766</v>
          </cell>
          <cell r="R60">
            <v>7.3133560787253939</v>
          </cell>
          <cell r="S60">
            <v>7.375172787458947</v>
          </cell>
          <cell r="T60">
            <v>7.4811566569872081</v>
          </cell>
          <cell r="U60">
            <v>7.5399912864702499</v>
          </cell>
          <cell r="V60">
            <v>7.6257773523740973</v>
          </cell>
          <cell r="W60">
            <v>7.744938474471267</v>
          </cell>
          <cell r="X60">
            <v>7.8062827182867949</v>
          </cell>
          <cell r="Y60">
            <v>7.884857890343695</v>
          </cell>
          <cell r="Z60">
            <v>7.9824337830892516</v>
          </cell>
          <cell r="AA60">
            <v>8.0813911297470309</v>
          </cell>
          <cell r="AB60">
            <v>8.164519871495056</v>
          </cell>
          <cell r="AC60">
            <v>8.2478228017457464</v>
          </cell>
          <cell r="AD60">
            <v>8.3313037871848543</v>
          </cell>
          <cell r="AE60">
            <v>8.4149668225429046</v>
          </cell>
          <cell r="AF60">
            <v>8.4988159555614207</v>
          </cell>
          <cell r="AG60">
            <v>8.5828553458438606</v>
          </cell>
          <cell r="AH60">
            <v>3.8786644367154466</v>
          </cell>
          <cell r="AI60">
            <v>0</v>
          </cell>
          <cell r="AJ60">
            <v>0</v>
          </cell>
        </row>
        <row r="61">
          <cell r="B61" t="str">
            <v>Dist %</v>
          </cell>
          <cell r="K61">
            <v>4.9877999999999999E-2</v>
          </cell>
          <cell r="L61">
            <v>4.9877999999999999E-2</v>
          </cell>
          <cell r="M61">
            <v>4.9877999999999999E-2</v>
          </cell>
          <cell r="N61">
            <v>4.9877999999999999E-2</v>
          </cell>
          <cell r="O61">
            <v>4.9877999999999999E-2</v>
          </cell>
          <cell r="P61">
            <v>4.9877999999999999E-2</v>
          </cell>
          <cell r="Q61">
            <v>4.9877999999999999E-2</v>
          </cell>
          <cell r="R61">
            <v>4.9877999999999999E-2</v>
          </cell>
          <cell r="S61">
            <v>4.9877999999999999E-2</v>
          </cell>
          <cell r="T61">
            <v>4.9877999999999999E-2</v>
          </cell>
          <cell r="U61">
            <v>4.9877999999999999E-2</v>
          </cell>
          <cell r="V61">
            <v>4.9877999999999999E-2</v>
          </cell>
          <cell r="W61">
            <v>4.9877999999999999E-2</v>
          </cell>
          <cell r="X61">
            <v>4.9877999999999999E-2</v>
          </cell>
          <cell r="Y61">
            <v>4.9877999999999999E-2</v>
          </cell>
          <cell r="Z61">
            <v>4.9877999999999999E-2</v>
          </cell>
          <cell r="AA61">
            <v>4.9877999999999999E-2</v>
          </cell>
          <cell r="AB61">
            <v>4.9877999999999999E-2</v>
          </cell>
          <cell r="AC61">
            <v>4.9877999999999999E-2</v>
          </cell>
          <cell r="AD61">
            <v>4.9877999999999999E-2</v>
          </cell>
          <cell r="AE61">
            <v>4.9877999999999999E-2</v>
          </cell>
          <cell r="AF61">
            <v>4.9877999999999999E-2</v>
          </cell>
          <cell r="AG61">
            <v>4.9877999999999999E-2</v>
          </cell>
          <cell r="AH61">
            <v>4.9877999999999999E-2</v>
          </cell>
          <cell r="AI61">
            <v>0</v>
          </cell>
          <cell r="AJ61">
            <v>0</v>
          </cell>
        </row>
        <row r="62">
          <cell r="B62" t="str">
            <v>Crockett</v>
          </cell>
          <cell r="C62" t="str">
            <v>Gas</v>
          </cell>
          <cell r="D62">
            <v>240</v>
          </cell>
          <cell r="E62" t="str">
            <v>var</v>
          </cell>
          <cell r="F62" t="str">
            <v>Pacific Gas and Electric</v>
          </cell>
          <cell r="G62" t="str">
            <v>D/Caa2</v>
          </cell>
          <cell r="H62">
            <v>46143</v>
          </cell>
          <cell r="I62">
            <v>178.98227956446053</v>
          </cell>
          <cell r="J62">
            <v>3588.4012904378792</v>
          </cell>
          <cell r="K62">
            <v>147.7502130131754</v>
          </cell>
          <cell r="L62">
            <v>141.54013333108813</v>
          </cell>
          <cell r="M62">
            <v>135.821178873023</v>
          </cell>
          <cell r="N62">
            <v>132.4940896399869</v>
          </cell>
          <cell r="O62">
            <v>133.32436989806507</v>
          </cell>
          <cell r="P62">
            <v>135.19650233292788</v>
          </cell>
          <cell r="Q62">
            <v>136.78245844718646</v>
          </cell>
          <cell r="R62">
            <v>146.62488629707275</v>
          </cell>
          <cell r="S62">
            <v>147.86424450577303</v>
          </cell>
          <cell r="T62">
            <v>149.98910655974996</v>
          </cell>
          <cell r="U62">
            <v>151.16867730202193</v>
          </cell>
          <cell r="V62">
            <v>152.88859521981831</v>
          </cell>
          <cell r="W62">
            <v>155.27764694797841</v>
          </cell>
          <cell r="X62">
            <v>156.50753274563525</v>
          </cell>
          <cell r="Y62">
            <v>158.08288003415726</v>
          </cell>
          <cell r="Z62">
            <v>160.03917123960969</v>
          </cell>
          <cell r="AA62">
            <v>162.02315910315232</v>
          </cell>
          <cell r="AB62">
            <v>163.6898005432266</v>
          </cell>
          <cell r="AC62">
            <v>165.35993427454483</v>
          </cell>
          <cell r="AD62">
            <v>167.03363781997783</v>
          </cell>
          <cell r="AE62">
            <v>168.71099126955582</v>
          </cell>
          <cell r="AF62">
            <v>170.39207577612214</v>
          </cell>
          <cell r="AG62">
            <v>172.07697473523118</v>
          </cell>
          <cell r="AH62">
            <v>77.763030528799206</v>
          </cell>
          <cell r="AI62">
            <v>0</v>
          </cell>
          <cell r="AJ62">
            <v>0</v>
          </cell>
        </row>
        <row r="63">
          <cell r="B63" t="str">
            <v>EP Share</v>
          </cell>
          <cell r="F63" t="str">
            <v>Pacific Gas and Electric</v>
          </cell>
          <cell r="K63">
            <v>7.7572229237489241</v>
          </cell>
          <cell r="L63">
            <v>7.7572229237489241</v>
          </cell>
          <cell r="M63">
            <v>7.7572229237489241</v>
          </cell>
          <cell r="N63">
            <v>7.7572229237489241</v>
          </cell>
          <cell r="O63">
            <v>7.0681623843523225</v>
          </cell>
          <cell r="P63">
            <v>7.1777392375009601</v>
          </cell>
          <cell r="Q63">
            <v>1.3512486778590591</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row>
        <row r="64">
          <cell r="B64" t="str">
            <v>Dist %</v>
          </cell>
          <cell r="F64" t="str">
            <v>Pacific Gas and Electric</v>
          </cell>
          <cell r="K64">
            <v>0.255</v>
          </cell>
          <cell r="L64">
            <v>0.255</v>
          </cell>
          <cell r="M64">
            <v>0.255</v>
          </cell>
          <cell r="N64">
            <v>0.255</v>
          </cell>
          <cell r="O64">
            <v>0.255</v>
          </cell>
          <cell r="P64">
            <v>0.255</v>
          </cell>
          <cell r="Q64">
            <v>0.255</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row>
        <row r="65">
          <cell r="B65" t="str">
            <v>Double "C"</v>
          </cell>
          <cell r="C65" t="str">
            <v>Gas</v>
          </cell>
          <cell r="D65">
            <v>48</v>
          </cell>
          <cell r="E65" t="str">
            <v>var</v>
          </cell>
          <cell r="F65" t="str">
            <v>Pacific Gas and Electric</v>
          </cell>
          <cell r="G65" t="str">
            <v>D/Caa2</v>
          </cell>
          <cell r="H65">
            <v>39934</v>
          </cell>
          <cell r="I65">
            <v>46.626041994708039</v>
          </cell>
          <cell r="J65">
            <v>182.84722350865897</v>
          </cell>
          <cell r="K65">
            <v>30.42048205391735</v>
          </cell>
          <cell r="L65">
            <v>30.42048205391735</v>
          </cell>
          <cell r="M65">
            <v>30.42048205391735</v>
          </cell>
          <cell r="N65">
            <v>30.42048205391735</v>
          </cell>
          <cell r="O65">
            <v>27.718283860205187</v>
          </cell>
          <cell r="P65">
            <v>28.147997009807685</v>
          </cell>
          <cell r="Q65">
            <v>5.2990144229767022</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row>
        <row r="66">
          <cell r="B66" t="str">
            <v>EP Share</v>
          </cell>
          <cell r="F66" t="str">
            <v>Pacific Gas and Electric</v>
          </cell>
          <cell r="K66">
            <v>7.8172553233249342</v>
          </cell>
          <cell r="L66">
            <v>7.8172553233249342</v>
          </cell>
          <cell r="M66">
            <v>7.8172553233249342</v>
          </cell>
          <cell r="N66">
            <v>7.8172553233249342</v>
          </cell>
          <cell r="O66">
            <v>7.1254109908632692</v>
          </cell>
          <cell r="P66">
            <v>7.217741966641551</v>
          </cell>
          <cell r="Q66">
            <v>1.6757600094872662</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row>
        <row r="67">
          <cell r="B67" t="str">
            <v>Dist %</v>
          </cell>
          <cell r="F67" t="str">
            <v>Pacific Gas and Electric</v>
          </cell>
          <cell r="K67">
            <v>0.255</v>
          </cell>
          <cell r="L67">
            <v>0.255</v>
          </cell>
          <cell r="M67">
            <v>0.255</v>
          </cell>
          <cell r="N67">
            <v>0.255</v>
          </cell>
          <cell r="O67">
            <v>0.255</v>
          </cell>
          <cell r="P67">
            <v>0.255</v>
          </cell>
          <cell r="Q67">
            <v>0.255</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row>
        <row r="68">
          <cell r="A68" t="str">
            <v xml:space="preserve">    </v>
          </cell>
          <cell r="B68" t="str">
            <v>High Sierra</v>
          </cell>
          <cell r="C68" t="str">
            <v>Gas</v>
          </cell>
          <cell r="D68">
            <v>48</v>
          </cell>
          <cell r="E68" t="str">
            <v>var</v>
          </cell>
          <cell r="F68" t="str">
            <v>Pacific Gas and Electric</v>
          </cell>
          <cell r="G68" t="str">
            <v>D/Caa2</v>
          </cell>
          <cell r="H68">
            <v>39934</v>
          </cell>
          <cell r="I68">
            <v>47.28793426029182</v>
          </cell>
          <cell r="J68">
            <v>185.4428794521248</v>
          </cell>
          <cell r="K68">
            <v>30.655903228725233</v>
          </cell>
          <cell r="L68">
            <v>30.655903228725233</v>
          </cell>
          <cell r="M68">
            <v>30.655903228725233</v>
          </cell>
          <cell r="N68">
            <v>30.655903228725233</v>
          </cell>
          <cell r="O68">
            <v>27.942788199463802</v>
          </cell>
          <cell r="P68">
            <v>28.304870457417845</v>
          </cell>
          <cell r="Q68">
            <v>6.5716078803422207</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row>
        <row r="69">
          <cell r="B69" t="str">
            <v>EP Share</v>
          </cell>
          <cell r="F69" t="str">
            <v>Pacific Gas and Electric</v>
          </cell>
          <cell r="K69">
            <v>7.8585167008386616</v>
          </cell>
          <cell r="L69">
            <v>7.8585167008386616</v>
          </cell>
          <cell r="M69">
            <v>7.8585167008386616</v>
          </cell>
          <cell r="N69">
            <v>7.8584208612113109</v>
          </cell>
          <cell r="O69">
            <v>7.1645090386826</v>
          </cell>
          <cell r="P69">
            <v>7.2521965739887726</v>
          </cell>
          <cell r="Q69">
            <v>2.9263673143700255</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row>
        <row r="70">
          <cell r="B70" t="str">
            <v>Dist %</v>
          </cell>
          <cell r="F70" t="str">
            <v>Pacific Gas and Electric</v>
          </cell>
          <cell r="K70">
            <v>0.255</v>
          </cell>
          <cell r="L70">
            <v>0.255</v>
          </cell>
          <cell r="M70">
            <v>0.255</v>
          </cell>
          <cell r="N70">
            <v>0.255</v>
          </cell>
          <cell r="O70">
            <v>0.255</v>
          </cell>
          <cell r="P70">
            <v>0.255</v>
          </cell>
          <cell r="Q70">
            <v>0.255</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row>
        <row r="71">
          <cell r="B71" t="str">
            <v>Kern Front</v>
          </cell>
          <cell r="C71" t="str">
            <v>Gas</v>
          </cell>
          <cell r="D71">
            <v>48</v>
          </cell>
          <cell r="E71" t="str">
            <v>var</v>
          </cell>
          <cell r="F71" t="str">
            <v>Pacific Gas and Electric</v>
          </cell>
          <cell r="G71" t="str">
            <v>D/Caa2</v>
          </cell>
          <cell r="H71">
            <v>39934</v>
          </cell>
          <cell r="I71">
            <v>48.777043890768695</v>
          </cell>
          <cell r="J71">
            <v>191.28252506183799</v>
          </cell>
          <cell r="K71">
            <v>30.817712552308475</v>
          </cell>
          <cell r="L71">
            <v>30.817712552308475</v>
          </cell>
          <cell r="M71">
            <v>30.817712552308475</v>
          </cell>
          <cell r="N71">
            <v>30.817336710632592</v>
          </cell>
          <cell r="O71">
            <v>28.096113877186667</v>
          </cell>
          <cell r="P71">
            <v>28.439986564661854</v>
          </cell>
          <cell r="Q71">
            <v>11.475950252431472</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row>
        <row r="72">
          <cell r="B72" t="str">
            <v>EP Share</v>
          </cell>
          <cell r="F72" t="str">
            <v>Pacific Gas and Electric</v>
          </cell>
          <cell r="K72">
            <v>14.754283594588717</v>
          </cell>
          <cell r="L72">
            <v>14.754283594588717</v>
          </cell>
          <cell r="M72">
            <v>14.754283594588717</v>
          </cell>
          <cell r="N72">
            <v>14.754283594588717</v>
          </cell>
          <cell r="O72">
            <v>13.500257452777582</v>
          </cell>
          <cell r="P72">
            <v>13.563128138295028</v>
          </cell>
          <cell r="Q72">
            <v>13.67344304026858</v>
          </cell>
          <cell r="R72">
            <v>13.764741618488483</v>
          </cell>
          <cell r="S72">
            <v>13.850537395915719</v>
          </cell>
          <cell r="T72">
            <v>3.4905915754562473</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row>
        <row r="73">
          <cell r="B73" t="str">
            <v>Dist %</v>
          </cell>
          <cell r="F73" t="str">
            <v>Pacific Gas and Electric</v>
          </cell>
          <cell r="K73">
            <v>0.51</v>
          </cell>
          <cell r="L73">
            <v>0.51</v>
          </cell>
          <cell r="M73">
            <v>0.51</v>
          </cell>
          <cell r="N73">
            <v>0.51</v>
          </cell>
          <cell r="O73">
            <v>0.51</v>
          </cell>
          <cell r="P73">
            <v>0.51</v>
          </cell>
          <cell r="Q73">
            <v>0.51</v>
          </cell>
          <cell r="R73">
            <v>0.51</v>
          </cell>
          <cell r="S73">
            <v>0.51</v>
          </cell>
          <cell r="T73">
            <v>0.51</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row>
        <row r="74">
          <cell r="B74" t="str">
            <v>Live Oak</v>
          </cell>
          <cell r="C74" t="str">
            <v>Gas</v>
          </cell>
          <cell r="D74">
            <v>46</v>
          </cell>
          <cell r="E74" t="str">
            <v>var</v>
          </cell>
          <cell r="F74" t="str">
            <v>Pacific Gas and Electric</v>
          </cell>
          <cell r="G74" t="str">
            <v>D/Caa2</v>
          </cell>
          <cell r="H74">
            <v>40969</v>
          </cell>
          <cell r="I74">
            <v>130.85983359955651</v>
          </cell>
          <cell r="J74">
            <v>256.58790901873823</v>
          </cell>
          <cell r="K74">
            <v>28.929967832526895</v>
          </cell>
          <cell r="L74">
            <v>28.929967832526895</v>
          </cell>
          <cell r="M74">
            <v>28.929967832526895</v>
          </cell>
          <cell r="N74">
            <v>28.929967832526895</v>
          </cell>
          <cell r="O74">
            <v>26.471093044661924</v>
          </cell>
          <cell r="P74">
            <v>26.594368898617702</v>
          </cell>
          <cell r="Q74">
            <v>26.810672627977606</v>
          </cell>
          <cell r="R74">
            <v>26.98968944801663</v>
          </cell>
          <cell r="S74">
            <v>27.157916462579841</v>
          </cell>
          <cell r="T74">
            <v>6.8442972067769556</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row>
        <row r="75">
          <cell r="B75" t="str">
            <v>EP Share</v>
          </cell>
          <cell r="F75" t="str">
            <v>Pacific Gas and Electric</v>
          </cell>
          <cell r="K75">
            <v>14.771803524295253</v>
          </cell>
          <cell r="L75">
            <v>14.771803524295253</v>
          </cell>
          <cell r="M75">
            <v>14.771803524295253</v>
          </cell>
          <cell r="N75">
            <v>14.771803524295253</v>
          </cell>
          <cell r="O75">
            <v>13.519512065794865</v>
          </cell>
          <cell r="P75">
            <v>13.578241149823649</v>
          </cell>
          <cell r="Q75">
            <v>13.687837339040884</v>
          </cell>
          <cell r="R75">
            <v>13.778584711793556</v>
          </cell>
          <cell r="S75">
            <v>11.547275625772146</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row>
        <row r="76">
          <cell r="B76" t="str">
            <v>Dist %</v>
          </cell>
          <cell r="F76" t="str">
            <v>Pacific Gas and Electric</v>
          </cell>
          <cell r="K76">
            <v>0.51</v>
          </cell>
          <cell r="L76">
            <v>0.51</v>
          </cell>
          <cell r="M76">
            <v>0.51</v>
          </cell>
          <cell r="N76">
            <v>0.51</v>
          </cell>
          <cell r="O76">
            <v>0.51</v>
          </cell>
          <cell r="P76">
            <v>0.51</v>
          </cell>
          <cell r="Q76">
            <v>0.51</v>
          </cell>
          <cell r="R76">
            <v>0.51</v>
          </cell>
          <cell r="S76">
            <v>0.51</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row>
        <row r="77">
          <cell r="B77" t="str">
            <v>McKittrick</v>
          </cell>
          <cell r="C77" t="str">
            <v>Gas</v>
          </cell>
          <cell r="D77">
            <v>46</v>
          </cell>
          <cell r="E77" t="str">
            <v>var</v>
          </cell>
          <cell r="F77" t="str">
            <v>Pacific Gas and Electric</v>
          </cell>
          <cell r="G77" t="str">
            <v>D/Caa2</v>
          </cell>
          <cell r="H77">
            <v>40817</v>
          </cell>
          <cell r="I77">
            <v>125.19866498940611</v>
          </cell>
          <cell r="J77">
            <v>245.48757841060021</v>
          </cell>
          <cell r="K77">
            <v>28.964320635873044</v>
          </cell>
          <cell r="L77">
            <v>28.964320635873044</v>
          </cell>
          <cell r="M77">
            <v>28.964320635873044</v>
          </cell>
          <cell r="N77">
            <v>28.964320635873044</v>
          </cell>
          <cell r="O77">
            <v>26.508847187833069</v>
          </cell>
          <cell r="P77">
            <v>26.624002254556174</v>
          </cell>
          <cell r="Q77">
            <v>26.838896743217418</v>
          </cell>
          <cell r="R77">
            <v>27.01683276822266</v>
          </cell>
          <cell r="S77">
            <v>22.641716913278717</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row>
        <row r="78">
          <cell r="B78" t="str">
            <v>EP Share</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row>
        <row r="79">
          <cell r="B79" t="str">
            <v>Juniper Support</v>
          </cell>
          <cell r="I79">
            <v>0</v>
          </cell>
          <cell r="J79">
            <v>0</v>
          </cell>
        </row>
        <row r="81">
          <cell r="B81" t="str">
            <v>Cambria</v>
          </cell>
          <cell r="C81" t="str">
            <v>Coal</v>
          </cell>
          <cell r="D81">
            <v>85</v>
          </cell>
          <cell r="E81">
            <v>1</v>
          </cell>
          <cell r="F81" t="str">
            <v>Pennsylvania Electric Company</v>
          </cell>
          <cell r="G81" t="str">
            <v>BBB/A2</v>
          </cell>
          <cell r="H81">
            <v>40603</v>
          </cell>
          <cell r="I81">
            <v>343.62285796888199</v>
          </cell>
          <cell r="J81">
            <v>343.62285796888199</v>
          </cell>
          <cell r="K81">
            <v>40.749097636328344</v>
          </cell>
          <cell r="L81">
            <v>41.543312046210879</v>
          </cell>
          <cell r="M81">
            <v>40.721494987867295</v>
          </cell>
          <cell r="N81">
            <v>41.861301479829656</v>
          </cell>
          <cell r="O81">
            <v>41.878031569744884</v>
          </cell>
          <cell r="P81">
            <v>42.649151270770844</v>
          </cell>
          <cell r="Q81">
            <v>42.836017891328211</v>
          </cell>
          <cell r="R81">
            <v>42.981810919486549</v>
          </cell>
          <cell r="S81">
            <v>8.4026401673154005</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row>
        <row r="82">
          <cell r="B82" t="str">
            <v>Colver</v>
          </cell>
          <cell r="C82" t="str">
            <v>Coal</v>
          </cell>
          <cell r="D82">
            <v>102</v>
          </cell>
          <cell r="E82">
            <v>0.27500000000000002</v>
          </cell>
          <cell r="F82" t="str">
            <v>Pennsylvania Electric Company</v>
          </cell>
          <cell r="G82" t="str">
            <v>BBB/A2</v>
          </cell>
          <cell r="H82">
            <v>43952</v>
          </cell>
          <cell r="I82">
            <v>290.88108934007926</v>
          </cell>
          <cell r="J82">
            <v>1057.7494157821063</v>
          </cell>
          <cell r="K82">
            <v>53.908755958828124</v>
          </cell>
          <cell r="L82">
            <v>55.256104857798825</v>
          </cell>
          <cell r="M82">
            <v>56.172730253502749</v>
          </cell>
          <cell r="N82">
            <v>56.874262580907001</v>
          </cell>
          <cell r="O82">
            <v>57.584553017384692</v>
          </cell>
          <cell r="P82">
            <v>58.303710763173768</v>
          </cell>
          <cell r="Q82">
            <v>59.031846376611995</v>
          </cell>
          <cell r="R82">
            <v>59.769071790940664</v>
          </cell>
          <cell r="S82">
            <v>60.515500331313959</v>
          </cell>
          <cell r="T82">
            <v>61.2712467320166</v>
          </cell>
          <cell r="U82">
            <v>62.036427153892049</v>
          </cell>
          <cell r="V82">
            <v>62.811159201984061</v>
          </cell>
          <cell r="W82">
            <v>63.595561943393946</v>
          </cell>
          <cell r="X82">
            <v>64.389755925356084</v>
          </cell>
          <cell r="Y82">
            <v>65.193863193534469</v>
          </cell>
          <cell r="Z82">
            <v>66.008007310542894</v>
          </cell>
          <cell r="AA82">
            <v>66.832313374691154</v>
          </cell>
          <cell r="AB82">
            <v>28.194545016233509</v>
          </cell>
          <cell r="AC82">
            <v>0</v>
          </cell>
          <cell r="AD82">
            <v>0</v>
          </cell>
          <cell r="AE82">
            <v>0</v>
          </cell>
          <cell r="AF82">
            <v>0</v>
          </cell>
          <cell r="AG82">
            <v>0</v>
          </cell>
          <cell r="AH82">
            <v>0</v>
          </cell>
          <cell r="AI82">
            <v>0</v>
          </cell>
          <cell r="AJ82">
            <v>0</v>
          </cell>
        </row>
        <row r="83">
          <cell r="B83" t="str">
            <v>Gilberton</v>
          </cell>
          <cell r="C83" t="str">
            <v>Coal</v>
          </cell>
          <cell r="D83">
            <v>80</v>
          </cell>
          <cell r="E83">
            <v>0.1</v>
          </cell>
          <cell r="F83" t="str">
            <v>Pennsylvania Power and Light</v>
          </cell>
          <cell r="G83" t="str">
            <v>A-/Baa2(3)</v>
          </cell>
          <cell r="H83">
            <v>39417</v>
          </cell>
          <cell r="I83">
            <v>21.590107064191528</v>
          </cell>
          <cell r="J83">
            <v>215.90107064191525</v>
          </cell>
          <cell r="K83">
            <v>43.429617954567995</v>
          </cell>
          <cell r="L83">
            <v>43.54930233373144</v>
          </cell>
          <cell r="M83">
            <v>42.053369834669788</v>
          </cell>
          <cell r="N83">
            <v>43.433673398236273</v>
          </cell>
          <cell r="O83">
            <v>43.435107120709766</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row>
        <row r="84">
          <cell r="B84" t="str">
            <v>Panther</v>
          </cell>
          <cell r="C84" t="str">
            <v>Coal</v>
          </cell>
          <cell r="D84">
            <v>81</v>
          </cell>
          <cell r="E84">
            <v>0.5</v>
          </cell>
          <cell r="F84" t="str">
            <v>Metropolitan Edison</v>
          </cell>
          <cell r="G84" t="str">
            <v>BBB/A3(3)</v>
          </cell>
          <cell r="H84">
            <v>41183</v>
          </cell>
          <cell r="I84">
            <v>372.98125455161386</v>
          </cell>
          <cell r="J84">
            <v>745.96250910322772</v>
          </cell>
          <cell r="K84">
            <v>60.250492641988863</v>
          </cell>
          <cell r="L84">
            <v>62.44722445043675</v>
          </cell>
          <cell r="M84">
            <v>66.130676586982929</v>
          </cell>
          <cell r="N84">
            <v>71.509280440690546</v>
          </cell>
          <cell r="O84">
            <v>74.192168222435171</v>
          </cell>
          <cell r="P84">
            <v>77.856281630963181</v>
          </cell>
          <cell r="Q84">
            <v>83.419550244565144</v>
          </cell>
          <cell r="R84">
            <v>85.746863803563571</v>
          </cell>
          <cell r="S84">
            <v>89.982639409527209</v>
          </cell>
          <cell r="T84">
            <v>74.427331672074402</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row>
        <row r="85">
          <cell r="B85" t="str">
            <v>Dartmouth</v>
          </cell>
          <cell r="C85" t="str">
            <v>Gas</v>
          </cell>
          <cell r="D85">
            <v>68</v>
          </cell>
          <cell r="E85">
            <v>1</v>
          </cell>
          <cell r="F85" t="str">
            <v>Commonwealth Electric</v>
          </cell>
          <cell r="G85" t="str">
            <v>A/A2(4)</v>
          </cell>
          <cell r="H85">
            <v>42856</v>
          </cell>
          <cell r="I85">
            <v>711.99770973043292</v>
          </cell>
          <cell r="J85">
            <v>711.99770973043292</v>
          </cell>
          <cell r="K85">
            <v>52.957250780123289</v>
          </cell>
          <cell r="L85">
            <v>49.23525761883883</v>
          </cell>
          <cell r="M85">
            <v>48.243026093539356</v>
          </cell>
          <cell r="N85">
            <v>47.666389193959461</v>
          </cell>
          <cell r="O85">
            <v>46.69759640411926</v>
          </cell>
          <cell r="P85">
            <v>47.844024783590747</v>
          </cell>
          <cell r="Q85">
            <v>48.199282087361595</v>
          </cell>
          <cell r="R85">
            <v>48.375129619861596</v>
          </cell>
          <cell r="S85">
            <v>48.98888746032604</v>
          </cell>
          <cell r="T85">
            <v>49.450606191252575</v>
          </cell>
          <cell r="U85">
            <v>47.78796973948505</v>
          </cell>
          <cell r="V85">
            <v>49.828608934078872</v>
          </cell>
          <cell r="W85">
            <v>50.0213491232292</v>
          </cell>
          <cell r="X85">
            <v>50.598328015868418</v>
          </cell>
          <cell r="Y85">
            <v>26.10400368479862</v>
          </cell>
          <cell r="Z85">
            <v>0</v>
          </cell>
          <cell r="AA85">
            <v>0</v>
          </cell>
          <cell r="AB85">
            <v>0</v>
          </cell>
          <cell r="AC85">
            <v>0</v>
          </cell>
          <cell r="AD85">
            <v>0</v>
          </cell>
          <cell r="AE85">
            <v>0</v>
          </cell>
          <cell r="AF85">
            <v>0</v>
          </cell>
          <cell r="AG85">
            <v>0</v>
          </cell>
          <cell r="AH85">
            <v>0</v>
          </cell>
          <cell r="AI85">
            <v>0</v>
          </cell>
          <cell r="AJ85">
            <v>0</v>
          </cell>
        </row>
        <row r="86">
          <cell r="B86" t="str">
            <v>Masspower</v>
          </cell>
          <cell r="C86" t="str">
            <v>Gas</v>
          </cell>
          <cell r="D86">
            <v>250</v>
          </cell>
          <cell r="E86">
            <v>0.503</v>
          </cell>
          <cell r="F86" t="str">
            <v>Boston Edison (44% of Cap)</v>
          </cell>
          <cell r="G86" t="str">
            <v>A/A1</v>
          </cell>
          <cell r="H86">
            <v>41456</v>
          </cell>
          <cell r="I86">
            <v>384.23630099774505</v>
          </cell>
          <cell r="J86">
            <v>763.88926639710746</v>
          </cell>
          <cell r="K86">
            <v>62.239999999999995</v>
          </cell>
          <cell r="L86">
            <v>65.967547351605432</v>
          </cell>
          <cell r="M86">
            <v>68.392004663628114</v>
          </cell>
          <cell r="N86">
            <v>68.827507977798277</v>
          </cell>
          <cell r="O86">
            <v>72.299272765732638</v>
          </cell>
          <cell r="P86">
            <v>73.947072375839213</v>
          </cell>
          <cell r="Q86">
            <v>73.522242836457849</v>
          </cell>
          <cell r="R86">
            <v>76.299079238596079</v>
          </cell>
          <cell r="S86">
            <v>79.255360121559988</v>
          </cell>
          <cell r="T86">
            <v>80.709774334483072</v>
          </cell>
          <cell r="U86">
            <v>42.429404731406869</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row>
        <row r="87">
          <cell r="B87" t="str">
            <v>Masspower</v>
          </cell>
          <cell r="C87" t="str">
            <v>Gas</v>
          </cell>
          <cell r="D87">
            <v>250</v>
          </cell>
          <cell r="E87">
            <v>0.503</v>
          </cell>
          <cell r="F87" t="str">
            <v>Commonwealth Electric</v>
          </cell>
          <cell r="G87" t="str">
            <v>A/A2(4)</v>
          </cell>
          <cell r="H87">
            <v>41365</v>
          </cell>
          <cell r="I87">
            <v>43.749480960242998</v>
          </cell>
          <cell r="J87">
            <v>86.97709932453877</v>
          </cell>
          <cell r="K87">
            <v>14.827000000000002</v>
          </cell>
          <cell r="L87">
            <v>16.11061537614934</v>
          </cell>
          <cell r="M87">
            <v>16.650377926879042</v>
          </cell>
          <cell r="N87">
            <v>16.92517777784462</v>
          </cell>
          <cell r="O87">
            <v>17.63220807745526</v>
          </cell>
          <cell r="P87">
            <v>4.8317201662105056</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row>
        <row r="88">
          <cell r="B88" t="str">
            <v>Masspower</v>
          </cell>
          <cell r="C88" t="str">
            <v>Gas</v>
          </cell>
          <cell r="D88">
            <v>250</v>
          </cell>
          <cell r="E88">
            <v>0.503</v>
          </cell>
          <cell r="F88" t="str">
            <v>Commonwealth Electric</v>
          </cell>
          <cell r="G88" t="str">
            <v>A/A2(4)</v>
          </cell>
          <cell r="H88">
            <v>39539</v>
          </cell>
          <cell r="I88">
            <v>69.708693959933044</v>
          </cell>
          <cell r="J88">
            <v>138.58587268376351</v>
          </cell>
          <cell r="K88">
            <v>15.527000000000001</v>
          </cell>
          <cell r="L88">
            <v>16.386058460877681</v>
          </cell>
          <cell r="M88">
            <v>16.901919944535717</v>
          </cell>
          <cell r="N88">
            <v>17.17026603325645</v>
          </cell>
          <cell r="O88">
            <v>17.87095942739052</v>
          </cell>
          <cell r="P88">
            <v>12.836531170851165</v>
          </cell>
          <cell r="Q88">
            <v>8.823712979787139</v>
          </cell>
          <cell r="R88">
            <v>9.453507270231988</v>
          </cell>
          <cell r="S88">
            <v>10.36149464194931</v>
          </cell>
          <cell r="T88">
            <v>10.406972222359242</v>
          </cell>
          <cell r="U88">
            <v>2.8474505325243031</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row>
        <row r="89">
          <cell r="B89" t="str">
            <v>Masspower</v>
          </cell>
          <cell r="C89" t="str">
            <v>Gas</v>
          </cell>
          <cell r="D89">
            <v>250</v>
          </cell>
          <cell r="E89">
            <v>0.503</v>
          </cell>
          <cell r="F89" t="str">
            <v>MMWEC</v>
          </cell>
          <cell r="G89" t="str">
            <v>BBB+/Baa2</v>
          </cell>
          <cell r="H89">
            <v>41456</v>
          </cell>
          <cell r="I89">
            <v>70.704689405189455</v>
          </cell>
          <cell r="J89">
            <v>140.56598291290149</v>
          </cell>
          <cell r="K89">
            <v>11.022</v>
          </cell>
          <cell r="L89">
            <v>11.943665371109935</v>
          </cell>
          <cell r="M89">
            <v>12.348164118605949</v>
          </cell>
          <cell r="N89">
            <v>12.577181615400116</v>
          </cell>
          <cell r="O89">
            <v>13.13210998218057</v>
          </cell>
          <cell r="P89">
            <v>13.580921893103511</v>
          </cell>
          <cell r="Q89">
            <v>13.54306801128536</v>
          </cell>
          <cell r="R89">
            <v>14.043964420207967</v>
          </cell>
          <cell r="S89">
            <v>14.559544052683606</v>
          </cell>
          <cell r="T89">
            <v>14.799342616498095</v>
          </cell>
          <cell r="U89">
            <v>9.0160208318263706</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row>
        <row r="90">
          <cell r="B90" t="str">
            <v>EP Share</v>
          </cell>
          <cell r="K90">
            <v>18.421394693214275</v>
          </cell>
          <cell r="L90">
            <v>17.884304853222453</v>
          </cell>
          <cell r="M90">
            <v>18.88556667732502</v>
          </cell>
          <cell r="N90">
            <v>7.9299355973134382</v>
          </cell>
          <cell r="O90">
            <v>7.2266586265862953</v>
          </cell>
          <cell r="P90">
            <v>7.8726827039007059</v>
          </cell>
          <cell r="Q90">
            <v>3.9611175812386952</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row>
        <row r="91">
          <cell r="B91" t="str">
            <v>Dist %</v>
          </cell>
          <cell r="K91">
            <v>0.7</v>
          </cell>
          <cell r="L91">
            <v>0.7</v>
          </cell>
          <cell r="M91">
            <v>0.7</v>
          </cell>
          <cell r="N91">
            <v>0.3</v>
          </cell>
          <cell r="O91">
            <v>0.3</v>
          </cell>
          <cell r="P91">
            <v>0.3</v>
          </cell>
          <cell r="Q91">
            <v>0.3</v>
          </cell>
          <cell r="R91">
            <v>0.3</v>
          </cell>
          <cell r="S91">
            <v>0.3</v>
          </cell>
          <cell r="T91">
            <v>0.3</v>
          </cell>
          <cell r="U91">
            <v>0.3</v>
          </cell>
          <cell r="V91">
            <v>0.3</v>
          </cell>
          <cell r="W91">
            <v>0.3</v>
          </cell>
          <cell r="X91">
            <v>0.3</v>
          </cell>
          <cell r="Y91">
            <v>0.3</v>
          </cell>
          <cell r="Z91">
            <v>0.3</v>
          </cell>
          <cell r="AA91">
            <v>0.3</v>
          </cell>
          <cell r="AB91">
            <v>0.3</v>
          </cell>
          <cell r="AC91">
            <v>0.3</v>
          </cell>
          <cell r="AD91">
            <v>0.3</v>
          </cell>
          <cell r="AE91">
            <v>0.3</v>
          </cell>
          <cell r="AF91">
            <v>0.3</v>
          </cell>
          <cell r="AG91">
            <v>0.3</v>
          </cell>
          <cell r="AH91">
            <v>0.3</v>
          </cell>
          <cell r="AI91">
            <v>0.3</v>
          </cell>
          <cell r="AJ91">
            <v>0.3</v>
          </cell>
        </row>
        <row r="92">
          <cell r="B92" t="str">
            <v>Prime Energy</v>
          </cell>
          <cell r="C92" t="str">
            <v>Gas</v>
          </cell>
          <cell r="D92">
            <v>65</v>
          </cell>
          <cell r="E92" t="str">
            <v>var</v>
          </cell>
          <cell r="F92" t="str">
            <v>JCP&amp;L</v>
          </cell>
          <cell r="G92" t="str">
            <v>BBB+/A3</v>
          </cell>
          <cell r="H92">
            <v>39995</v>
          </cell>
          <cell r="I92">
            <v>82.181660732800879</v>
          </cell>
          <cell r="J92">
            <v>168.81264773074247</v>
          </cell>
          <cell r="K92">
            <v>26.316278133163252</v>
          </cell>
          <cell r="L92">
            <v>25.549006933174933</v>
          </cell>
          <cell r="M92">
            <v>26.979380967607174</v>
          </cell>
          <cell r="N92">
            <v>26.433118657711461</v>
          </cell>
          <cell r="O92">
            <v>24.088862088620985</v>
          </cell>
          <cell r="P92">
            <v>26.242275679669021</v>
          </cell>
          <cell r="Q92">
            <v>13.203725270795651</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row>
        <row r="93">
          <cell r="B93" t="str">
            <v>EP Share</v>
          </cell>
          <cell r="K93">
            <v>14.018881169999998</v>
          </cell>
          <cell r="L93">
            <v>13.825976471999999</v>
          </cell>
          <cell r="M93">
            <v>13.4867922</v>
          </cell>
          <cell r="N93">
            <v>5.7560076000000002</v>
          </cell>
          <cell r="O93">
            <v>5.7287552399999999</v>
          </cell>
          <cell r="P93">
            <v>5.8008394079999999</v>
          </cell>
          <cell r="Q93">
            <v>3.1771676249999996</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row>
        <row r="94">
          <cell r="B94" t="str">
            <v>Dist %</v>
          </cell>
          <cell r="K94">
            <v>0.7</v>
          </cell>
          <cell r="L94">
            <v>0.7</v>
          </cell>
          <cell r="M94">
            <v>0.7</v>
          </cell>
          <cell r="N94">
            <v>0.3</v>
          </cell>
          <cell r="O94">
            <v>0.3</v>
          </cell>
          <cell r="P94">
            <v>0.3</v>
          </cell>
          <cell r="Q94">
            <v>0.3</v>
          </cell>
          <cell r="R94">
            <v>0.3</v>
          </cell>
          <cell r="S94">
            <v>0.3</v>
          </cell>
          <cell r="T94">
            <v>0.3</v>
          </cell>
          <cell r="U94">
            <v>0.3</v>
          </cell>
          <cell r="V94">
            <v>0.3</v>
          </cell>
          <cell r="W94">
            <v>0.3</v>
          </cell>
          <cell r="X94">
            <v>0.3</v>
          </cell>
          <cell r="Y94">
            <v>0.3</v>
          </cell>
          <cell r="Z94">
            <v>0.3</v>
          </cell>
          <cell r="AA94">
            <v>0.3</v>
          </cell>
          <cell r="AB94">
            <v>0.3</v>
          </cell>
          <cell r="AC94">
            <v>0.3</v>
          </cell>
          <cell r="AD94">
            <v>0.3</v>
          </cell>
          <cell r="AE94">
            <v>0.3</v>
          </cell>
          <cell r="AF94">
            <v>0.3</v>
          </cell>
          <cell r="AG94">
            <v>0.3</v>
          </cell>
          <cell r="AH94">
            <v>0.3</v>
          </cell>
          <cell r="AI94">
            <v>0.3</v>
          </cell>
          <cell r="AJ94">
            <v>0.3</v>
          </cell>
        </row>
        <row r="95">
          <cell r="B95" t="str">
            <v>Prime Energy</v>
          </cell>
          <cell r="C95" t="str">
            <v>Gas</v>
          </cell>
          <cell r="D95">
            <v>65</v>
          </cell>
          <cell r="E95" t="str">
            <v>var</v>
          </cell>
          <cell r="F95" t="str">
            <v>Marcal Paper</v>
          </cell>
          <cell r="H95">
            <v>41821</v>
          </cell>
          <cell r="I95">
            <v>61.794419714999997</v>
          </cell>
          <cell r="J95">
            <v>127.25444696999999</v>
          </cell>
          <cell r="K95">
            <v>20.026973099999999</v>
          </cell>
          <cell r="L95">
            <v>19.751394959999999</v>
          </cell>
          <cell r="M95">
            <v>19.266846000000001</v>
          </cell>
          <cell r="N95">
            <v>19.186692000000001</v>
          </cell>
          <cell r="O95">
            <v>19.095850800000001</v>
          </cell>
          <cell r="P95">
            <v>19.33613136</v>
          </cell>
          <cell r="Q95">
            <v>10.59055875</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row>
        <row r="96">
          <cell r="B96" t="str">
            <v>Mid-Georgia</v>
          </cell>
          <cell r="C96" t="str">
            <v>Gas</v>
          </cell>
          <cell r="D96">
            <v>300</v>
          </cell>
          <cell r="E96">
            <v>0.5</v>
          </cell>
          <cell r="F96" t="str">
            <v>Georgia Power</v>
          </cell>
          <cell r="G96" t="str">
            <v>A/A2</v>
          </cell>
          <cell r="H96">
            <v>46905</v>
          </cell>
          <cell r="I96">
            <v>944.46097786247572</v>
          </cell>
          <cell r="J96">
            <v>1888.9219557249514</v>
          </cell>
          <cell r="K96">
            <v>63.286646232684063</v>
          </cell>
          <cell r="L96">
            <v>54.117449621909969</v>
          </cell>
          <cell r="M96">
            <v>50.637224194208564</v>
          </cell>
          <cell r="N96">
            <v>49.081244071531543</v>
          </cell>
          <cell r="O96">
            <v>50.049564127903245</v>
          </cell>
          <cell r="P96">
            <v>52.691867189841687</v>
          </cell>
          <cell r="Q96">
            <v>55.020240818759305</v>
          </cell>
          <cell r="R96">
            <v>53.926671543350068</v>
          </cell>
          <cell r="S96">
            <v>57.025086076594917</v>
          </cell>
          <cell r="T96">
            <v>59.542237491765242</v>
          </cell>
          <cell r="U96">
            <v>60.618516077291254</v>
          </cell>
          <cell r="V96">
            <v>63.292671288046314</v>
          </cell>
          <cell r="W96">
            <v>65.228755840768827</v>
          </cell>
          <cell r="X96">
            <v>68.823551861761175</v>
          </cell>
          <cell r="Y96">
            <v>76.214943288115734</v>
          </cell>
          <cell r="Z96">
            <v>72.396966184495938</v>
          </cell>
          <cell r="AA96">
            <v>70.990244385810371</v>
          </cell>
          <cell r="AB96">
            <v>75.21546476524469</v>
          </cell>
          <cell r="AC96">
            <v>80.945117762647726</v>
          </cell>
          <cell r="AD96">
            <v>85.683025892241147</v>
          </cell>
          <cell r="AE96">
            <v>103.2872758879503</v>
          </cell>
          <cell r="AF96">
            <v>106.9045367929869</v>
          </cell>
          <cell r="AG96">
            <v>108.92411447315054</v>
          </cell>
          <cell r="AH96">
            <v>117.39795967818714</v>
          </cell>
          <cell r="AI96">
            <v>124.2377682845663</v>
          </cell>
          <cell r="AJ96">
            <v>63.382811893138651</v>
          </cell>
        </row>
        <row r="97">
          <cell r="B97" t="str">
            <v>Mulberry</v>
          </cell>
          <cell r="C97" t="str">
            <v>Gas</v>
          </cell>
          <cell r="D97">
            <v>114</v>
          </cell>
          <cell r="E97">
            <v>0.46250000000000002</v>
          </cell>
          <cell r="F97" t="str">
            <v>Florida Power</v>
          </cell>
          <cell r="G97" t="str">
            <v>BBB+/A2</v>
          </cell>
          <cell r="H97">
            <v>45505</v>
          </cell>
          <cell r="I97">
            <v>577.53201182590351</v>
          </cell>
          <cell r="J97">
            <v>1248.7178634073589</v>
          </cell>
          <cell r="K97">
            <v>35.63509212013718</v>
          </cell>
          <cell r="L97">
            <v>38.447368811970648</v>
          </cell>
          <cell r="M97">
            <v>40.003590665069318</v>
          </cell>
          <cell r="N97">
            <v>41.789883723175556</v>
          </cell>
          <cell r="O97">
            <v>43.662038626576063</v>
          </cell>
          <cell r="P97">
            <v>45.180329827897047</v>
          </cell>
          <cell r="Q97">
            <v>47.223729388310403</v>
          </cell>
          <cell r="R97">
            <v>46.919259720992031</v>
          </cell>
          <cell r="S97">
            <v>49.1163638358938</v>
          </cell>
          <cell r="T97">
            <v>51.429342717430963</v>
          </cell>
          <cell r="U97">
            <v>53.847941099490427</v>
          </cell>
          <cell r="V97">
            <v>56.382515805817569</v>
          </cell>
          <cell r="W97">
            <v>59.053730227958027</v>
          </cell>
          <cell r="X97">
            <v>61.851332177095507</v>
          </cell>
          <cell r="Y97">
            <v>64.785681615818135</v>
          </cell>
          <cell r="Z97">
            <v>67.867139595122453</v>
          </cell>
          <cell r="AA97">
            <v>71.095762734012851</v>
          </cell>
          <cell r="AB97">
            <v>74.492219868211194</v>
          </cell>
          <cell r="AC97">
            <v>78.046264361960951</v>
          </cell>
          <cell r="AD97">
            <v>81.788872926308599</v>
          </cell>
          <cell r="AE97">
            <v>85.709801305316702</v>
          </cell>
          <cell r="AF97">
            <v>54.389602252793296</v>
          </cell>
          <cell r="AG97">
            <v>0</v>
          </cell>
          <cell r="AH97">
            <v>0</v>
          </cell>
          <cell r="AI97">
            <v>0</v>
          </cell>
          <cell r="AJ97">
            <v>0</v>
          </cell>
        </row>
        <row r="98">
          <cell r="B98" t="str">
            <v>Mulberry</v>
          </cell>
          <cell r="C98" t="str">
            <v>Gas</v>
          </cell>
          <cell r="D98">
            <v>114</v>
          </cell>
          <cell r="E98">
            <v>0.46250000000000002</v>
          </cell>
          <cell r="F98" t="str">
            <v>Florida Power</v>
          </cell>
          <cell r="G98" t="str">
            <v>BBB+/A2</v>
          </cell>
          <cell r="H98">
            <v>40026</v>
          </cell>
          <cell r="I98">
            <v>38.348725673522033</v>
          </cell>
          <cell r="J98">
            <v>82.916163618426012</v>
          </cell>
          <cell r="K98">
            <v>10.384511486746989</v>
          </cell>
          <cell r="L98">
            <v>11.488320216867471</v>
          </cell>
          <cell r="M98">
            <v>12.075099180722892</v>
          </cell>
          <cell r="N98">
            <v>12.687711180722891</v>
          </cell>
          <cell r="O98">
            <v>13.337227518072293</v>
          </cell>
          <cell r="P98">
            <v>14.019957759036147</v>
          </cell>
          <cell r="Q98">
            <v>8.9233362762573325</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row>
        <row r="99">
          <cell r="B99" t="str">
            <v>Orange</v>
          </cell>
          <cell r="C99" t="str">
            <v>Gas</v>
          </cell>
          <cell r="D99">
            <v>104</v>
          </cell>
          <cell r="E99">
            <v>0.5</v>
          </cell>
          <cell r="F99" t="str">
            <v>Florida Power</v>
          </cell>
          <cell r="G99" t="str">
            <v>BBB+/A2</v>
          </cell>
          <cell r="H99">
            <v>45992</v>
          </cell>
          <cell r="I99">
            <v>588.74606445980635</v>
          </cell>
          <cell r="J99">
            <v>1177.4921289196127</v>
          </cell>
          <cell r="K99">
            <v>32.298192794410014</v>
          </cell>
          <cell r="L99">
            <v>33.642256887406653</v>
          </cell>
          <cell r="M99">
            <v>35.0652908444319</v>
          </cell>
          <cell r="N99">
            <v>36.548491574091614</v>
          </cell>
          <cell r="O99">
            <v>38.091930051356577</v>
          </cell>
          <cell r="P99">
            <v>39.714551345395762</v>
          </cell>
          <cell r="Q99">
            <v>41.41642929856873</v>
          </cell>
          <cell r="R99">
            <v>43.20707556743168</v>
          </cell>
          <cell r="S99">
            <v>45.058257965527289</v>
          </cell>
          <cell r="T99">
            <v>44.158026324837842</v>
          </cell>
          <cell r="U99">
            <v>46.092772285551469</v>
          </cell>
          <cell r="V99">
            <v>48.116603206925149</v>
          </cell>
          <cell r="W99">
            <v>50.229602247449201</v>
          </cell>
          <cell r="X99">
            <v>52.460163240831918</v>
          </cell>
          <cell r="Y99">
            <v>54.780063693118443</v>
          </cell>
          <cell r="Z99">
            <v>57.227137202161529</v>
          </cell>
          <cell r="AA99">
            <v>59.763728431987893</v>
          </cell>
          <cell r="AB99">
            <v>62.446547220386684</v>
          </cell>
          <cell r="AC99">
            <v>65.266250879975132</v>
          </cell>
          <cell r="AD99">
            <v>68.194625921671019</v>
          </cell>
          <cell r="AE99">
            <v>71.297824140345412</v>
          </cell>
          <cell r="AF99">
            <v>74.528763231345096</v>
          </cell>
          <cell r="AG99">
            <v>77.887544564405729</v>
          </cell>
          <cell r="AH99">
            <v>0</v>
          </cell>
          <cell r="AI99">
            <v>0</v>
          </cell>
          <cell r="AJ99">
            <v>0</v>
          </cell>
        </row>
        <row r="100">
          <cell r="B100" t="str">
            <v>Orange</v>
          </cell>
          <cell r="C100" t="str">
            <v>Gas</v>
          </cell>
          <cell r="D100">
            <v>104</v>
          </cell>
          <cell r="E100">
            <v>0.5</v>
          </cell>
          <cell r="F100" t="str">
            <v>Tampa Electric</v>
          </cell>
          <cell r="G100" t="str">
            <v>BBB-/Baa1</v>
          </cell>
          <cell r="H100">
            <v>42339</v>
          </cell>
          <cell r="I100">
            <v>82.323878498845531</v>
          </cell>
          <cell r="J100">
            <v>164.64775699769106</v>
          </cell>
          <cell r="K100">
            <v>8.9359813037472957</v>
          </cell>
          <cell r="L100">
            <v>9.4281817298222421</v>
          </cell>
          <cell r="M100">
            <v>9.9514229644186862</v>
          </cell>
          <cell r="N100">
            <v>10.505718623707061</v>
          </cell>
          <cell r="O100">
            <v>11.093842596181203</v>
          </cell>
          <cell r="P100">
            <v>11.715809048104825</v>
          </cell>
          <cell r="Q100">
            <v>12.379912429066923</v>
          </cell>
          <cell r="R100">
            <v>13.080647477648263</v>
          </cell>
          <cell r="S100">
            <v>13.826309227201225</v>
          </cell>
          <cell r="T100">
            <v>14.619673011745249</v>
          </cell>
          <cell r="U100">
            <v>15.457994471980154</v>
          </cell>
          <cell r="V100">
            <v>16.352329561419758</v>
          </cell>
          <cell r="W100">
            <v>17.299934552648153</v>
          </cell>
          <cell r="X100">
            <v>0</v>
          </cell>
          <cell r="Y100">
            <v>0</v>
          </cell>
          <cell r="Z100">
            <v>0</v>
          </cell>
          <cell r="AA100">
            <v>0</v>
          </cell>
          <cell r="AB100">
            <v>0</v>
          </cell>
          <cell r="AC100">
            <v>0</v>
          </cell>
          <cell r="AD100">
            <v>0</v>
          </cell>
          <cell r="AE100">
            <v>0</v>
          </cell>
          <cell r="AF100">
            <v>0</v>
          </cell>
          <cell r="AG100">
            <v>0</v>
          </cell>
          <cell r="AH100">
            <v>0</v>
          </cell>
          <cell r="AI100">
            <v>0</v>
          </cell>
          <cell r="AJ100">
            <v>0</v>
          </cell>
        </row>
        <row r="101">
          <cell r="B101" t="str">
            <v>Orlando</v>
          </cell>
          <cell r="C101" t="str">
            <v>Gas</v>
          </cell>
          <cell r="D101">
            <v>114</v>
          </cell>
          <cell r="E101">
            <v>0.5</v>
          </cell>
          <cell r="F101" t="str">
            <v>Florida Power</v>
          </cell>
          <cell r="G101" t="str">
            <v>BBB+/A2</v>
          </cell>
          <cell r="H101">
            <v>45261</v>
          </cell>
          <cell r="I101">
            <v>637.08387186744687</v>
          </cell>
          <cell r="J101">
            <v>1274.1677437348937</v>
          </cell>
          <cell r="K101">
            <v>39.667026758386172</v>
          </cell>
          <cell r="L101">
            <v>41.3028496908466</v>
          </cell>
          <cell r="M101">
            <v>42.430426137632054</v>
          </cell>
          <cell r="N101">
            <v>44.61259038706531</v>
          </cell>
          <cell r="O101">
            <v>46.419209506068867</v>
          </cell>
          <cell r="P101">
            <v>47.846201271242236</v>
          </cell>
          <cell r="Q101">
            <v>50.277774484243665</v>
          </cell>
          <cell r="R101">
            <v>51.673657029437138</v>
          </cell>
          <cell r="S101">
            <v>53.284296078790433</v>
          </cell>
          <cell r="T101">
            <v>56.114905594013052</v>
          </cell>
          <cell r="U101">
            <v>58.356977307042222</v>
          </cell>
          <cell r="V101">
            <v>62.951002312965983</v>
          </cell>
          <cell r="W101">
            <v>66.229951018573814</v>
          </cell>
          <cell r="X101">
            <v>66.099332897007713</v>
          </cell>
          <cell r="Y101">
            <v>68.199251988310962</v>
          </cell>
          <cell r="Z101">
            <v>71.743120519282286</v>
          </cell>
          <cell r="AA101">
            <v>74.808633584960731</v>
          </cell>
          <cell r="AB101">
            <v>77.399792403746758</v>
          </cell>
          <cell r="AC101">
            <v>81.354015947569891</v>
          </cell>
          <cell r="AD101">
            <v>84.858273095000357</v>
          </cell>
          <cell r="AE101">
            <v>88.538455722707482</v>
          </cell>
          <cell r="AF101">
            <v>0</v>
          </cell>
          <cell r="AG101">
            <v>0</v>
          </cell>
          <cell r="AH101">
            <v>0</v>
          </cell>
          <cell r="AI101">
            <v>0</v>
          </cell>
          <cell r="AJ101">
            <v>0</v>
          </cell>
        </row>
        <row r="102">
          <cell r="B102" t="str">
            <v>Orlando</v>
          </cell>
          <cell r="C102" t="str">
            <v>Gas</v>
          </cell>
          <cell r="D102">
            <v>114</v>
          </cell>
          <cell r="E102">
            <v>0.5</v>
          </cell>
          <cell r="F102" t="str">
            <v>Reedy Creek</v>
          </cell>
          <cell r="G102" t="str">
            <v>NA</v>
          </cell>
          <cell r="H102">
            <v>41609</v>
          </cell>
          <cell r="I102">
            <v>97.939168638282297</v>
          </cell>
          <cell r="J102">
            <v>195.87833727656459</v>
          </cell>
          <cell r="K102">
            <v>15.678509807990839</v>
          </cell>
          <cell r="L102">
            <v>16.27652888323059</v>
          </cell>
          <cell r="M102">
            <v>16.523938952449871</v>
          </cell>
          <cell r="N102">
            <v>15.968364078441507</v>
          </cell>
          <cell r="O102">
            <v>16.616968438520249</v>
          </cell>
          <cell r="P102">
            <v>17.052693972895824</v>
          </cell>
          <cell r="Q102">
            <v>18.035835884058042</v>
          </cell>
          <cell r="R102">
            <v>18.787635968579082</v>
          </cell>
          <cell r="S102">
            <v>19.243133984836973</v>
          </cell>
          <cell r="T102">
            <v>20.429976350188326</v>
          </cell>
          <cell r="U102">
            <v>21.264750955373287</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row>
        <row r="103">
          <cell r="B103" t="str">
            <v>Vandolah</v>
          </cell>
          <cell r="C103" t="str">
            <v>Gas</v>
          </cell>
          <cell r="D103">
            <v>680</v>
          </cell>
          <cell r="E103">
            <v>1</v>
          </cell>
          <cell r="F103" t="str">
            <v>Reliant Energy Services</v>
          </cell>
          <cell r="G103" t="str">
            <v>B/B2(5)</v>
          </cell>
          <cell r="H103">
            <v>41061</v>
          </cell>
          <cell r="I103">
            <v>385.65387945956041</v>
          </cell>
          <cell r="J103">
            <v>385.65387945956041</v>
          </cell>
          <cell r="K103">
            <v>34.463512732533346</v>
          </cell>
          <cell r="L103">
            <v>39.221476821422236</v>
          </cell>
          <cell r="M103">
            <v>41.397119491348157</v>
          </cell>
          <cell r="N103">
            <v>41.456648659089886</v>
          </cell>
          <cell r="O103">
            <v>41.516872333788598</v>
          </cell>
          <cell r="P103">
            <v>41.577798618025469</v>
          </cell>
          <cell r="Q103">
            <v>41.639435708911762</v>
          </cell>
          <cell r="R103">
            <v>41.701791899191733</v>
          </cell>
          <cell r="S103">
            <v>41.764875578358307</v>
          </cell>
          <cell r="T103">
            <v>20.914347616890907</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row>
        <row r="104">
          <cell r="G104" t="str">
            <v>Total</v>
          </cell>
          <cell r="I104">
            <v>8533.272173597019</v>
          </cell>
          <cell r="J104">
            <v>20333.652339190488</v>
          </cell>
          <cell r="K104">
            <v>1226.2632887935324</v>
          </cell>
          <cell r="L104">
            <v>1250.0134252408209</v>
          </cell>
          <cell r="M104">
            <v>1258.1037521307121</v>
          </cell>
          <cell r="N104">
            <v>1271.3472805008798</v>
          </cell>
          <cell r="O104">
            <v>1257.9008353058707</v>
          </cell>
          <cell r="P104">
            <v>1221.9625823645622</v>
          </cell>
          <cell r="Q104">
            <v>1129.7882943013847</v>
          </cell>
          <cell r="R104">
            <v>1063.5595297072377</v>
          </cell>
          <cell r="S104">
            <v>1025.1725369548089</v>
          </cell>
          <cell r="T104">
            <v>952.26304219036524</v>
          </cell>
          <cell r="U104">
            <v>810.09511040297571</v>
          </cell>
          <cell r="V104">
            <v>763.44139431781593</v>
          </cell>
          <cell r="W104">
            <v>757.94917692512206</v>
          </cell>
          <cell r="X104">
            <v>692.31378865348756</v>
          </cell>
          <cell r="Y104">
            <v>687.10208873443867</v>
          </cell>
          <cell r="Z104">
            <v>661.93186110520571</v>
          </cell>
          <cell r="AA104">
            <v>661.57370369932005</v>
          </cell>
          <cell r="AB104">
            <v>640.89583914092293</v>
          </cell>
          <cell r="AC104">
            <v>626.25618768122274</v>
          </cell>
          <cell r="AD104">
            <v>655.98035609651674</v>
          </cell>
          <cell r="AE104">
            <v>571.85308273256112</v>
          </cell>
          <cell r="AF104">
            <v>406.21497805324742</v>
          </cell>
          <cell r="AG104">
            <v>358.88863377278744</v>
          </cell>
          <cell r="AH104">
            <v>195.16099020698636</v>
          </cell>
          <cell r="AI104">
            <v>124.2377682845663</v>
          </cell>
          <cell r="AJ104">
            <v>63.382811893138651</v>
          </cell>
        </row>
        <row r="105">
          <cell r="G105" t="str">
            <v>MCV</v>
          </cell>
          <cell r="J105">
            <v>3566.8608583009818</v>
          </cell>
          <cell r="K105">
            <v>268.41718500000002</v>
          </cell>
          <cell r="L105">
            <v>273.82066765302511</v>
          </cell>
          <cell r="M105">
            <v>273.01704552661516</v>
          </cell>
          <cell r="N105">
            <v>275.35301681881197</v>
          </cell>
          <cell r="O105">
            <v>274.55289813654741</v>
          </cell>
          <cell r="P105">
            <v>270.30378934735387</v>
          </cell>
          <cell r="Q105">
            <v>271.25322449048861</v>
          </cell>
          <cell r="R105">
            <v>272.74415650518642</v>
          </cell>
          <cell r="S105">
            <v>274.14310371432236</v>
          </cell>
          <cell r="T105">
            <v>276.40155413980216</v>
          </cell>
          <cell r="U105">
            <v>277.35793072671464</v>
          </cell>
          <cell r="V105">
            <v>278.93581583545779</v>
          </cell>
          <cell r="W105">
            <v>280.56047040665646</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row>
        <row r="108">
          <cell r="G108" t="str">
            <v>Total Rev to EP</v>
          </cell>
          <cell r="I108">
            <v>8681.0220829931659</v>
          </cell>
          <cell r="K108">
            <v>552.74997207456909</v>
          </cell>
          <cell r="L108">
            <v>565.52043581052965</v>
          </cell>
          <cell r="M108">
            <v>573.54494408064284</v>
          </cell>
          <cell r="N108">
            <v>563.85181701260547</v>
          </cell>
          <cell r="O108">
            <v>561.01857931852635</v>
          </cell>
          <cell r="P108">
            <v>563.47143323350326</v>
          </cell>
          <cell r="Q108">
            <v>544.26204291023816</v>
          </cell>
          <cell r="R108">
            <v>520.89936790613228</v>
          </cell>
          <cell r="S108">
            <v>489.74154725108929</v>
          </cell>
          <cell r="T108">
            <v>439.25822589402611</v>
          </cell>
          <cell r="U108">
            <v>348.74736941096512</v>
          </cell>
          <cell r="V108">
            <v>314.76486660348093</v>
          </cell>
          <cell r="W108">
            <v>310.52944203088725</v>
          </cell>
          <cell r="X108">
            <v>277.66201377340451</v>
          </cell>
          <cell r="Y108">
            <v>261.85547771571385</v>
          </cell>
          <cell r="Z108">
            <v>239.24275365085919</v>
          </cell>
          <cell r="AA108">
            <v>240.91932274675938</v>
          </cell>
          <cell r="AB108">
            <v>237.95650554298118</v>
          </cell>
          <cell r="AC108">
            <v>235.76921459151117</v>
          </cell>
          <cell r="AD108">
            <v>249.73758019071775</v>
          </cell>
          <cell r="AE108">
            <v>206.77189500509616</v>
          </cell>
          <cell r="AF108">
            <v>124.37065700964432</v>
          </cell>
          <cell r="AG108">
            <v>101.988684864622</v>
          </cell>
          <cell r="AH108">
            <v>62.577644275809014</v>
          </cell>
          <cell r="AI108">
            <v>62.11888414228315</v>
          </cell>
          <cell r="AJ108">
            <v>31.691405946569326</v>
          </cell>
        </row>
        <row r="109">
          <cell r="G109" t="str">
            <v>Merchant</v>
          </cell>
          <cell r="K109">
            <v>-10.6</v>
          </cell>
          <cell r="L109">
            <v>-8.5</v>
          </cell>
          <cell r="M109">
            <v>-9.24</v>
          </cell>
          <cell r="N109">
            <v>-9.6</v>
          </cell>
          <cell r="O109">
            <v>-11</v>
          </cell>
          <cell r="P109">
            <v>-14.94</v>
          </cell>
          <cell r="Q109">
            <v>-15.4</v>
          </cell>
          <cell r="R109">
            <v>-16.5</v>
          </cell>
          <cell r="S109">
            <v>-17.899999999999999</v>
          </cell>
          <cell r="T109">
            <v>-18.100000000000001</v>
          </cell>
          <cell r="U109">
            <v>-11.1</v>
          </cell>
          <cell r="V109">
            <v>-0.7</v>
          </cell>
          <cell r="W109">
            <v>-0.7</v>
          </cell>
          <cell r="X109">
            <v>-0.6</v>
          </cell>
          <cell r="Y109">
            <v>-0.7</v>
          </cell>
          <cell r="Z109">
            <v>-0.7</v>
          </cell>
          <cell r="AA109">
            <v>-0.8</v>
          </cell>
          <cell r="AB109">
            <v>-0.3</v>
          </cell>
          <cell r="AC109">
            <v>0</v>
          </cell>
          <cell r="AD109">
            <v>0</v>
          </cell>
          <cell r="AE109">
            <v>0</v>
          </cell>
          <cell r="AF109">
            <v>0</v>
          </cell>
          <cell r="AG109">
            <v>0</v>
          </cell>
          <cell r="AH109">
            <v>0</v>
          </cell>
          <cell r="AI109">
            <v>0</v>
          </cell>
          <cell r="AJ109">
            <v>0</v>
          </cell>
        </row>
        <row r="110">
          <cell r="G110" t="str">
            <v>Net Rev to EP</v>
          </cell>
          <cell r="I110">
            <v>8533.6420829931667</v>
          </cell>
          <cell r="K110">
            <v>542.14997207456906</v>
          </cell>
          <cell r="L110">
            <v>557.02043581052965</v>
          </cell>
          <cell r="M110">
            <v>564.30494408064283</v>
          </cell>
          <cell r="N110">
            <v>554.25181701260544</v>
          </cell>
          <cell r="O110">
            <v>550.01857931852635</v>
          </cell>
          <cell r="P110">
            <v>548.53143323350321</v>
          </cell>
          <cell r="Q110">
            <v>528.86204291023819</v>
          </cell>
          <cell r="R110">
            <v>504.39936790613228</v>
          </cell>
          <cell r="S110">
            <v>471.84154725108931</v>
          </cell>
          <cell r="T110">
            <v>421.15822589402609</v>
          </cell>
          <cell r="U110">
            <v>337.6473694109651</v>
          </cell>
          <cell r="V110">
            <v>314.06486660348094</v>
          </cell>
          <cell r="W110">
            <v>309.82944203088726</v>
          </cell>
          <cell r="X110">
            <v>277.06201377340449</v>
          </cell>
          <cell r="Y110">
            <v>261.15547771571386</v>
          </cell>
          <cell r="Z110">
            <v>238.5427536508592</v>
          </cell>
          <cell r="AA110">
            <v>240.11932274675937</v>
          </cell>
          <cell r="AB110">
            <v>237.65650554298117</v>
          </cell>
          <cell r="AC110">
            <v>235.76921459151117</v>
          </cell>
          <cell r="AD110">
            <v>249.73758019071775</v>
          </cell>
          <cell r="AE110">
            <v>206.77189500509616</v>
          </cell>
          <cell r="AF110">
            <v>124.37065700964432</v>
          </cell>
          <cell r="AG110">
            <v>101.988684864622</v>
          </cell>
          <cell r="AH110">
            <v>62.577644275809014</v>
          </cell>
          <cell r="AI110">
            <v>62.11888414228315</v>
          </cell>
          <cell r="AJ110">
            <v>31.691405946569326</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amp; Structure"/>
      <sheetName val="Valuation &amp; Returns"/>
      <sheetName val="LBO Model"/>
      <sheetName val="Historicals"/>
      <sheetName val="Comparables"/>
      <sheetName val="Returns Breakdown"/>
      <sheetName val="Operating Assumptions "/>
      <sheetName val="Operating Scenarios"/>
      <sheetName val="__FDSCACHE__"/>
      <sheetName val="EBITDA Bridges "/>
      <sheetName val="Financial Update"/>
      <sheetName val="Acq Multiples"/>
      <sheetName val="Summary Surgical"/>
      <sheetName val="Summary WC"/>
      <sheetName val="Summary Total"/>
      <sheetName val="Blended EBITDA"/>
      <sheetName val="EU Surgical"/>
      <sheetName val="Mkt Share"/>
      <sheetName val="Sum of Parts"/>
      <sheetName val="Summary"/>
      <sheetName val="Cover Page"/>
      <sheetName val="Summary of LBO"/>
      <sheetName val="DCFExitMultiple"/>
      <sheetName val="DCFPerpetuity"/>
      <sheetName val="Debt and Interest"/>
      <sheetName val="Financial Statements"/>
      <sheetName val="Assum"/>
      <sheetName val="AcqBS"/>
      <sheetName val="Project Moon 27-10-2003 v5 - re"/>
      <sheetName val="Mult"/>
      <sheetName val="subsequent interest paid"/>
      <sheetName val="Discount"/>
      <sheetName val="brep2"/>
      <sheetName val="Footnotes"/>
      <sheetName val="shtLookup"/>
      <sheetName val="1601 Detail information"/>
      <sheetName val="Aug"/>
      <sheetName val="Dec"/>
      <sheetName val="May"/>
      <sheetName val="Nov"/>
      <sheetName val="Oct"/>
      <sheetName val="Sep"/>
      <sheetName val="April"/>
      <sheetName val="July"/>
      <sheetName val="June"/>
      <sheetName val="March"/>
      <sheetName val=" 12-31-05 to 12-31-06"/>
      <sheetName val="IRR"/>
      <sheetName val="Sheet1"/>
      <sheetName val="START HERE"/>
      <sheetName val="Tenant Revenue Detail"/>
      <sheetName val="Expense Detail Sheets"/>
      <sheetName val="1998 Detailed Revenue Schedule"/>
      <sheetName val="Macro1"/>
      <sheetName val="FX"/>
      <sheetName val="Fin Targets And Sensitivities"/>
      <sheetName val="Rolling Valuations"/>
      <sheetName val="Customer Scorecard"/>
      <sheetName val="Cost Cake"/>
      <sheetName val="Segmentation"/>
      <sheetName val="Supply Demand Model"/>
      <sheetName val="Leading Indicators"/>
      <sheetName val="B1. Fed Current Prov"/>
      <sheetName val="wsLookup"/>
      <sheetName val="Investment Lists"/>
      <sheetName val="pswzParams"/>
      <sheetName val="CORP OH"/>
      <sheetName val="Training (3)"/>
      <sheetName val="Training (2)"/>
      <sheetName val="Sheet6"/>
      <sheetName val="Exp List- L 3 (2)"/>
      <sheetName val="FC"/>
      <sheetName val="Sheet2"/>
      <sheetName val="Sheet3"/>
      <sheetName val="Sheet4"/>
      <sheetName val="PF JACK"/>
      <sheetName val="Rent Only"/>
      <sheetName val="Rent ut&amp;ma"/>
      <sheetName val="Socials"/>
      <sheetName val="Recruitment"/>
      <sheetName val="Training"/>
      <sheetName val="FA"/>
      <sheetName val="P&amp;L-Level 1"/>
      <sheetName val="P&amp;L-Level 2"/>
      <sheetName val="P&amp;L - Level 3 "/>
      <sheetName val="P&amp;L-Level 2 (2)"/>
      <sheetName val="Per exec"/>
      <sheetName val="פירוט  bva (1)"/>
      <sheetName val="Exp List- L1"/>
      <sheetName val="ISP"/>
      <sheetName val="Exp List- L 3"/>
      <sheetName val="List"/>
      <sheetName val="Rent, Utilities &amp; maintenance"/>
      <sheetName val="Graph Inputs"/>
      <sheetName val="WILCO"/>
      <sheetName val="Daily Date Change"/>
      <sheetName val="Drivers"/>
      <sheetName val="useless"/>
      <sheetName val="TargIS"/>
      <sheetName val="Summary_&amp;_Structure"/>
      <sheetName val="Valuation_&amp;_Returns"/>
      <sheetName val="LBO_Model"/>
      <sheetName val="Returns_Breakdown"/>
      <sheetName val="Operating_Assumptions_"/>
      <sheetName val="Operating_Scenarios"/>
      <sheetName val="EBITDA_Bridges_"/>
      <sheetName val="Financial_Update"/>
      <sheetName val="Acq_Multiples"/>
      <sheetName val="Summary_Surgical"/>
      <sheetName val="Summary_WC"/>
      <sheetName val="Summary_Total"/>
      <sheetName val="Blended_EBITDA"/>
      <sheetName val="EU_Surgical"/>
      <sheetName val="Mkt_Share"/>
      <sheetName val="Sum_of_Parts"/>
      <sheetName val="Cover_Page"/>
      <sheetName val="Summary_of_LBO"/>
      <sheetName val="Debt_and_Interest"/>
      <sheetName val="Financial_Statements"/>
      <sheetName val="TB - PBC"/>
      <sheetName val="Summary_&amp;_Structure1"/>
      <sheetName val="Valuation_&amp;_Returns1"/>
      <sheetName val="LBO_Model1"/>
      <sheetName val="Returns_Breakdown1"/>
      <sheetName val="Operating_Assumptions_1"/>
      <sheetName val="Operating_Scenarios1"/>
      <sheetName val="EBITDA_Bridges_1"/>
      <sheetName val="Financial_Update1"/>
      <sheetName val="Acq_Multiples1"/>
      <sheetName val="Summary_Surgical1"/>
      <sheetName val="Summary_WC1"/>
      <sheetName val="Summary_Total1"/>
      <sheetName val="Blended_EBITDA1"/>
      <sheetName val="EU_Surgical1"/>
      <sheetName val="Mkt_Share1"/>
      <sheetName val="Sum_of_Parts1"/>
      <sheetName val="Cover_Page1"/>
      <sheetName val="Summary_of_LBO1"/>
      <sheetName val="Debt_and_Interest1"/>
      <sheetName val="Financial_Statements1"/>
      <sheetName val="Project_Moon_27-10-2003_v5_-_re"/>
      <sheetName val="subsequent_interest_paid"/>
      <sheetName val="1601_Detail_information"/>
      <sheetName val="_12-31-05_to_12-31-06"/>
      <sheetName val="START_HERE"/>
      <sheetName val="Fin_Targets_And_Sensitivities"/>
      <sheetName val="Rolling_Valuations"/>
      <sheetName val="Customer_Scorecard"/>
      <sheetName val="Cost_Cake"/>
      <sheetName val="Supply_Demand_Model"/>
      <sheetName val="Leading_Indicators"/>
      <sheetName val="B1__Fed_Current_Prov"/>
      <sheetName val="Tenant_Revenue_Detail"/>
      <sheetName val="Expense_Detail_Sheets"/>
      <sheetName val="1998_Detailed_Revenue_Schedule"/>
      <sheetName val="Investment_Lists"/>
      <sheetName val="CORP_OH"/>
      <sheetName val="Training_(3)"/>
      <sheetName val="Training_(2)"/>
      <sheetName val="Exp_List-_L_3_(2)"/>
      <sheetName val="PF_JACK"/>
      <sheetName val="Rent_Only"/>
      <sheetName val="Rent_ut&amp;ma"/>
      <sheetName val="P&amp;L-Level_1"/>
      <sheetName val="P&amp;L-Level_2"/>
      <sheetName val="P&amp;L_-_Level_3_"/>
      <sheetName val="P&amp;L-Level_2_(2)"/>
      <sheetName val="Per_exec"/>
      <sheetName val="פירוט__bva_(1)"/>
      <sheetName val="Exp_List-_L1"/>
      <sheetName val="Exp_List-_L_3"/>
      <sheetName val="Rent,_Utilities_&amp;_maintenance"/>
      <sheetName val="Graph_Inputs"/>
      <sheetName val="TB_-_PBC"/>
      <sheetName val="Geographic"/>
      <sheetName val="Liquidity "/>
      <sheetName val="Sensi - 18%"/>
      <sheetName val="Moody's Peers (2)"/>
      <sheetName val="Moody's peers (3)"/>
      <sheetName val="AIRBUS Bonds"/>
      <sheetName val="Perform Dial"/>
    </sheetNames>
    <sheetDataSet>
      <sheetData sheetId="0"/>
      <sheetData sheetId="1"/>
      <sheetData sheetId="2">
        <row r="1">
          <cell r="B1" t="str">
            <v>© 1999-2002 by DealMaven, Inc</v>
          </cell>
        </row>
        <row r="2">
          <cell r="B2" t="str">
            <v>www.dealmaven.com</v>
          </cell>
        </row>
        <row r="3">
          <cell r="B3" t="str">
            <v>This analysis is provided for teaching purposes only and is provided without any warranties whatsoever</v>
          </cell>
        </row>
        <row r="5">
          <cell r="B5" t="str">
            <v>Checks</v>
          </cell>
        </row>
        <row r="6">
          <cell r="B6" t="str">
            <v>Balances?</v>
          </cell>
          <cell r="C6">
            <v>2.6571428571426199</v>
          </cell>
        </row>
        <row r="7">
          <cell r="B7" t="str">
            <v>Bal. Sheet All &gt;0</v>
          </cell>
          <cell r="C7">
            <v>0</v>
          </cell>
        </row>
        <row r="8">
          <cell r="B8" t="str">
            <v>Debt Schedule</v>
          </cell>
          <cell r="C8">
            <v>0.35428571428573702</v>
          </cell>
        </row>
        <row r="9">
          <cell r="B9" t="str">
            <v>Average Interest?</v>
          </cell>
          <cell r="C9">
            <v>0</v>
          </cell>
          <cell r="D9" t="str">
            <v>Warn if off?</v>
          </cell>
          <cell r="E9">
            <v>0</v>
          </cell>
        </row>
        <row r="10">
          <cell r="C10" t="str">
            <v>------</v>
          </cell>
        </row>
        <row r="11">
          <cell r="B11" t="str">
            <v>Overall Check</v>
          </cell>
          <cell r="C11">
            <v>3.01142857142835</v>
          </cell>
        </row>
        <row r="13">
          <cell r="B13" t="str">
            <v>Notes:</v>
          </cell>
        </row>
        <row r="14">
          <cell r="B14" t="str">
            <v>Red cells are meant to draw attention to changes relative to standard DealMaven model; once you have reviewed, make these cells blue or black as appropriate.</v>
          </cell>
        </row>
        <row r="15">
          <cell r="B15" t="str">
            <v>Treats all D&amp;A as deductible for book</v>
          </cell>
        </row>
        <row r="19">
          <cell r="B19" t="str">
            <v>Project Moon</v>
          </cell>
        </row>
        <row r="20">
          <cell r="B20" t="str">
            <v>Apax Partners</v>
          </cell>
        </row>
        <row r="21">
          <cell r="B21" t="str">
            <v>LBO Model</v>
          </cell>
        </row>
        <row r="22">
          <cell r="B22" t="str">
            <v>(In € m)</v>
          </cell>
        </row>
        <row r="25">
          <cell r="B25" t="str">
            <v>INCOME STATEMENT</v>
          </cell>
        </row>
        <row r="27">
          <cell r="E27">
            <v>0</v>
          </cell>
          <cell r="F27">
            <v>1</v>
          </cell>
          <cell r="G27">
            <v>2</v>
          </cell>
          <cell r="H27">
            <v>3</v>
          </cell>
          <cell r="I27">
            <v>4</v>
          </cell>
          <cell r="J27">
            <v>5</v>
          </cell>
        </row>
        <row r="28">
          <cell r="E28">
            <v>2003</v>
          </cell>
          <cell r="F28">
            <v>2004</v>
          </cell>
          <cell r="G28">
            <v>2005</v>
          </cell>
          <cell r="H28">
            <v>2006</v>
          </cell>
          <cell r="I28">
            <v>2007</v>
          </cell>
          <cell r="J28">
            <v>2008</v>
          </cell>
        </row>
        <row r="30">
          <cell r="B30" t="str">
            <v>Net Sales</v>
          </cell>
          <cell r="E30">
            <v>489.633602620087</v>
          </cell>
          <cell r="F30">
            <v>563.22391593886505</v>
          </cell>
          <cell r="G30">
            <v>626.31091445414904</v>
          </cell>
          <cell r="H30">
            <v>693.53157956288203</v>
          </cell>
          <cell r="I30">
            <v>754.57597935201295</v>
          </cell>
          <cell r="J30">
            <v>814.28118929535901</v>
          </cell>
        </row>
        <row r="32">
          <cell r="B32" t="str">
            <v>Cost of Goods Sold</v>
          </cell>
          <cell r="E32">
            <v>283.647483100437</v>
          </cell>
          <cell r="F32">
            <v>325.49342464443203</v>
          </cell>
          <cell r="G32">
            <v>374.13667396023601</v>
          </cell>
          <cell r="H32">
            <v>416.09444417202502</v>
          </cell>
          <cell r="I32">
            <v>456.25776187990198</v>
          </cell>
          <cell r="J32">
            <v>488.98672765335601</v>
          </cell>
        </row>
        <row r="33">
          <cell r="B33" t="str">
            <v>Gross Profit</v>
          </cell>
          <cell r="E33">
            <v>205.986119519651</v>
          </cell>
          <cell r="F33">
            <v>237.730491294432</v>
          </cell>
          <cell r="G33">
            <v>252.174240493913</v>
          </cell>
          <cell r="H33">
            <v>277.43713539085701</v>
          </cell>
          <cell r="I33">
            <v>298.31821747211097</v>
          </cell>
          <cell r="J33">
            <v>325.29446164200402</v>
          </cell>
        </row>
        <row r="35">
          <cell r="B35" t="str">
            <v>Selling Expenses</v>
          </cell>
          <cell r="E35">
            <v>69.272447106986903</v>
          </cell>
          <cell r="F35">
            <v>75.392879252183405</v>
          </cell>
          <cell r="G35">
            <v>78.538129635807906</v>
          </cell>
          <cell r="H35">
            <v>84.404508907810097</v>
          </cell>
          <cell r="I35">
            <v>92.486973233203102</v>
          </cell>
          <cell r="J35">
            <v>100.84282116765699</v>
          </cell>
        </row>
        <row r="36">
          <cell r="B36" t="str">
            <v>Administrative Expenses</v>
          </cell>
          <cell r="E36">
            <v>62.061021912663797</v>
          </cell>
          <cell r="F36">
            <v>63.238018300764203</v>
          </cell>
          <cell r="G36">
            <v>65.5648499628428</v>
          </cell>
          <cell r="H36">
            <v>67.132596496193699</v>
          </cell>
          <cell r="I36">
            <v>72.688159735843897</v>
          </cell>
          <cell r="J36">
            <v>78.143194006885807</v>
          </cell>
        </row>
        <row r="37">
          <cell r="B37" t="str">
            <v>R&amp;D Expenses</v>
          </cell>
          <cell r="E37">
            <v>10.2125069978166</v>
          </cell>
          <cell r="F37">
            <v>12.176848596506501</v>
          </cell>
          <cell r="G37">
            <v>14.555041555327501</v>
          </cell>
          <cell r="H37">
            <v>17.5791386358393</v>
          </cell>
          <cell r="I37">
            <v>19.380856135642599</v>
          </cell>
          <cell r="J37">
            <v>21.318582017152799</v>
          </cell>
        </row>
        <row r="38">
          <cell r="B38" t="str">
            <v>EBITA (pre synergy effect)</v>
          </cell>
          <cell r="E38">
            <v>64.440143502183403</v>
          </cell>
          <cell r="F38">
            <v>86.922745144978094</v>
          </cell>
          <cell r="G38">
            <v>93.516219339934594</v>
          </cell>
          <cell r="H38">
            <v>108.320891351014</v>
          </cell>
          <cell r="I38">
            <v>113.762228367422</v>
          </cell>
          <cell r="J38">
            <v>124.989864450308</v>
          </cell>
        </row>
        <row r="40">
          <cell r="B40" t="str">
            <v>Cost Synergies</v>
          </cell>
          <cell r="E40">
            <v>0</v>
          </cell>
          <cell r="F40">
            <v>0</v>
          </cell>
          <cell r="G40">
            <v>0</v>
          </cell>
          <cell r="H40">
            <v>0</v>
          </cell>
          <cell r="I40">
            <v>0</v>
          </cell>
          <cell r="J40">
            <v>0</v>
          </cell>
        </row>
        <row r="41">
          <cell r="B41" t="str">
            <v>Integration Costs</v>
          </cell>
          <cell r="E41">
            <v>0</v>
          </cell>
          <cell r="F41">
            <v>0</v>
          </cell>
          <cell r="G41">
            <v>0</v>
          </cell>
          <cell r="H41">
            <v>0</v>
          </cell>
          <cell r="I41">
            <v>0</v>
          </cell>
          <cell r="J41">
            <v>0</v>
          </cell>
        </row>
        <row r="42">
          <cell r="B42" t="str">
            <v>EBITA (post synergy effect)</v>
          </cell>
          <cell r="E42">
            <v>64.440143502183403</v>
          </cell>
          <cell r="F42">
            <v>86.922745144978094</v>
          </cell>
          <cell r="G42">
            <v>93.516219339934594</v>
          </cell>
          <cell r="H42">
            <v>108.320891351014</v>
          </cell>
          <cell r="I42">
            <v>113.762228367422</v>
          </cell>
          <cell r="J42">
            <v>124.989864450308</v>
          </cell>
        </row>
        <row r="44">
          <cell r="B44" t="str">
            <v>Depreciation</v>
          </cell>
          <cell r="E44">
            <v>20.1344729985444</v>
          </cell>
          <cell r="F44">
            <v>19.8080104021106</v>
          </cell>
          <cell r="G44">
            <v>20.325800157743799</v>
          </cell>
          <cell r="H44">
            <v>20.253826767994799</v>
          </cell>
          <cell r="I44">
            <v>24.141728868842701</v>
          </cell>
          <cell r="J44">
            <v>25.596613856293501</v>
          </cell>
        </row>
        <row r="45">
          <cell r="B45" t="str">
            <v>EBITDA</v>
          </cell>
          <cell r="E45">
            <v>84.574616500727799</v>
          </cell>
          <cell r="F45">
            <v>106.730755547089</v>
          </cell>
          <cell r="G45">
            <v>113.842019497678</v>
          </cell>
          <cell r="H45">
            <v>128.57471811900899</v>
          </cell>
          <cell r="I45">
            <v>137.90395723626401</v>
          </cell>
          <cell r="J45">
            <v>150.586478306602</v>
          </cell>
        </row>
        <row r="47">
          <cell r="B47" t="str">
            <v>Restructuring Charges</v>
          </cell>
          <cell r="E47">
            <v>0</v>
          </cell>
          <cell r="F47">
            <v>0</v>
          </cell>
          <cell r="G47">
            <v>0</v>
          </cell>
          <cell r="H47">
            <v>0</v>
          </cell>
          <cell r="I47">
            <v>0</v>
          </cell>
          <cell r="J47">
            <v>0</v>
          </cell>
        </row>
        <row r="48">
          <cell r="B48" t="str">
            <v>Other Items Affecting Comparability (Corporate only)</v>
          </cell>
          <cell r="E48">
            <v>0</v>
          </cell>
          <cell r="F48">
            <v>0</v>
          </cell>
          <cell r="G48">
            <v>0</v>
          </cell>
          <cell r="H48">
            <v>0</v>
          </cell>
          <cell r="I48">
            <v>0</v>
          </cell>
          <cell r="J48">
            <v>0</v>
          </cell>
        </row>
        <row r="50">
          <cell r="B50" t="str">
            <v>Amortisation of Goodwill (existing)</v>
          </cell>
          <cell r="E50">
            <v>9.2903930131004397</v>
          </cell>
          <cell r="F50">
            <v>9.2903930131004397</v>
          </cell>
          <cell r="G50">
            <v>9.2903930131004397</v>
          </cell>
          <cell r="H50">
            <v>9.2903930131004397</v>
          </cell>
          <cell r="I50">
            <v>9.2903930131004397</v>
          </cell>
          <cell r="J50">
            <v>9.2903930131004397</v>
          </cell>
        </row>
        <row r="51">
          <cell r="B51" t="str">
            <v>Amortisation of Goodwill (new)</v>
          </cell>
          <cell r="D51">
            <v>20</v>
          </cell>
          <cell r="E51">
            <v>25.2422777407163</v>
          </cell>
          <cell r="F51">
            <v>25.2422777407163</v>
          </cell>
          <cell r="G51">
            <v>25.2422777407163</v>
          </cell>
          <cell r="H51">
            <v>25.2422777407163</v>
          </cell>
          <cell r="I51">
            <v>25.2422777407163</v>
          </cell>
          <cell r="J51">
            <v>25.2422777407163</v>
          </cell>
          <cell r="L51" t="str">
            <v>what about amortisation of financing fees? Tax shield? Transactions costs partly assignable to financing fees?</v>
          </cell>
        </row>
        <row r="52">
          <cell r="B52" t="str">
            <v>New Amortization of Spec. Ident. Intang.</v>
          </cell>
          <cell r="D52">
            <v>20</v>
          </cell>
          <cell r="E52">
            <v>0</v>
          </cell>
          <cell r="F52">
            <v>0</v>
          </cell>
          <cell r="G52">
            <v>0</v>
          </cell>
          <cell r="H52">
            <v>0</v>
          </cell>
          <cell r="I52">
            <v>0</v>
          </cell>
          <cell r="J52">
            <v>0</v>
          </cell>
        </row>
        <row r="53">
          <cell r="B53" t="str">
            <v>Depreciation of PP&amp;E Stepup</v>
          </cell>
          <cell r="D53">
            <v>10</v>
          </cell>
          <cell r="E53">
            <v>0</v>
          </cell>
          <cell r="F53">
            <v>0</v>
          </cell>
          <cell r="G53">
            <v>0</v>
          </cell>
          <cell r="H53">
            <v>0</v>
          </cell>
          <cell r="I53">
            <v>0</v>
          </cell>
          <cell r="J53">
            <v>0</v>
          </cell>
        </row>
        <row r="54">
          <cell r="B54" t="str">
            <v>EBIT</v>
          </cell>
          <cell r="E54">
            <v>29.907472748366601</v>
          </cell>
          <cell r="F54">
            <v>52.390074391161299</v>
          </cell>
          <cell r="G54">
            <v>58.983548586117799</v>
          </cell>
          <cell r="H54">
            <v>73.788220597197594</v>
          </cell>
          <cell r="I54">
            <v>79.229557613604896</v>
          </cell>
          <cell r="J54">
            <v>90.457193696491501</v>
          </cell>
        </row>
        <row r="56">
          <cell r="B56" t="str">
            <v>Interest Expense</v>
          </cell>
          <cell r="D56" t="str">
            <v>Rate</v>
          </cell>
        </row>
        <row r="57">
          <cell r="B57" t="str">
            <v>Average Interest?</v>
          </cell>
          <cell r="D57">
            <v>1</v>
          </cell>
        </row>
        <row r="58">
          <cell r="B58" t="str">
            <v>Working Capital Revolver</v>
          </cell>
          <cell r="C58" t="str">
            <v>Cash</v>
          </cell>
          <cell r="D58">
            <v>5.5599999999999997E-2</v>
          </cell>
          <cell r="E58">
            <v>0</v>
          </cell>
          <cell r="F58">
            <v>0</v>
          </cell>
          <cell r="G58">
            <v>0</v>
          </cell>
          <cell r="H58">
            <v>0</v>
          </cell>
          <cell r="I58">
            <v>0</v>
          </cell>
          <cell r="J58">
            <v>0</v>
          </cell>
        </row>
        <row r="59">
          <cell r="B59" t="str">
            <v>Term Loan A</v>
          </cell>
          <cell r="C59" t="str">
            <v>Cash</v>
          </cell>
          <cell r="D59">
            <v>5.8099999999999999E-2</v>
          </cell>
          <cell r="E59">
            <v>9.8003079999999994</v>
          </cell>
          <cell r="F59">
            <v>9.8003079999999994</v>
          </cell>
          <cell r="G59">
            <v>7.0103460000000002</v>
          </cell>
          <cell r="H59">
            <v>3.6074290000000002</v>
          </cell>
          <cell r="I59">
            <v>0.87731000000000003</v>
          </cell>
          <cell r="J59">
            <v>0</v>
          </cell>
        </row>
        <row r="60">
          <cell r="B60" t="str">
            <v>Term Loan B</v>
          </cell>
          <cell r="C60" t="str">
            <v>Cash</v>
          </cell>
          <cell r="D60">
            <v>6.5600000000000006E-2</v>
          </cell>
          <cell r="E60">
            <v>11.808</v>
          </cell>
          <cell r="F60">
            <v>11.808</v>
          </cell>
          <cell r="G60">
            <v>11.808</v>
          </cell>
          <cell r="H60">
            <v>11.808</v>
          </cell>
          <cell r="I60">
            <v>11.808</v>
          </cell>
          <cell r="J60">
            <v>11.808</v>
          </cell>
        </row>
        <row r="61">
          <cell r="B61" t="str">
            <v>High Yield</v>
          </cell>
          <cell r="C61" t="str">
            <v>Cash</v>
          </cell>
          <cell r="D61">
            <v>0.11559999999999999</v>
          </cell>
          <cell r="E61">
            <v>0</v>
          </cell>
          <cell r="F61">
            <v>0</v>
          </cell>
          <cell r="G61">
            <v>0</v>
          </cell>
          <cell r="H61">
            <v>0</v>
          </cell>
          <cell r="I61">
            <v>0</v>
          </cell>
          <cell r="J61">
            <v>0</v>
          </cell>
        </row>
        <row r="62">
          <cell r="B62" t="str">
            <v>Mezzanine</v>
          </cell>
          <cell r="C62" t="str">
            <v>Cash</v>
          </cell>
          <cell r="D62">
            <v>7.5600000000000001E-2</v>
          </cell>
          <cell r="E62">
            <v>10.795680000000001</v>
          </cell>
          <cell r="F62">
            <v>10.795680000000001</v>
          </cell>
          <cell r="G62">
            <v>11.227356</v>
          </cell>
          <cell r="H62">
            <v>11.67642</v>
          </cell>
          <cell r="I62">
            <v>12.143628</v>
          </cell>
          <cell r="J62">
            <v>12.629735999999999</v>
          </cell>
        </row>
        <row r="63">
          <cell r="B63" t="str">
            <v>Mezzanine</v>
          </cell>
          <cell r="C63" t="str">
            <v>Roll-up</v>
          </cell>
          <cell r="D63">
            <v>0.04</v>
          </cell>
          <cell r="E63">
            <v>5.6</v>
          </cell>
          <cell r="F63">
            <v>5.6</v>
          </cell>
          <cell r="G63">
            <v>5.8239999999999998</v>
          </cell>
          <cell r="H63">
            <v>6.0569600000000001</v>
          </cell>
          <cell r="I63">
            <v>6.2992384000000001</v>
          </cell>
          <cell r="J63">
            <v>6.551207936</v>
          </cell>
        </row>
        <row r="64">
          <cell r="B64" t="str">
            <v>Preferred Equity (PIK Debt)</v>
          </cell>
          <cell r="C64" t="str">
            <v>Roll-up</v>
          </cell>
          <cell r="D64">
            <v>0.08</v>
          </cell>
          <cell r="E64">
            <v>14.4</v>
          </cell>
          <cell r="F64">
            <v>14.4</v>
          </cell>
          <cell r="G64">
            <v>15.552</v>
          </cell>
          <cell r="H64">
            <v>16.79616</v>
          </cell>
          <cell r="I64">
            <v>18.1398528</v>
          </cell>
          <cell r="J64">
            <v>19.591041023999999</v>
          </cell>
        </row>
        <row r="65">
          <cell r="B65" t="str">
            <v>Total Interest Expense</v>
          </cell>
          <cell r="E65">
            <v>52.403987999999998</v>
          </cell>
          <cell r="F65">
            <v>52.403987999999998</v>
          </cell>
          <cell r="G65">
            <v>51.421702000000003</v>
          </cell>
          <cell r="H65">
            <v>49.944969</v>
          </cell>
          <cell r="I65">
            <v>49.268029200000001</v>
          </cell>
          <cell r="J65">
            <v>50.579984959999997</v>
          </cell>
        </row>
        <row r="67">
          <cell r="B67" t="str">
            <v>PBT</v>
          </cell>
          <cell r="E67">
            <v>-22.496515251633401</v>
          </cell>
          <cell r="F67">
            <v>-1.3913608838699101E-2</v>
          </cell>
          <cell r="G67">
            <v>7.5618465861177899</v>
          </cell>
          <cell r="H67">
            <v>23.8432515971976</v>
          </cell>
          <cell r="I67">
            <v>29.961528413604899</v>
          </cell>
          <cell r="J67">
            <v>39.877208736491497</v>
          </cell>
        </row>
        <row r="69">
          <cell r="B69" t="str">
            <v>Interest Income</v>
          </cell>
          <cell r="D69">
            <v>0.02</v>
          </cell>
          <cell r="E69">
            <v>0</v>
          </cell>
          <cell r="F69">
            <v>0</v>
          </cell>
          <cell r="G69">
            <v>0</v>
          </cell>
          <cell r="H69">
            <v>0</v>
          </cell>
          <cell r="I69">
            <v>0</v>
          </cell>
          <cell r="J69">
            <v>-0.60569834884359197</v>
          </cell>
        </row>
        <row r="70">
          <cell r="B70" t="str">
            <v>Transaction Costs Amortization</v>
          </cell>
          <cell r="D70">
            <v>7</v>
          </cell>
          <cell r="E70">
            <v>4.8571428571428603</v>
          </cell>
          <cell r="F70">
            <v>4.8571428571428603</v>
          </cell>
          <cell r="G70">
            <v>4.8571428571428603</v>
          </cell>
          <cell r="H70">
            <v>4.8571428571428603</v>
          </cell>
          <cell r="I70">
            <v>4.8571428571428603</v>
          </cell>
          <cell r="J70">
            <v>4.8571428571428603</v>
          </cell>
        </row>
        <row r="71">
          <cell r="B71" t="str">
            <v>Pretax Income</v>
          </cell>
          <cell r="E71">
            <v>-27.353658108776202</v>
          </cell>
          <cell r="F71">
            <v>-4.8710564659815603</v>
          </cell>
          <cell r="G71">
            <v>2.7047037289749301</v>
          </cell>
          <cell r="H71">
            <v>18.9861087400547</v>
          </cell>
          <cell r="I71">
            <v>25.104385556461999</v>
          </cell>
          <cell r="J71">
            <v>35.625764228192203</v>
          </cell>
        </row>
        <row r="73">
          <cell r="B73" t="str">
            <v>Add back: Amortisation of Goodwill (existing &amp; new)</v>
          </cell>
          <cell r="E73">
            <v>34.532670753816802</v>
          </cell>
          <cell r="F73">
            <v>34.532670753816802</v>
          </cell>
          <cell r="G73">
            <v>34.532670753816802</v>
          </cell>
          <cell r="H73">
            <v>34.532670753816802</v>
          </cell>
          <cell r="I73">
            <v>34.532670753816802</v>
          </cell>
          <cell r="J73">
            <v>34.532670753816802</v>
          </cell>
        </row>
        <row r="74">
          <cell r="B74" t="str">
            <v>Taxable Income</v>
          </cell>
          <cell r="E74">
            <v>7.1790126450405598</v>
          </cell>
          <cell r="F74">
            <v>29.661614287835199</v>
          </cell>
          <cell r="G74">
            <v>37.237374482791701</v>
          </cell>
          <cell r="H74">
            <v>53.518779493871499</v>
          </cell>
          <cell r="I74">
            <v>59.637056310278801</v>
          </cell>
          <cell r="J74">
            <v>70.158434982008998</v>
          </cell>
        </row>
        <row r="76">
          <cell r="B76" t="str">
            <v>Taxes</v>
          </cell>
          <cell r="D76">
            <v>0.31</v>
          </cell>
          <cell r="E76">
            <v>2.2254939199625698</v>
          </cell>
          <cell r="F76">
            <v>9.1951004292289191</v>
          </cell>
          <cell r="G76">
            <v>11.5435860896654</v>
          </cell>
          <cell r="H76">
            <v>16.590821643100199</v>
          </cell>
          <cell r="I76">
            <v>18.4874874561864</v>
          </cell>
          <cell r="J76">
            <v>21.749114844422799</v>
          </cell>
        </row>
        <row r="77">
          <cell r="B77" t="str">
            <v>Net Income</v>
          </cell>
          <cell r="E77">
            <v>-29.5791520287388</v>
          </cell>
          <cell r="F77">
            <v>-14.066156895210501</v>
          </cell>
          <cell r="G77">
            <v>-8.8388823606904996</v>
          </cell>
          <cell r="H77">
            <v>2.3952870969545499</v>
          </cell>
          <cell r="I77">
            <v>6.6168981002755798</v>
          </cell>
          <cell r="J77">
            <v>13.876649383769401</v>
          </cell>
        </row>
        <row r="80">
          <cell r="B80" t="str">
            <v>BALANCE SHEET</v>
          </cell>
        </row>
        <row r="82">
          <cell r="C82" t="str">
            <v>Opening</v>
          </cell>
          <cell r="D82" t="str">
            <v>Adj.</v>
          </cell>
          <cell r="E82" t="str">
            <v>Closing</v>
          </cell>
          <cell r="F82">
            <v>1</v>
          </cell>
          <cell r="G82">
            <v>2</v>
          </cell>
          <cell r="H82">
            <v>3</v>
          </cell>
          <cell r="I82">
            <v>4</v>
          </cell>
          <cell r="J82">
            <v>5</v>
          </cell>
        </row>
        <row r="83">
          <cell r="C83">
            <v>37986</v>
          </cell>
          <cell r="D83">
            <v>37986</v>
          </cell>
          <cell r="E83">
            <v>37986</v>
          </cell>
          <cell r="F83">
            <v>2004</v>
          </cell>
          <cell r="G83">
            <v>2005</v>
          </cell>
          <cell r="H83">
            <v>2006</v>
          </cell>
          <cell r="I83">
            <v>2007</v>
          </cell>
          <cell r="J83">
            <v>2008</v>
          </cell>
        </row>
        <row r="84">
          <cell r="B84" t="str">
            <v>Assets</v>
          </cell>
        </row>
        <row r="85">
          <cell r="B85" t="str">
            <v>Cash</v>
          </cell>
          <cell r="C85">
            <v>0</v>
          </cell>
          <cell r="D85">
            <v>0</v>
          </cell>
          <cell r="E85">
            <v>0</v>
          </cell>
          <cell r="F85">
            <v>-0.17714285714286901</v>
          </cell>
          <cell r="G85">
            <v>-0.35428571428573702</v>
          </cell>
          <cell r="H85">
            <v>-0.53142857142859201</v>
          </cell>
          <cell r="I85">
            <v>29.576346013608099</v>
          </cell>
          <cell r="J85">
            <v>98.996353031786796</v>
          </cell>
        </row>
        <row r="86">
          <cell r="B86" t="str">
            <v>Net Working Capital</v>
          </cell>
          <cell r="C86">
            <v>112.143652245353</v>
          </cell>
          <cell r="D86">
            <v>0</v>
          </cell>
          <cell r="E86">
            <v>112.143652245353</v>
          </cell>
          <cell r="F86">
            <v>115.760196774981</v>
          </cell>
          <cell r="G86">
            <v>117.32117931616</v>
          </cell>
          <cell r="H86">
            <v>119.689254268898</v>
          </cell>
          <cell r="I86">
            <v>130.23812932830899</v>
          </cell>
          <cell r="J86">
            <v>140.35311608166299</v>
          </cell>
        </row>
        <row r="87">
          <cell r="B87" t="str">
            <v>Other Current Assets</v>
          </cell>
          <cell r="C87">
            <v>0</v>
          </cell>
          <cell r="D87">
            <v>0</v>
          </cell>
          <cell r="E87">
            <v>0</v>
          </cell>
          <cell r="F87">
            <v>0</v>
          </cell>
          <cell r="G87">
            <v>0</v>
          </cell>
          <cell r="H87">
            <v>0</v>
          </cell>
          <cell r="I87">
            <v>0</v>
          </cell>
          <cell r="J87">
            <v>0</v>
          </cell>
        </row>
        <row r="88">
          <cell r="B88" t="str">
            <v>Current Assets</v>
          </cell>
          <cell r="C88">
            <v>112.143652245353</v>
          </cell>
          <cell r="D88">
            <v>0</v>
          </cell>
          <cell r="E88">
            <v>112.143652245353</v>
          </cell>
          <cell r="F88">
            <v>115.583053917838</v>
          </cell>
          <cell r="G88">
            <v>116.96689360187401</v>
          </cell>
          <cell r="H88">
            <v>119.15782569747</v>
          </cell>
          <cell r="I88">
            <v>159.81447534191699</v>
          </cell>
          <cell r="J88">
            <v>239.34946911345</v>
          </cell>
        </row>
        <row r="90">
          <cell r="B90" t="str">
            <v>PP&amp;E</v>
          </cell>
          <cell r="C90">
            <v>70.095945778748202</v>
          </cell>
          <cell r="D90">
            <v>0</v>
          </cell>
          <cell r="E90">
            <v>70.095945778748202</v>
          </cell>
          <cell r="F90">
            <v>69.167587745633199</v>
          </cell>
          <cell r="G90">
            <v>66.131932235225605</v>
          </cell>
          <cell r="H90">
            <v>64.647138491181906</v>
          </cell>
          <cell r="I90">
            <v>64.0511628387804</v>
          </cell>
          <cell r="J90">
            <v>63.747738164833699</v>
          </cell>
        </row>
        <row r="91">
          <cell r="B91" t="str">
            <v>PP&amp;E Stepup (Net)</v>
          </cell>
          <cell r="C91">
            <v>0</v>
          </cell>
          <cell r="D91">
            <v>0</v>
          </cell>
          <cell r="E91">
            <v>0</v>
          </cell>
          <cell r="F91">
            <v>0</v>
          </cell>
          <cell r="G91">
            <v>0</v>
          </cell>
          <cell r="H91">
            <v>0</v>
          </cell>
          <cell r="I91">
            <v>0</v>
          </cell>
          <cell r="J91">
            <v>0</v>
          </cell>
        </row>
        <row r="92">
          <cell r="B92" t="str">
            <v>Other Assets</v>
          </cell>
          <cell r="C92">
            <v>78.1113537117904</v>
          </cell>
          <cell r="D92">
            <v>0</v>
          </cell>
          <cell r="E92">
            <v>78.1113537117904</v>
          </cell>
          <cell r="F92">
            <v>78.1113537117904</v>
          </cell>
          <cell r="G92">
            <v>78.1113537117904</v>
          </cell>
          <cell r="H92">
            <v>78.1113537117904</v>
          </cell>
          <cell r="I92">
            <v>78.1113537117904</v>
          </cell>
          <cell r="J92">
            <v>78.1113537117904</v>
          </cell>
        </row>
        <row r="93">
          <cell r="B93" t="str">
            <v>Goodwill (existing)</v>
          </cell>
          <cell r="C93">
            <v>114.78165938864601</v>
          </cell>
          <cell r="D93">
            <v>0</v>
          </cell>
          <cell r="E93">
            <v>114.78165938864601</v>
          </cell>
          <cell r="F93">
            <v>105.491266375546</v>
          </cell>
          <cell r="G93">
            <v>96.200873362445407</v>
          </cell>
          <cell r="H93">
            <v>86.910480349344994</v>
          </cell>
          <cell r="I93">
            <v>77.620087336244495</v>
          </cell>
          <cell r="J93">
            <v>68.329694323144096</v>
          </cell>
        </row>
        <row r="94">
          <cell r="B94" t="str">
            <v>Goodwill (new)</v>
          </cell>
          <cell r="C94">
            <v>0</v>
          </cell>
          <cell r="D94">
            <v>504.84555481432699</v>
          </cell>
          <cell r="E94">
            <v>504.84555481432699</v>
          </cell>
          <cell r="F94">
            <v>479.60327707361103</v>
          </cell>
          <cell r="G94">
            <v>454.36099933289398</v>
          </cell>
          <cell r="H94">
            <v>429.11872159217802</v>
          </cell>
          <cell r="I94">
            <v>403.87644385146098</v>
          </cell>
          <cell r="J94">
            <v>378.63416611074501</v>
          </cell>
        </row>
        <row r="95">
          <cell r="B95" t="str">
            <v>Specifically ID Intangibles</v>
          </cell>
          <cell r="C95">
            <v>0</v>
          </cell>
          <cell r="D95">
            <v>0</v>
          </cell>
          <cell r="E95">
            <v>0</v>
          </cell>
          <cell r="F95">
            <v>0</v>
          </cell>
          <cell r="G95">
            <v>0</v>
          </cell>
          <cell r="H95">
            <v>0</v>
          </cell>
          <cell r="I95">
            <v>0</v>
          </cell>
          <cell r="J95">
            <v>0</v>
          </cell>
        </row>
        <row r="96">
          <cell r="B96" t="str">
            <v>Cap. Transaction Costs</v>
          </cell>
          <cell r="C96">
            <v>0</v>
          </cell>
          <cell r="D96">
            <v>34</v>
          </cell>
          <cell r="E96">
            <v>34</v>
          </cell>
          <cell r="F96">
            <v>29.1428571428571</v>
          </cell>
          <cell r="G96">
            <v>24.285714285714299</v>
          </cell>
          <cell r="H96">
            <v>19.428571428571399</v>
          </cell>
          <cell r="I96">
            <v>14.5714285714286</v>
          </cell>
          <cell r="J96">
            <v>9.71428571428571</v>
          </cell>
        </row>
        <row r="97">
          <cell r="B97" t="str">
            <v>Total Assets</v>
          </cell>
          <cell r="C97">
            <v>375.13261112453802</v>
          </cell>
          <cell r="D97">
            <v>538.84555481432699</v>
          </cell>
          <cell r="E97">
            <v>913.978165938865</v>
          </cell>
          <cell r="F97">
            <v>877.09939596727497</v>
          </cell>
          <cell r="G97">
            <v>836.05776652994405</v>
          </cell>
          <cell r="H97">
            <v>797.37409127053604</v>
          </cell>
          <cell r="I97">
            <v>798.044951651622</v>
          </cell>
          <cell r="J97">
            <v>837.88670713824899</v>
          </cell>
        </row>
        <row r="99">
          <cell r="B99" t="str">
            <v>Liabilities &amp; Equity</v>
          </cell>
        </row>
        <row r="100">
          <cell r="B100" t="str">
            <v>Other Current Liabilities</v>
          </cell>
          <cell r="C100">
            <v>0</v>
          </cell>
          <cell r="D100">
            <v>0</v>
          </cell>
          <cell r="E100">
            <v>0</v>
          </cell>
          <cell r="F100">
            <v>0</v>
          </cell>
          <cell r="G100">
            <v>0</v>
          </cell>
          <cell r="H100">
            <v>0</v>
          </cell>
          <cell r="I100">
            <v>0</v>
          </cell>
          <cell r="J100">
            <v>0</v>
          </cell>
        </row>
        <row r="102">
          <cell r="B102" t="str">
            <v>Existing Net Debt</v>
          </cell>
          <cell r="C102">
            <v>231.65938864628799</v>
          </cell>
          <cell r="D102">
            <v>-231.65938864628799</v>
          </cell>
          <cell r="E102">
            <v>0</v>
          </cell>
          <cell r="F102">
            <v>0</v>
          </cell>
          <cell r="G102">
            <v>0</v>
          </cell>
          <cell r="H102">
            <v>0</v>
          </cell>
          <cell r="I102">
            <v>0</v>
          </cell>
          <cell r="J102">
            <v>0</v>
          </cell>
        </row>
        <row r="104">
          <cell r="B104" t="str">
            <v>Working Capital Revolver</v>
          </cell>
          <cell r="C104">
            <v>0</v>
          </cell>
          <cell r="D104">
            <v>0</v>
          </cell>
          <cell r="E104">
            <v>0</v>
          </cell>
          <cell r="F104">
            <v>0</v>
          </cell>
          <cell r="G104">
            <v>0</v>
          </cell>
          <cell r="H104">
            <v>0</v>
          </cell>
          <cell r="I104">
            <v>0</v>
          </cell>
          <cell r="J104">
            <v>0</v>
          </cell>
        </row>
        <row r="105">
          <cell r="B105" t="str">
            <v>Term Loan A</v>
          </cell>
          <cell r="C105">
            <v>0</v>
          </cell>
          <cell r="D105">
            <v>190</v>
          </cell>
          <cell r="E105">
            <v>190</v>
          </cell>
          <cell r="F105">
            <v>147.364529780764</v>
          </cell>
          <cell r="G105">
            <v>93.962925561266502</v>
          </cell>
          <cell r="H105">
            <v>30.207986062046601</v>
          </cell>
          <cell r="I105">
            <v>0</v>
          </cell>
          <cell r="J105">
            <v>0</v>
          </cell>
        </row>
        <row r="106">
          <cell r="B106" t="str">
            <v>Term Loan B</v>
          </cell>
          <cell r="C106">
            <v>0</v>
          </cell>
          <cell r="D106">
            <v>180</v>
          </cell>
          <cell r="E106">
            <v>180</v>
          </cell>
          <cell r="F106">
            <v>180</v>
          </cell>
          <cell r="G106">
            <v>180</v>
          </cell>
          <cell r="H106">
            <v>180</v>
          </cell>
          <cell r="I106">
            <v>180</v>
          </cell>
          <cell r="J106">
            <v>180</v>
          </cell>
        </row>
        <row r="107">
          <cell r="B107" t="str">
            <v>High Yield</v>
          </cell>
          <cell r="C107">
            <v>0</v>
          </cell>
          <cell r="D107">
            <v>0</v>
          </cell>
          <cell r="E107">
            <v>0</v>
          </cell>
          <cell r="F107">
            <v>0</v>
          </cell>
          <cell r="G107">
            <v>0</v>
          </cell>
          <cell r="H107">
            <v>0</v>
          </cell>
          <cell r="I107">
            <v>0</v>
          </cell>
          <cell r="J107">
            <v>0</v>
          </cell>
        </row>
        <row r="108">
          <cell r="B108" t="str">
            <v>Mezzanine</v>
          </cell>
          <cell r="C108">
            <v>0</v>
          </cell>
          <cell r="D108">
            <v>140</v>
          </cell>
          <cell r="E108">
            <v>140</v>
          </cell>
          <cell r="F108">
            <v>145.6</v>
          </cell>
          <cell r="G108">
            <v>151.42400000000001</v>
          </cell>
          <cell r="H108">
            <v>157.48096000000001</v>
          </cell>
          <cell r="I108">
            <v>163.78019839999999</v>
          </cell>
          <cell r="J108">
            <v>170.33140633599999</v>
          </cell>
        </row>
        <row r="109">
          <cell r="B109" t="str">
            <v>Total Debt</v>
          </cell>
          <cell r="C109">
            <v>0</v>
          </cell>
          <cell r="D109">
            <v>510</v>
          </cell>
          <cell r="E109">
            <v>510</v>
          </cell>
          <cell r="F109">
            <v>472.964529780764</v>
          </cell>
          <cell r="G109">
            <v>425.38692556126603</v>
          </cell>
          <cell r="H109">
            <v>367.68894606204702</v>
          </cell>
          <cell r="I109">
            <v>343.78019840000002</v>
          </cell>
          <cell r="J109">
            <v>350.33140633599999</v>
          </cell>
        </row>
        <row r="111">
          <cell r="B111" t="str">
            <v>Other LT Liabilities</v>
          </cell>
          <cell r="C111">
            <v>29.978165938864599</v>
          </cell>
          <cell r="D111">
            <v>0</v>
          </cell>
          <cell r="E111">
            <v>29.978165938864599</v>
          </cell>
          <cell r="F111">
            <v>29.978165938864599</v>
          </cell>
          <cell r="G111">
            <v>29.978165938864599</v>
          </cell>
          <cell r="H111">
            <v>29.978165938864599</v>
          </cell>
          <cell r="I111">
            <v>29.978165938864599</v>
          </cell>
          <cell r="J111">
            <v>29.978165938864599</v>
          </cell>
        </row>
        <row r="112">
          <cell r="B112" t="str">
            <v>Total Liabilities</v>
          </cell>
          <cell r="C112">
            <v>261.637554585153</v>
          </cell>
          <cell r="D112">
            <v>278.34061135371201</v>
          </cell>
          <cell r="E112">
            <v>539.978165938865</v>
          </cell>
          <cell r="F112">
            <v>502.94269571962798</v>
          </cell>
          <cell r="G112">
            <v>455.36509150013097</v>
          </cell>
          <cell r="H112">
            <v>397.667112000911</v>
          </cell>
          <cell r="I112">
            <v>373.75836433886502</v>
          </cell>
          <cell r="J112">
            <v>380.30957227486499</v>
          </cell>
        </row>
        <row r="114">
          <cell r="B114" t="str">
            <v>Preferred Equity (PIK Debt)</v>
          </cell>
          <cell r="C114">
            <v>0</v>
          </cell>
          <cell r="D114">
            <v>180</v>
          </cell>
          <cell r="E114">
            <v>180</v>
          </cell>
          <cell r="F114">
            <v>194.4</v>
          </cell>
          <cell r="G114">
            <v>209.952</v>
          </cell>
          <cell r="H114">
            <v>226.74816000000001</v>
          </cell>
          <cell r="I114">
            <v>244.88801280000001</v>
          </cell>
          <cell r="J114">
            <v>264.479053824</v>
          </cell>
        </row>
        <row r="115">
          <cell r="B115" t="str">
            <v>Common Equity</v>
          </cell>
          <cell r="C115">
            <v>113.495056539385</v>
          </cell>
          <cell r="D115">
            <v>80.504943460615195</v>
          </cell>
          <cell r="E115">
            <v>194</v>
          </cell>
          <cell r="F115">
            <v>179.93384310478999</v>
          </cell>
          <cell r="G115">
            <v>171.09496074409901</v>
          </cell>
          <cell r="H115">
            <v>173.49024784105401</v>
          </cell>
          <cell r="I115">
            <v>180.10714594132901</v>
          </cell>
          <cell r="J115">
            <v>193.98379532509901</v>
          </cell>
        </row>
        <row r="116">
          <cell r="B116" t="str">
            <v>Liabilities &amp; Equity</v>
          </cell>
          <cell r="C116">
            <v>375.13261112453802</v>
          </cell>
          <cell r="D116">
            <v>538.84555481432699</v>
          </cell>
          <cell r="E116">
            <v>913.978165938865</v>
          </cell>
          <cell r="F116">
            <v>877.27653882441803</v>
          </cell>
          <cell r="G116">
            <v>836.41205224423004</v>
          </cell>
          <cell r="H116">
            <v>797.90551984196497</v>
          </cell>
          <cell r="I116">
            <v>798.75352308019399</v>
          </cell>
          <cell r="J116">
            <v>838.77242142396301</v>
          </cell>
        </row>
        <row r="118">
          <cell r="B118" t="str">
            <v>Net Assets</v>
          </cell>
          <cell r="C118">
            <v>113.495056539385</v>
          </cell>
          <cell r="D118">
            <v>260.50494346061498</v>
          </cell>
          <cell r="E118">
            <v>374</v>
          </cell>
          <cell r="F118">
            <v>374.156700247647</v>
          </cell>
          <cell r="G118">
            <v>380.69267502981302</v>
          </cell>
          <cell r="H118">
            <v>399.70697926962498</v>
          </cell>
          <cell r="I118">
            <v>424.28658731275698</v>
          </cell>
          <cell r="J118">
            <v>457.577134863384</v>
          </cell>
        </row>
        <row r="120">
          <cell r="B120" t="str">
            <v>Check</v>
          </cell>
          <cell r="C120">
            <v>0</v>
          </cell>
          <cell r="D120">
            <v>0</v>
          </cell>
          <cell r="E120">
            <v>1.13686837721616E-13</v>
          </cell>
          <cell r="F120">
            <v>0.177142857143053</v>
          </cell>
          <cell r="G120">
            <v>0.53142857142881905</v>
          </cell>
          <cell r="H120">
            <v>1.06285714285752</v>
          </cell>
          <cell r="I120">
            <v>1.7714285714292799</v>
          </cell>
          <cell r="J120">
            <v>2.6571428571437501</v>
          </cell>
        </row>
        <row r="122">
          <cell r="B122" t="str">
            <v>Allocation of Purchase Price</v>
          </cell>
        </row>
        <row r="123">
          <cell r="B123" t="str">
            <v>Purchase Accounting?</v>
          </cell>
          <cell r="C123">
            <v>1</v>
          </cell>
          <cell r="E123" t="str">
            <v>PP&amp;E Stepup (net)</v>
          </cell>
          <cell r="H123">
            <v>0</v>
          </cell>
          <cell r="I123">
            <v>0</v>
          </cell>
        </row>
        <row r="124">
          <cell r="B124" t="str">
            <v>Equity Purchase Price</v>
          </cell>
          <cell r="C124">
            <v>618.34061135371201</v>
          </cell>
          <cell r="E124" t="str">
            <v>Goodwill</v>
          </cell>
          <cell r="H124">
            <v>1</v>
          </cell>
          <cell r="I124">
            <v>504.84555481432699</v>
          </cell>
        </row>
        <row r="125">
          <cell r="B125" t="str">
            <v>Expensed Fees</v>
          </cell>
          <cell r="C125">
            <v>0</v>
          </cell>
          <cell r="E125" t="str">
            <v>Specifically ID'able Intangibles</v>
          </cell>
          <cell r="H125">
            <v>0</v>
          </cell>
          <cell r="I125">
            <v>0</v>
          </cell>
        </row>
        <row r="126">
          <cell r="B126" t="str">
            <v>Current Book Equity</v>
          </cell>
          <cell r="C126">
            <v>113.495056539385</v>
          </cell>
        </row>
        <row r="127">
          <cell r="B127" t="str">
            <v>Excess to Allocate</v>
          </cell>
          <cell r="C127">
            <v>504.84555481432699</v>
          </cell>
          <cell r="E127" t="str">
            <v>Allocation of Excess</v>
          </cell>
          <cell r="H127">
            <v>1</v>
          </cell>
          <cell r="I127">
            <v>504.84555481432699</v>
          </cell>
        </row>
        <row r="130">
          <cell r="B130" t="str">
            <v>CASH FLOW STATEMENT</v>
          </cell>
        </row>
        <row r="132">
          <cell r="F132">
            <v>1</v>
          </cell>
          <cell r="G132">
            <v>2</v>
          </cell>
          <cell r="H132">
            <v>3</v>
          </cell>
          <cell r="I132">
            <v>4</v>
          </cell>
          <cell r="J132">
            <v>5</v>
          </cell>
        </row>
        <row r="133">
          <cell r="F133">
            <v>2004</v>
          </cell>
          <cell r="G133">
            <v>2005</v>
          </cell>
          <cell r="H133">
            <v>2006</v>
          </cell>
          <cell r="I133">
            <v>2007</v>
          </cell>
          <cell r="J133">
            <v>2008</v>
          </cell>
        </row>
        <row r="135">
          <cell r="B135" t="str">
            <v>Free Cash Flows</v>
          </cell>
        </row>
        <row r="136">
          <cell r="B136" t="str">
            <v>EBIT</v>
          </cell>
          <cell r="F136">
            <v>52.390074391161299</v>
          </cell>
          <cell r="G136">
            <v>58.983548586117799</v>
          </cell>
          <cell r="H136">
            <v>73.788220597197594</v>
          </cell>
          <cell r="I136">
            <v>79.229557613604896</v>
          </cell>
          <cell r="J136">
            <v>90.457193696491501</v>
          </cell>
        </row>
        <row r="137">
          <cell r="B137" t="str">
            <v>Depreciation</v>
          </cell>
          <cell r="F137">
            <v>19.8080104021106</v>
          </cell>
          <cell r="G137">
            <v>20.325800157743799</v>
          </cell>
          <cell r="H137">
            <v>20.253826767994799</v>
          </cell>
          <cell r="I137">
            <v>24.141728868842701</v>
          </cell>
          <cell r="J137">
            <v>25.596613856293501</v>
          </cell>
        </row>
        <row r="138">
          <cell r="B138" t="str">
            <v>Amortisation of Goodwill (existing)</v>
          </cell>
          <cell r="F138">
            <v>9.2903930131004397</v>
          </cell>
          <cell r="G138">
            <v>9.2903930131004397</v>
          </cell>
          <cell r="H138">
            <v>9.2903930131004397</v>
          </cell>
          <cell r="I138">
            <v>9.2903930131004397</v>
          </cell>
          <cell r="J138">
            <v>9.2903930131004397</v>
          </cell>
        </row>
        <row r="139">
          <cell r="B139" t="str">
            <v>Amortisation of Goodwill (new)</v>
          </cell>
          <cell r="F139">
            <v>25.2422777407163</v>
          </cell>
          <cell r="G139">
            <v>25.2422777407163</v>
          </cell>
          <cell r="H139">
            <v>25.2422777407163</v>
          </cell>
          <cell r="I139">
            <v>25.2422777407163</v>
          </cell>
          <cell r="J139">
            <v>25.2422777407163</v>
          </cell>
        </row>
        <row r="140">
          <cell r="B140" t="str">
            <v>Taxes</v>
          </cell>
          <cell r="F140">
            <v>-9.1951004292289191</v>
          </cell>
          <cell r="G140">
            <v>-11.5435860896654</v>
          </cell>
          <cell r="H140">
            <v>-16.590821643100199</v>
          </cell>
          <cell r="I140">
            <v>-18.4874874561864</v>
          </cell>
          <cell r="J140">
            <v>-21.749114844422799</v>
          </cell>
        </row>
        <row r="141">
          <cell r="B141" t="str">
            <v>Change in Net Working Capital</v>
          </cell>
          <cell r="F141">
            <v>-3.6165445296279302</v>
          </cell>
          <cell r="G141">
            <v>-1.5609825411795</v>
          </cell>
          <cell r="H141">
            <v>-2.3680749527379099</v>
          </cell>
          <cell r="I141">
            <v>-10.5488750594106</v>
          </cell>
          <cell r="J141">
            <v>-10.1149867533543</v>
          </cell>
        </row>
        <row r="142">
          <cell r="B142" t="str">
            <v>Capex</v>
          </cell>
          <cell r="F142">
            <v>-18.8796523689956</v>
          </cell>
          <cell r="G142">
            <v>-17.290144647336199</v>
          </cell>
          <cell r="H142">
            <v>-18.769033023951099</v>
          </cell>
          <cell r="I142">
            <v>-23.545753216441099</v>
          </cell>
          <cell r="J142">
            <v>-25.293189182346801</v>
          </cell>
        </row>
        <row r="143">
          <cell r="B143" t="str">
            <v>Unlevered Free Cash Flow</v>
          </cell>
          <cell r="F143">
            <v>75.039458219236195</v>
          </cell>
          <cell r="G143">
            <v>83.447306219497193</v>
          </cell>
          <cell r="H143">
            <v>90.846788499219898</v>
          </cell>
          <cell r="I143">
            <v>85.3218415042262</v>
          </cell>
          <cell r="J143">
            <v>93.429187526477904</v>
          </cell>
        </row>
        <row r="145">
          <cell r="B145" t="str">
            <v>Total Cash Interest Expense</v>
          </cell>
          <cell r="F145">
            <v>32.403987999999998</v>
          </cell>
          <cell r="G145">
            <v>30.045701999999999</v>
          </cell>
          <cell r="H145">
            <v>27.091849</v>
          </cell>
          <cell r="I145">
            <v>24.828938000000001</v>
          </cell>
          <cell r="J145">
            <v>24.437736000000001</v>
          </cell>
        </row>
        <row r="146">
          <cell r="B146" t="str">
            <v>Interest Income</v>
          </cell>
          <cell r="F146">
            <v>0</v>
          </cell>
          <cell r="G146">
            <v>0</v>
          </cell>
          <cell r="H146">
            <v>0</v>
          </cell>
          <cell r="I146">
            <v>0</v>
          </cell>
          <cell r="J146">
            <v>-0.60569834884359197</v>
          </cell>
        </row>
        <row r="147">
          <cell r="B147" t="str">
            <v>Free Cash Flow Before Debt Amortization</v>
          </cell>
          <cell r="F147">
            <v>42.635470219236197</v>
          </cell>
          <cell r="G147">
            <v>53.401604219497202</v>
          </cell>
          <cell r="H147">
            <v>63.754939499219901</v>
          </cell>
          <cell r="I147">
            <v>60.492903504226199</v>
          </cell>
          <cell r="J147">
            <v>69.597149875321506</v>
          </cell>
        </row>
        <row r="149">
          <cell r="B149" t="str">
            <v>Financing Actitivies</v>
          </cell>
        </row>
        <row r="150">
          <cell r="B150" t="str">
            <v>Working Capital Revolver</v>
          </cell>
          <cell r="F150">
            <v>0.17714285714286901</v>
          </cell>
          <cell r="G150">
            <v>0.17714285714286901</v>
          </cell>
          <cell r="H150">
            <v>0.17714285714285399</v>
          </cell>
          <cell r="I150">
            <v>0</v>
          </cell>
          <cell r="J150">
            <v>0</v>
          </cell>
        </row>
        <row r="151">
          <cell r="B151" t="str">
            <v>Term Loan A</v>
          </cell>
          <cell r="F151">
            <v>-42.635470219236197</v>
          </cell>
          <cell r="G151">
            <v>-53.401604219497202</v>
          </cell>
          <cell r="H151">
            <v>-63.754939499219901</v>
          </cell>
          <cell r="I151">
            <v>-30.207986062046601</v>
          </cell>
          <cell r="J151">
            <v>0</v>
          </cell>
        </row>
        <row r="152">
          <cell r="B152" t="str">
            <v>Term Loan B</v>
          </cell>
          <cell r="F152">
            <v>0</v>
          </cell>
          <cell r="G152">
            <v>0</v>
          </cell>
          <cell r="H152">
            <v>0</v>
          </cell>
          <cell r="I152">
            <v>0</v>
          </cell>
          <cell r="J152">
            <v>0</v>
          </cell>
        </row>
        <row r="153">
          <cell r="B153" t="str">
            <v>High Yield</v>
          </cell>
          <cell r="F153">
            <v>0</v>
          </cell>
          <cell r="G153">
            <v>0</v>
          </cell>
          <cell r="H153">
            <v>0</v>
          </cell>
          <cell r="I153">
            <v>0</v>
          </cell>
          <cell r="J153">
            <v>0</v>
          </cell>
        </row>
        <row r="154">
          <cell r="B154" t="str">
            <v>Mezzanine</v>
          </cell>
          <cell r="F154">
            <v>0</v>
          </cell>
          <cell r="G154">
            <v>0</v>
          </cell>
          <cell r="H154">
            <v>0</v>
          </cell>
          <cell r="I154">
            <v>0</v>
          </cell>
          <cell r="J154">
            <v>0</v>
          </cell>
        </row>
        <row r="155">
          <cell r="B155" t="str">
            <v>Preferred Equity (PIK Debt)</v>
          </cell>
          <cell r="F155">
            <v>0</v>
          </cell>
          <cell r="G155">
            <v>0</v>
          </cell>
          <cell r="H155">
            <v>0</v>
          </cell>
          <cell r="I155">
            <v>0</v>
          </cell>
          <cell r="J155">
            <v>0</v>
          </cell>
        </row>
        <row r="156">
          <cell r="B156" t="str">
            <v>Cash Flow from / (Used by) Financing</v>
          </cell>
          <cell r="F156">
            <v>-42.458327362093399</v>
          </cell>
          <cell r="G156">
            <v>-53.224461362354297</v>
          </cell>
          <cell r="H156">
            <v>-63.577796642077097</v>
          </cell>
          <cell r="I156">
            <v>-30.207986062046601</v>
          </cell>
          <cell r="J156">
            <v>0</v>
          </cell>
        </row>
        <row r="158">
          <cell r="B158" t="str">
            <v>Net Increase / (Decrease) in Cash</v>
          </cell>
          <cell r="F158">
            <v>0.17714285714286901</v>
          </cell>
          <cell r="G158">
            <v>0.17714285714286901</v>
          </cell>
          <cell r="H158">
            <v>0.17714285714285399</v>
          </cell>
          <cell r="I158">
            <v>30.284917442179601</v>
          </cell>
          <cell r="J158">
            <v>69.597149875321506</v>
          </cell>
        </row>
        <row r="160">
          <cell r="B160" t="str">
            <v>Cash Balance</v>
          </cell>
          <cell r="E160" t="str">
            <v>Min. Cash</v>
          </cell>
        </row>
        <row r="161">
          <cell r="B161" t="str">
            <v>Opening Cash Balance</v>
          </cell>
          <cell r="E161">
            <v>0</v>
          </cell>
          <cell r="F161">
            <v>0</v>
          </cell>
          <cell r="G161">
            <v>0</v>
          </cell>
          <cell r="H161">
            <v>0</v>
          </cell>
          <cell r="I161">
            <v>0</v>
          </cell>
          <cell r="J161">
            <v>30.284917442179601</v>
          </cell>
        </row>
        <row r="162">
          <cell r="B162" t="str">
            <v>Closing Cash Balance</v>
          </cell>
          <cell r="E162" t="str">
            <v>Not functioning</v>
          </cell>
          <cell r="F162">
            <v>0.17714285714286901</v>
          </cell>
          <cell r="G162">
            <v>0.17714285714286901</v>
          </cell>
          <cell r="H162">
            <v>0.17714285714285399</v>
          </cell>
          <cell r="I162">
            <v>30.284917442179601</v>
          </cell>
          <cell r="J162">
            <v>99.882067317501097</v>
          </cell>
        </row>
        <row r="165">
          <cell r="B165" t="str">
            <v>DEBT SCHEDULE</v>
          </cell>
        </row>
        <row r="167">
          <cell r="F167">
            <v>1</v>
          </cell>
          <cell r="G167">
            <v>2</v>
          </cell>
          <cell r="H167">
            <v>3</v>
          </cell>
          <cell r="I167">
            <v>4</v>
          </cell>
          <cell r="J167">
            <v>5</v>
          </cell>
        </row>
        <row r="168">
          <cell r="F168">
            <v>2004</v>
          </cell>
          <cell r="G168">
            <v>2005</v>
          </cell>
          <cell r="H168">
            <v>2006</v>
          </cell>
          <cell r="I168">
            <v>2007</v>
          </cell>
          <cell r="J168">
            <v>2008</v>
          </cell>
        </row>
        <row r="170">
          <cell r="B170" t="str">
            <v>Scheduled Debt Retirement</v>
          </cell>
          <cell r="E170" t="str">
            <v>Years to Amortize</v>
          </cell>
        </row>
        <row r="171">
          <cell r="B171" t="str">
            <v>Term Loan A</v>
          </cell>
          <cell r="E171">
            <v>7</v>
          </cell>
          <cell r="F171">
            <v>27.1428571428571</v>
          </cell>
          <cell r="G171">
            <v>27.1428571428571</v>
          </cell>
          <cell r="H171">
            <v>27.1428571428571</v>
          </cell>
          <cell r="I171">
            <v>27.1428571428571</v>
          </cell>
          <cell r="J171">
            <v>27.1428571428571</v>
          </cell>
        </row>
        <row r="172">
          <cell r="B172" t="str">
            <v>Term Loan B</v>
          </cell>
          <cell r="E172">
            <v>0</v>
          </cell>
          <cell r="F172">
            <v>0</v>
          </cell>
          <cell r="G172">
            <v>0</v>
          </cell>
          <cell r="H172">
            <v>0</v>
          </cell>
          <cell r="I172">
            <v>0</v>
          </cell>
          <cell r="J172">
            <v>0</v>
          </cell>
        </row>
        <row r="173">
          <cell r="B173" t="str">
            <v>High Yield</v>
          </cell>
          <cell r="E173">
            <v>0</v>
          </cell>
          <cell r="F173">
            <v>0</v>
          </cell>
          <cell r="G173">
            <v>0</v>
          </cell>
          <cell r="H173">
            <v>0</v>
          </cell>
          <cell r="I173">
            <v>0</v>
          </cell>
          <cell r="J173">
            <v>0</v>
          </cell>
        </row>
        <row r="174">
          <cell r="B174" t="str">
            <v>Mezzanine</v>
          </cell>
          <cell r="E174">
            <v>0</v>
          </cell>
          <cell r="F174">
            <v>0</v>
          </cell>
          <cell r="G174">
            <v>0</v>
          </cell>
          <cell r="H174">
            <v>0</v>
          </cell>
          <cell r="I174">
            <v>0</v>
          </cell>
          <cell r="J174">
            <v>0</v>
          </cell>
        </row>
        <row r="175">
          <cell r="B175" t="str">
            <v>Preferred Equity (PIK Debt)</v>
          </cell>
          <cell r="E175">
            <v>0</v>
          </cell>
          <cell r="F175">
            <v>0</v>
          </cell>
          <cell r="G175">
            <v>0</v>
          </cell>
          <cell r="H175">
            <v>0</v>
          </cell>
          <cell r="I175">
            <v>0</v>
          </cell>
          <cell r="J175">
            <v>0</v>
          </cell>
        </row>
        <row r="177">
          <cell r="B177" t="str">
            <v>USES OF FUNDS</v>
          </cell>
        </row>
        <row r="178">
          <cell r="B178" t="str">
            <v>Required Debt Retirement</v>
          </cell>
        </row>
        <row r="179">
          <cell r="B179" t="str">
            <v>Term Loan A</v>
          </cell>
          <cell r="F179">
            <v>27.1428571428571</v>
          </cell>
          <cell r="G179">
            <v>27.1428571428571</v>
          </cell>
          <cell r="H179">
            <v>27.1428571428571</v>
          </cell>
          <cell r="I179">
            <v>27.1428571428571</v>
          </cell>
          <cell r="J179">
            <v>0</v>
          </cell>
        </row>
        <row r="180">
          <cell r="B180" t="str">
            <v>Term Loan B</v>
          </cell>
          <cell r="F180">
            <v>0</v>
          </cell>
          <cell r="G180">
            <v>0</v>
          </cell>
          <cell r="H180">
            <v>0</v>
          </cell>
          <cell r="I180">
            <v>0</v>
          </cell>
          <cell r="J180">
            <v>0</v>
          </cell>
        </row>
        <row r="181">
          <cell r="B181" t="str">
            <v>High Yield</v>
          </cell>
          <cell r="F181">
            <v>0</v>
          </cell>
          <cell r="G181">
            <v>0</v>
          </cell>
          <cell r="H181">
            <v>0</v>
          </cell>
          <cell r="I181">
            <v>0</v>
          </cell>
          <cell r="J181">
            <v>0</v>
          </cell>
        </row>
        <row r="182">
          <cell r="B182" t="str">
            <v>Mezzanine</v>
          </cell>
          <cell r="F182">
            <v>0</v>
          </cell>
          <cell r="G182">
            <v>0</v>
          </cell>
          <cell r="H182">
            <v>0</v>
          </cell>
          <cell r="I182">
            <v>0</v>
          </cell>
          <cell r="J182">
            <v>0</v>
          </cell>
        </row>
        <row r="183">
          <cell r="B183" t="str">
            <v>Preferred Equity (PIK Debt)</v>
          </cell>
          <cell r="F183">
            <v>0</v>
          </cell>
          <cell r="G183">
            <v>0</v>
          </cell>
          <cell r="H183">
            <v>0</v>
          </cell>
          <cell r="I183">
            <v>0</v>
          </cell>
          <cell r="J183">
            <v>0</v>
          </cell>
        </row>
        <row r="184">
          <cell r="B184" t="str">
            <v>Required Debt Retirement</v>
          </cell>
          <cell r="F184">
            <v>27.1428571428571</v>
          </cell>
          <cell r="G184">
            <v>27.1428571428571</v>
          </cell>
          <cell r="H184">
            <v>27.1428571428571</v>
          </cell>
          <cell r="I184">
            <v>27.1428571428571</v>
          </cell>
          <cell r="J184">
            <v>0</v>
          </cell>
        </row>
        <row r="186">
          <cell r="B186" t="str">
            <v>Cash Sweep</v>
          </cell>
          <cell r="E186" t="str">
            <v>Prepayment?</v>
          </cell>
        </row>
        <row r="187">
          <cell r="B187" t="str">
            <v>Working Capital Revolver</v>
          </cell>
          <cell r="E187">
            <v>1</v>
          </cell>
          <cell r="F187">
            <v>0</v>
          </cell>
          <cell r="G187">
            <v>0</v>
          </cell>
          <cell r="H187">
            <v>0</v>
          </cell>
          <cell r="I187">
            <v>0</v>
          </cell>
          <cell r="J187">
            <v>0</v>
          </cell>
        </row>
        <row r="188">
          <cell r="B188" t="str">
            <v>Term Loan A</v>
          </cell>
          <cell r="E188">
            <v>1</v>
          </cell>
          <cell r="F188">
            <v>15.3154702192362</v>
          </cell>
          <cell r="G188">
            <v>26.081604219497201</v>
          </cell>
          <cell r="H188">
            <v>36.434939499219901</v>
          </cell>
          <cell r="I188">
            <v>3.0651289191894602</v>
          </cell>
          <cell r="J188">
            <v>0</v>
          </cell>
        </row>
        <row r="189">
          <cell r="B189" t="str">
            <v>Term Loan B</v>
          </cell>
          <cell r="E189">
            <v>0</v>
          </cell>
          <cell r="F189">
            <v>0</v>
          </cell>
          <cell r="G189">
            <v>0</v>
          </cell>
          <cell r="H189">
            <v>0</v>
          </cell>
          <cell r="I189">
            <v>0</v>
          </cell>
          <cell r="J189">
            <v>0</v>
          </cell>
        </row>
        <row r="190">
          <cell r="B190" t="str">
            <v>High Yield</v>
          </cell>
          <cell r="E190">
            <v>0</v>
          </cell>
          <cell r="F190">
            <v>0</v>
          </cell>
          <cell r="G190">
            <v>0</v>
          </cell>
          <cell r="H190">
            <v>0</v>
          </cell>
          <cell r="I190">
            <v>0</v>
          </cell>
          <cell r="J190">
            <v>0</v>
          </cell>
        </row>
        <row r="191">
          <cell r="B191" t="str">
            <v>Mezzanine</v>
          </cell>
          <cell r="E191">
            <v>0</v>
          </cell>
          <cell r="F191">
            <v>0</v>
          </cell>
          <cell r="G191">
            <v>0</v>
          </cell>
          <cell r="H191">
            <v>0</v>
          </cell>
          <cell r="I191">
            <v>0</v>
          </cell>
          <cell r="J191">
            <v>0</v>
          </cell>
        </row>
        <row r="192">
          <cell r="B192" t="str">
            <v>Preferred Equity (PIK Debt)</v>
          </cell>
          <cell r="E192">
            <v>0</v>
          </cell>
          <cell r="F192">
            <v>0</v>
          </cell>
          <cell r="G192">
            <v>0</v>
          </cell>
          <cell r="H192">
            <v>0</v>
          </cell>
          <cell r="I192">
            <v>0</v>
          </cell>
          <cell r="J192">
            <v>0</v>
          </cell>
        </row>
        <row r="193">
          <cell r="B193" t="str">
            <v>Cash Sweep</v>
          </cell>
          <cell r="F193">
            <v>15.3154702192362</v>
          </cell>
          <cell r="G193">
            <v>26.081604219497201</v>
          </cell>
          <cell r="H193">
            <v>36.434939499219901</v>
          </cell>
          <cell r="I193">
            <v>3.0651289191894602</v>
          </cell>
          <cell r="J193">
            <v>0</v>
          </cell>
        </row>
        <row r="195">
          <cell r="B195" t="str">
            <v>Uses of Funds Subtotal</v>
          </cell>
          <cell r="F195">
            <v>42.458327362093399</v>
          </cell>
          <cell r="G195">
            <v>53.224461362354297</v>
          </cell>
          <cell r="H195">
            <v>63.577796642077097</v>
          </cell>
          <cell r="I195">
            <v>30.207986062046601</v>
          </cell>
          <cell r="J195">
            <v>0</v>
          </cell>
        </row>
        <row r="197">
          <cell r="B197" t="str">
            <v>Excess Cash Added on Balance Sheet</v>
          </cell>
          <cell r="F197">
            <v>0</v>
          </cell>
          <cell r="G197">
            <v>0</v>
          </cell>
          <cell r="H197">
            <v>0</v>
          </cell>
          <cell r="I197">
            <v>30.107774585036701</v>
          </cell>
          <cell r="J197">
            <v>99.7049244603582</v>
          </cell>
        </row>
        <row r="198">
          <cell r="B198" t="str">
            <v>Total Uses of Funds</v>
          </cell>
          <cell r="F198">
            <v>42.458327362093399</v>
          </cell>
          <cell r="G198">
            <v>53.224461362354297</v>
          </cell>
          <cell r="H198">
            <v>63.577796642077097</v>
          </cell>
          <cell r="I198">
            <v>60.315760647083302</v>
          </cell>
          <cell r="J198">
            <v>99.7049244603582</v>
          </cell>
        </row>
        <row r="200">
          <cell r="B200" t="str">
            <v>SOURCES OF FUNDS</v>
          </cell>
        </row>
        <row r="201">
          <cell r="B201" t="str">
            <v>Opening Cash Balance</v>
          </cell>
          <cell r="F201">
            <v>0</v>
          </cell>
          <cell r="G201">
            <v>-0.17714285714286901</v>
          </cell>
          <cell r="H201">
            <v>-0.35428571428573702</v>
          </cell>
          <cell r="I201">
            <v>-0.53142857142859201</v>
          </cell>
          <cell r="J201">
            <v>29.576346013608099</v>
          </cell>
        </row>
        <row r="202">
          <cell r="B202" t="str">
            <v>Cash Available for Debt Repayment</v>
          </cell>
          <cell r="F202">
            <v>42.635470219236197</v>
          </cell>
          <cell r="G202">
            <v>53.401604219497202</v>
          </cell>
          <cell r="H202">
            <v>63.754939499219901</v>
          </cell>
          <cell r="I202">
            <v>60.492903504226199</v>
          </cell>
          <cell r="J202">
            <v>69.597149875321506</v>
          </cell>
        </row>
        <row r="203">
          <cell r="B203" t="str">
            <v>Source of Funds Subtotal</v>
          </cell>
          <cell r="F203">
            <v>42.635470219236197</v>
          </cell>
          <cell r="G203">
            <v>53.224461362354297</v>
          </cell>
          <cell r="H203">
            <v>63.4006537849342</v>
          </cell>
          <cell r="I203">
            <v>59.9614749327976</v>
          </cell>
          <cell r="J203">
            <v>99.173495888929594</v>
          </cell>
        </row>
        <row r="205">
          <cell r="B205" t="str">
            <v>Incremental Revolver Borrowings</v>
          </cell>
          <cell r="F205">
            <v>0</v>
          </cell>
          <cell r="G205">
            <v>0</v>
          </cell>
          <cell r="H205">
            <v>0.177142857142883</v>
          </cell>
          <cell r="I205">
            <v>0</v>
          </cell>
          <cell r="J205">
            <v>0</v>
          </cell>
        </row>
        <row r="206">
          <cell r="B206" t="str">
            <v>Total Sources of Funds</v>
          </cell>
          <cell r="F206">
            <v>42.635470219236197</v>
          </cell>
          <cell r="G206">
            <v>53.224461362354297</v>
          </cell>
          <cell r="H206">
            <v>63.577796642077097</v>
          </cell>
          <cell r="I206">
            <v>59.9614749327976</v>
          </cell>
          <cell r="J206">
            <v>99.173495888929594</v>
          </cell>
        </row>
        <row r="208">
          <cell r="B208" t="str">
            <v>Check</v>
          </cell>
          <cell r="F208">
            <v>0.17714285714286901</v>
          </cell>
          <cell r="G208">
            <v>0.17714285714286901</v>
          </cell>
          <cell r="H208">
            <v>0.17714285714286901</v>
          </cell>
          <cell r="I208">
            <v>0.531428571428606</v>
          </cell>
          <cell r="J208">
            <v>1.06285714285717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row r="1">
          <cell r="B1" t="str">
            <v>© 1999-2002 by DealMaven, Inc</v>
          </cell>
        </row>
      </sheetData>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efreshError="1"/>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refreshError="1"/>
      <sheetData sheetId="175" refreshError="1"/>
      <sheetData sheetId="176" refreshError="1"/>
      <sheetData sheetId="177" refreshError="1"/>
      <sheetData sheetId="178" refreshError="1"/>
      <sheetData sheetId="179" refreshError="1"/>
      <sheetData sheetId="18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DecJE&amp;APdetail"/>
      <sheetName val="Oct-DecJE&amp;APdetailAD"/>
      <sheetName val="Oct-DecJE&amp;APdetailCOST"/>
      <sheetName val="609 3Q01"/>
      <sheetName val="CostJan-Mar"/>
      <sheetName val="ADJan-Mar"/>
      <sheetName val="MarBals,Cost"/>
      <sheetName val="MarBals,AD"/>
      <sheetName val="Hist"/>
      <sheetName val="DATA"/>
      <sheetName val="SCHEDULE"/>
      <sheetName val="TABLE"/>
      <sheetName val="Sheet1"/>
      <sheetName val="Offtaker Revenue Summaries"/>
      <sheetName val="Assumptions and Inputs"/>
      <sheetName val="Product A"/>
      <sheetName val="Product B"/>
      <sheetName val="Product C"/>
      <sheetName val="Product D"/>
      <sheetName val="Product E"/>
      <sheetName val="Product F"/>
      <sheetName val="Product G"/>
      <sheetName val="Product H"/>
      <sheetName val="Product I"/>
      <sheetName val="Product J"/>
      <sheetName val="Product K"/>
      <sheetName val="Product L"/>
      <sheetName val="Product M"/>
      <sheetName val="Product N"/>
      <sheetName val="Product O"/>
      <sheetName val="Product P"/>
      <sheetName val="Product Q"/>
      <sheetName val="Product R"/>
      <sheetName val="Product S"/>
      <sheetName val="Summary of Values"/>
      <sheetName val="F9_Hidden_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LQUERY"/>
      <sheetName val="Loc Table"/>
      <sheetName val="supporting worksheet"/>
      <sheetName val="August"/>
      <sheetName val="IRR1295A"/>
      <sheetName val="MASTER MAPPING"/>
      <sheetName val="DT-Adj"/>
    </sheetNames>
    <definedNames>
      <definedName name="Register.DClick" refersTo="='XLQUERY'!$B$5"/>
    </definedNames>
    <sheetDataSet>
      <sheetData sheetId="0">
        <row r="5">
          <cell r="B5" t="b">
            <v>1</v>
          </cell>
        </row>
      </sheetData>
      <sheetData sheetId="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Workpaper Index"/>
      <sheetName val="Companies"/>
      <sheetName val="Data"/>
      <sheetName val="Pickwick Report"/>
      <sheetName val="Model"/>
      <sheetName val="Core Allocation"/>
      <sheetName val="Transaction Inputs"/>
      <sheetName val="SEC_855_CALC"/>
      <sheetName val="General Inputs"/>
      <sheetName val="BS allocation - December"/>
      <sheetName val="SUM"/>
      <sheetName val="AccDil"/>
      <sheetName val="Cash"/>
      <sheetName val="Marge"/>
      <sheetName val="Footnotes"/>
      <sheetName val="shtLookup"/>
      <sheetName val="MFG Capital"/>
      <sheetName val="Deltek-Upload"/>
      <sheetName val="E-YTD"/>
      <sheetName val="assumptions"/>
      <sheetName val="2005"/>
      <sheetName val="Dalton"/>
      <sheetName val="Bloomberg Comp"/>
      <sheetName val="Share Price Data"/>
      <sheetName val="DIVPEP II - US$"/>
      <sheetName val="A4.3d- 6mth ave"/>
      <sheetName val="LONG PUTS"/>
      <sheetName val="Q1 2013 Admin Fee"/>
      <sheetName val="Memo's"/>
      <sheetName val="PR Volume Mac"/>
      <sheetName val="Caricom Local Volume Mac"/>
      <sheetName val="DCF"/>
      <sheetName val="建物概要 (2)"/>
      <sheetName val="Assum"/>
      <sheetName val="A1 - Income Statement"/>
      <sheetName val="Tableau Doc"/>
      <sheetName val="Notionnel-juridique"/>
      <sheetName val="ww-1 capital allocation"/>
      <sheetName val="Contact List"/>
      <sheetName val="member database"/>
      <sheetName val="FAB별"/>
      <sheetName val="Equity"/>
      <sheetName val="P2"/>
      <sheetName val="P1"/>
      <sheetName val="314 A"/>
      <sheetName val="owssvr"/>
      <sheetName val="Fund II - Add-on Piedmont Call"/>
      <sheetName val="DP - FFS Monthly Performance"/>
      <sheetName val=""/>
      <sheetName val="ACQ397SM"/>
      <sheetName val="P-1"/>
      <sheetName val="Occ and Rate"/>
      <sheetName val="Sheet1"/>
      <sheetName val="Sheet2"/>
      <sheetName val="HQ, FM and Mobilisation Costs"/>
      <sheetName val="STEPS Payable"/>
      <sheetName val="STEPS Receivable"/>
      <sheetName val="Treasury Transactions"/>
      <sheetName val="Codes"/>
      <sheetName val="TaxonomyManagerReport"/>
      <sheetName val="JPM Fund List"/>
      <sheetName val="ALL FORMS"/>
      <sheetName val="Drop down options"/>
      <sheetName val="Pass Query"/>
      <sheetName val="Status list"/>
      <sheetName val="price"/>
      <sheetName val="Agent statement"/>
      <sheetName val="Database"/>
      <sheetName val="Definitions"/>
    </sheetNames>
    <sheetDataSet>
      <sheetData sheetId="0">
        <row r="12">
          <cell r="B12">
            <v>0.49</v>
          </cell>
        </row>
      </sheetData>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LQUERY"/>
      <sheetName val="Loc Table"/>
      <sheetName val="supporting worksheet"/>
      <sheetName val="August"/>
      <sheetName val="IRR1295A"/>
      <sheetName val="MASTER MAPPING"/>
      <sheetName val="DT-Adj"/>
      <sheetName val="2007"/>
      <sheetName val="Master Code"/>
      <sheetName val="EY Price Index"/>
      <sheetName val="Detail"/>
      <sheetName val="Tipos cbio"/>
      <sheetName val="ASA_UL"/>
      <sheetName val="July"/>
      <sheetName val="June"/>
      <sheetName val="Sept-Dec Proj"/>
      <sheetName val="XLQUERY.XLA"/>
      <sheetName val="VBA Functions"/>
      <sheetName val="Internal Functions"/>
      <sheetName val="NYT NA"/>
      <sheetName val="Labor"/>
      <sheetName val="Space"/>
      <sheetName val="SBDS"/>
      <sheetName val="Building Location List"/>
      <sheetName val="Assumptions"/>
      <sheetName val="Client Parc"/>
      <sheetName val="CITROEN"/>
      <sheetName val="Annecy"/>
      <sheetName val="Bordeaux"/>
      <sheetName val="Livr Paris"/>
      <sheetName val="Paris"/>
      <sheetName val="Model"/>
      <sheetName val="LBO Output"/>
      <sheetName val="Summary Financial Output"/>
      <sheetName val="Bad Debt Charts"/>
      <sheetName val="Warrants"/>
      <sheetName val="LBO"/>
      <sheetName val="spl_output_dft1"/>
      <sheetName val="Austria"/>
      <sheetName val="Belgium"/>
      <sheetName val="Denmark"/>
      <sheetName val="Ebookers"/>
      <sheetName val="Finland"/>
      <sheetName val="Holland"/>
      <sheetName val="Ireland"/>
      <sheetName val="Italy"/>
      <sheetName val="Madrid"/>
      <sheetName val="Norway"/>
      <sheetName val="Sweden"/>
      <sheetName val="Swiss"/>
      <sheetName val="Lead"/>
      <sheetName val="Links"/>
      <sheetName val="SALES ANYL"/>
      <sheetName val="CFS FS"/>
      <sheetName val="ADS"/>
      <sheetName val="Lamina"/>
      <sheetName val="Rail Released"/>
      <sheetName val="CONS M-1"/>
      <sheetName val="Untitled"/>
      <sheetName val="FORM-16"/>
      <sheetName val="entitlements"/>
      <sheetName val="Contol Sheet"/>
    </sheetNames>
    <definedNames>
      <definedName name="Register.DClick" refersTo="='XLQUERY'!$B$5"/>
    </definedNames>
    <sheetDataSet>
      <sheetData sheetId="0">
        <row r="5">
          <cell r="B5" t="b">
            <v>1</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LQUERY"/>
      <sheetName val="Loc Table"/>
      <sheetName val="supporting worksheet"/>
      <sheetName val="August"/>
      <sheetName val="IRR1295A"/>
      <sheetName val="MASTER MAPPING"/>
      <sheetName val="DT-Adj"/>
    </sheetNames>
    <definedNames>
      <definedName name="Register.DClick" refersTo="='XLQUERY'!$B$5"/>
    </definedNames>
    <sheetDataSet>
      <sheetData sheetId="0">
        <row r="5">
          <cell r="B5" t="b">
            <v>1</v>
          </cell>
        </row>
      </sheetData>
      <sheetData sheetId="1"/>
      <sheetData sheetId="2" refreshError="1"/>
      <sheetData sheetId="3" refreshError="1"/>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234"/>
      <sheetName val="Page 235"/>
      <sheetName val="Page 262"/>
      <sheetName val="Page 263"/>
      <sheetName val="Page 274"/>
      <sheetName val="Page 275"/>
      <sheetName val="Page 276"/>
      <sheetName val="Page 277"/>
      <sheetName val="Book11"/>
      <sheetName val="Sheet1"/>
      <sheetName val="Sheet2"/>
      <sheetName val="Sheet3"/>
      <sheetName val="Nogra Accretion"/>
      <sheetName val="2015"/>
      <sheetName val="2016"/>
      <sheetName val="2017"/>
      <sheetName val="2018"/>
      <sheetName val="2019"/>
      <sheetName val="NetOps TOP 02"/>
      <sheetName val="Lists"/>
      <sheetName val="ED_Cost"/>
      <sheetName val="CC List"/>
      <sheetName val="HC 3-12-04"/>
      <sheetName val="BalanceSheetDetail"/>
      <sheetName val="TY16 Spansion Intl Inc. LD100"/>
      <sheetName val="JJ-13.10 Eiger Outside Basis"/>
      <sheetName val="312| Fixed Assets"/>
      <sheetName val="SBC summary"/>
      <sheetName val="Criteria"/>
      <sheetName val="YannaWSB"/>
      <sheetName val="Security 1 "/>
      <sheetName val="FAS 157"/>
      <sheetName val="Assets"/>
      <sheetName val="FAS 157 (Disclosure)"/>
      <sheetName val="Security 1"/>
      <sheetName val="Assets (2)"/>
      <sheetName val="Security 2"/>
      <sheetName val=" FASB 157"/>
      <sheetName val="FASB 157"/>
      <sheetName val="5% Disclosure"/>
      <sheetName val="Tax"/>
      <sheetName val="Partners Capital"/>
      <sheetName val="owssvr(1)"/>
      <sheetName val="Cash Flow"/>
      <sheetName val="I"/>
      <sheetName val="Operations"/>
      <sheetName val="FAS 157 "/>
      <sheetName val="5% Test"/>
      <sheetName val="SOI - PEP 04"/>
      <sheetName val="Security 2 (2)"/>
      <sheetName val="Participating SHS"/>
      <sheetName val="TB"/>
      <sheetName val="Equity"/>
      <sheetName val="PPCWPBI"/>
      <sheetName val="023809304"/>
      <sheetName val="SOI - Country"/>
      <sheetName val="new sheet"/>
      <sheetName val="per shr op perf"/>
      <sheetName val="VF III Proj"/>
      <sheetName val="5% Disclosure-commitments"/>
      <sheetName val="Trial Balance"/>
      <sheetName val="Balance Sheet"/>
      <sheetName val="Statement of Assets &amp; Liab."/>
      <sheetName val="Statement of Income "/>
      <sheetName val="Stmnt of Changes in Net Ass (2)"/>
      <sheetName val="Statement of Cash Flows"/>
      <sheetName val="Schedule of Investments"/>
      <sheetName val="Cash Flow Worksheet"/>
      <sheetName val="Allocations"/>
      <sheetName val="9. Investment in Inv. Funds"/>
      <sheetName val="Financial Highlights"/>
      <sheetName val="Investment Schedule"/>
      <sheetName val="affiliates"/>
      <sheetName val="Highlights"/>
      <sheetName val="Net Assets"/>
      <sheetName val="Investments"/>
      <sheetName val="Assets &amp; Liab"/>
      <sheetName val="INCOME STATEMENT"/>
      <sheetName val="instructions"/>
      <sheetName val="#REF"/>
      <sheetName val="PROFIT ALLOCATION"/>
      <sheetName val="SERIES ROLL-UP"/>
      <sheetName val="ADMIN FEES"/>
      <sheetName val="MGMT FEE"/>
      <sheetName val="MGMT ON SUBS"/>
      <sheetName val="PERF FEE"/>
      <sheetName val="Module1"/>
      <sheetName val="Module2"/>
      <sheetName val="Module3"/>
      <sheetName val="Trial Balance 12.31.2005"/>
      <sheetName val="Trial Balance 12.31.2006"/>
      <sheetName val="Stat of Oper"/>
      <sheetName val="Cash Flows 2005"/>
      <sheetName val="Holdings (C) 2006"/>
      <sheetName val="12-31 Forwards (C-1)"/>
      <sheetName val="K1-8 Realized Report"/>
      <sheetName val="Market Data"/>
      <sheetName val="Sch of Inv 2005"/>
      <sheetName val="Sch of Inv (1) 2006"/>
      <sheetName val="Sch of Inv (2) 2005"/>
      <sheetName val="Sch of Inv (2) 2006"/>
      <sheetName val="Sch of Inv (3) 2005"/>
      <sheetName val="Sch of Inv (3) 2006"/>
      <sheetName val="Note 6"/>
      <sheetName val="Note 1"/>
      <sheetName val="Note 9"/>
      <sheetName val="Chart1"/>
      <sheetName val="YTD"/>
      <sheetName val="Chart2"/>
      <sheetName val="Performance"/>
      <sheetName val="CONTENTS"/>
      <sheetName val="CONTROL"/>
      <sheetName val="REVIEW"/>
      <sheetName val="RESTRICTIONS"/>
      <sheetName val="WEEKLY REC"/>
      <sheetName val="INCOME QTR"/>
      <sheetName val="CHANGES (2)"/>
      <sheetName val="INCOME"/>
      <sheetName val="PERCENTAGE OF INTEREST 12-31-03"/>
      <sheetName val="PROFIT ALLOC"/>
      <sheetName val="CHANGES"/>
      <sheetName val="NAV REC"/>
      <sheetName val="ADMIN FEE"/>
      <sheetName val="MISC FEE SUPP"/>
      <sheetName val="FEE SUMM"/>
      <sheetName val="INCENTIVE ALLOCAION"/>
      <sheetName val="PRICES COMPARISON"/>
      <sheetName val="MARKET PRICES"/>
      <sheetName val="ORG COST"/>
      <sheetName val="COST ROLL"/>
      <sheetName val="CASH REC BTFE - USD"/>
      <sheetName val="CASH REC BTFE - JPY"/>
      <sheetName val="CASH RECON SUB "/>
      <sheetName val="CASH REC - CUSTODY"/>
      <sheetName val="HOLDINGS"/>
      <sheetName val="INVT PERF"/>
      <sheetName val="ASSET &amp; PORT"/>
      <sheetName val="CalPERS"/>
      <sheetName val="SIR"/>
      <sheetName val="SPARX Perf Alloc"/>
      <sheetName val="COVER"/>
      <sheetName val="CHECKLIST"/>
      <sheetName val="AVAILABLE CAPITAL 12-24-03"/>
      <sheetName val="PERCENTAGE OF INTEREST 12-23-03"/>
      <sheetName val="TOPIX SUPPORT"/>
      <sheetName val="TRANSACTION FEES"/>
      <sheetName val="CONTR &amp; DISTR"/>
      <sheetName val="FEE &amp; EXP"/>
      <sheetName val="Sept"/>
      <sheetName val="FIXED"/>
      <sheetName val="INCEN ALLOC"/>
      <sheetName val="FEE SUMM 1.15.04"/>
      <sheetName val="FEE SUMM 1.31.04"/>
      <sheetName val="FEE SUMM 2.15.04"/>
      <sheetName val="FEE SUMM 2.29.04"/>
      <sheetName val="FEE SUMM 3.15.04"/>
      <sheetName val="FEE SUMM (3.31.04"/>
      <sheetName val="FEE SUMM 4.15.04"/>
      <sheetName val="FEE SUMM 4.30.04"/>
      <sheetName val="FEE SUMM 5.15.04"/>
      <sheetName val="FEE SUMM 5.31.04"/>
      <sheetName val="FEE SUMM 6.15.04"/>
      <sheetName val="FEE SUMM 6.30.04"/>
      <sheetName val="FEE SUMM 7.15.04"/>
      <sheetName val="FEE SUMM 7.31.04"/>
      <sheetName val="FEE SUMM 8.15.04"/>
      <sheetName val="FEE SUMM 8.31.04"/>
      <sheetName val="FEE SUMM 9.15.04"/>
      <sheetName val="FEE SUMM 9.30.04"/>
      <sheetName val="FEE SUMM 10.15.04"/>
      <sheetName val="FEE SUMM 10.31.04"/>
      <sheetName val="FEE SUMM 11.15.04"/>
      <sheetName val="FEE SUMM 11.30.04"/>
      <sheetName val="FEE SUMM 12.15.04"/>
      <sheetName val="FEE SUMM 12.31.04"/>
      <sheetName val="NAV SUMM"/>
      <sheetName val="FEE SUMMARY"/>
      <sheetName val="ORG COST (2)"/>
      <sheetName val="CASH REC SUB"/>
      <sheetName val="DIRECTOR FEE"/>
      <sheetName val="interest report"/>
      <sheetName val="New Allocations"/>
      <sheetName val="sched of investments"/>
      <sheetName val="loc currency"/>
      <sheetName val="Cash Flow "/>
      <sheetName val="Stmnt of Changes in Net Ass"/>
      <sheetName val="ABF Ltd"/>
      <sheetName val="Country Breakout 2007"/>
      <sheetName val="DEC07 Trial Balance"/>
      <sheetName val="Statement of Assets &amp; Liab07"/>
      <sheetName val="Balance Sheet07"/>
      <sheetName val="Statement of Income07"/>
      <sheetName val="Cash Flow Worksheet07"/>
      <sheetName val="Statement of Cash Flows07"/>
      <sheetName val="Stmt of Changes in Net Assets07"/>
      <sheetName val="Performance07"/>
      <sheetName val="DEC 07 FLASH MSA"/>
      <sheetName val="MSA LTD - Client"/>
      <sheetName val="BS"/>
      <sheetName val="G&amp;L"/>
      <sheetName val="NA"/>
      <sheetName val="DEC07 TB"/>
      <sheetName val="Statement of Income"/>
      <sheetName val="ARV MC total"/>
      <sheetName val="Statement of Cash Flows "/>
      <sheetName val="Stmnt of Changes in Net Assets"/>
      <sheetName val="FX ARV MC "/>
      <sheetName val="Stmnt of Ops"/>
      <sheetName val="Members' Capital"/>
      <sheetName val="Cash Flow Stmnt"/>
      <sheetName val="Note 3"/>
      <sheetName val="Note 3b"/>
      <sheetName val="Note 3c"/>
      <sheetName val="Note 4"/>
      <sheetName val="Note 7"/>
      <sheetName val="Ratios"/>
      <sheetName val="Note "/>
      <sheetName val="IRR"/>
      <sheetName val="Report"/>
      <sheetName val="Statement of Ops"/>
      <sheetName val="Partner's Capital"/>
      <sheetName val="Note 5"/>
      <sheetName val="Note 8"/>
      <sheetName val="Stmt of Operations"/>
      <sheetName val="Partners' Capital"/>
      <sheetName val="Cash Flows"/>
      <sheetName val="RA EPU HOLDINGS"/>
      <sheetName val="Updata II Mason"/>
      <sheetName val="4 (a) (i)"/>
      <sheetName val="4 (a) (ii)"/>
      <sheetName val="4 (b) "/>
      <sheetName val="4 (d)"/>
      <sheetName val="4 (e) (i) Futures"/>
      <sheetName val="4 (e) (i) Forwards"/>
      <sheetName val="4 (e) (i) Forwards cont"/>
      <sheetName val="4 (e) (ii)"/>
      <sheetName val="4 (e) (iii)"/>
      <sheetName val="6"/>
      <sheetName val="7"/>
      <sheetName val="8"/>
      <sheetName val="9"/>
      <sheetName val="10"/>
      <sheetName val="SIGNOFF"/>
      <sheetName val="TR TB  (2)"/>
      <sheetName val="FS Balance Sheet"/>
      <sheetName val="FS Statement of Income"/>
      <sheetName val="Comments"/>
      <sheetName val="Stmt of Financial Cond."/>
      <sheetName val="Stmt of Ops"/>
      <sheetName val="Stmt Chng in Ptrs Capital"/>
      <sheetName val="FS Cash Flows"/>
      <sheetName val="Stmt of Cash Flows"/>
      <sheetName val="2009 FS TB"/>
      <sheetName val="Condensed SOI pg. 1"/>
      <sheetName val="Condensed SOI pg. 2"/>
      <sheetName val="2008 TB"/>
      <sheetName val="Cost Rollforward"/>
      <sheetName val="CF 1"/>
      <sheetName val="CF 2"/>
      <sheetName val="CF Geneva Cost roll"/>
      <sheetName val="UR"/>
      <sheetName val="AJEs"/>
      <sheetName val="BROKER REC (B)"/>
      <sheetName val="LOCATION CHECK (C-4) "/>
      <sheetName val="LONG CONTROL (C-2) "/>
      <sheetName val="SHORT CONTROL (C-2) "/>
      <sheetName val="SHR CALCULATION (C-5)"/>
      <sheetName val="PREPAID EXP(F-1)"/>
      <sheetName val="PRICE COMPARISON(C-8)"/>
      <sheetName val="ACCR EXP PYBL (N)"/>
      <sheetName val="INCOME REC"/>
      <sheetName val="ACCR DIV EXP"/>
      <sheetName val="ACCRUED FEES PAYABLE (N-2)"/>
      <sheetName val="ORG COSTS(F)"/>
      <sheetName val="INCOME-EXPENSE(PL5)"/>
      <sheetName val="DIV ACCRUAL (PL5-1)"/>
      <sheetName val="FEES (PL 40)"/>
      <sheetName val="PL REC(PL50)"/>
      <sheetName val="Stock Borrow(PL5-2)"/>
      <sheetName val="Due from Unit Trust"/>
      <sheetName val="UT's"/>
      <sheetName val="SmithBarney"/>
      <sheetName val="REALIZED(PL50-1)"/>
      <sheetName val="journals"/>
      <sheetName val="BUDGET"/>
      <sheetName val="PriceNA"/>
      <sheetName val="Geneva Extract 2009"/>
      <sheetName val="CAPITAL(S)"/>
      <sheetName val="Allocations- OLD"/>
      <sheetName val="TB 2007"/>
      <sheetName val="TB 2008"/>
      <sheetName val="Condensed SOI"/>
      <sheetName val="12.31.08 Flash"/>
      <sheetName val="COMPLIANCE FEE"/>
      <sheetName val="EQUALIZATION-A"/>
      <sheetName val="EQUALIZATION-B"/>
      <sheetName val="Investment Ratios"/>
      <sheetName val="Client Aug"/>
      <sheetName val="Client Sept"/>
      <sheetName val="Mgr August"/>
      <sheetName val="Mgr Sept"/>
      <sheetName val="Color Key"/>
      <sheetName val="CSOI Pg1"/>
      <sheetName val="CSOI Pg2"/>
      <sheetName val="CSOI Pg3"/>
      <sheetName val="CSOI Pg4"/>
      <sheetName val="Holding Report working"/>
      <sheetName val="Holdings Report"/>
      <sheetName val="csvHJAcra4dR_genssasp1armf"/>
      <sheetName val="SOA&amp;L"/>
      <sheetName val="Pivot"/>
      <sheetName val="C-SHARES Mgmt Fee % Calc "/>
      <sheetName val="NAVREC"/>
      <sheetName val="old finl highlights"/>
      <sheetName val="Instruction Sheet"/>
      <sheetName val="FiHi"/>
      <sheetName val="Offshore Financial Highlights"/>
      <sheetName val="Equity2"/>
      <sheetName val="Equity1"/>
      <sheetName val="Income Break January'09-Dec'09"/>
      <sheetName val="TB Dec"/>
      <sheetName val="TB Jan"/>
      <sheetName val="TB Feb"/>
      <sheetName val="TB Mar"/>
      <sheetName val="TB Apr"/>
      <sheetName val="TB May"/>
      <sheetName val="TB Jun"/>
      <sheetName val="TB Jul"/>
      <sheetName val="TB Aug"/>
      <sheetName val="TB Sept"/>
      <sheetName val="TB Oct"/>
      <sheetName val="TB Nov"/>
      <sheetName val="Transfer Log"/>
      <sheetName val="NewTax"/>
      <sheetName val="SP3A (2)"/>
      <sheetName val="Century Ave Final Flash"/>
      <sheetName val="Sheet4"/>
      <sheetName val="Flash"/>
      <sheetName val="REDS"/>
      <sheetName val="Offshore Masters"/>
      <sheetName val="SOI Detail"/>
      <sheetName val="Unrealized Rec"/>
      <sheetName val="Long"/>
      <sheetName val="SOI Long"/>
      <sheetName val=" Long PG1"/>
      <sheetName val=" Long PG2 "/>
      <sheetName val=" Long PG3"/>
      <sheetName val=" Long PG4"/>
      <sheetName val=" Long PG5"/>
      <sheetName val="Short"/>
      <sheetName val="SOI Shorts"/>
      <sheetName val=" Shorts PG1"/>
      <sheetName val=" Shorts PG1 (2)"/>
      <sheetName val=" Shorts PG1 (3)"/>
      <sheetName val="IqtReport"/>
      <sheetName val="Summary"/>
      <sheetName val="Breakdown"/>
      <sheetName val="Realized Gains"/>
      <sheetName val="2008 options (level 3)"/>
      <sheetName val="Holdings Per Geneva Total"/>
      <sheetName val="TRS ID Lookup"/>
      <sheetName val="Bond FWDS ID Lookup"/>
      <sheetName val="2010 FS TB"/>
      <sheetName val="2010 Condensed SOI pg. 1"/>
      <sheetName val="2010 Condensed SOI pg. 2 "/>
      <sheetName val="2009 Condensed SOI pg. 1"/>
      <sheetName val="2009 Condensed SOI pg. 2"/>
      <sheetName val="Geneva Extract 2010"/>
      <sheetName val="2009 CAPITAL(S)"/>
      <sheetName val="2010 CAPITAL"/>
      <sheetName val="Total"/>
      <sheetName val="Longs"/>
      <sheetName val="FS Longs"/>
      <sheetName val="Fixed Income"/>
      <sheetName val="FS Fixed Income"/>
      <sheetName val="Fixed Income Currency"/>
      <sheetName val="Backup"/>
      <sheetName val="Forwards"/>
      <sheetName val="Bond Fwd"/>
      <sheetName val="$Forwards"/>
      <sheetName val="Options"/>
      <sheetName val="Futures"/>
      <sheetName val="Futures2"/>
      <sheetName val="Swaps"/>
      <sheetName val="Swaps2"/>
      <sheetName val="Sum"/>
      <sheetName val="Repo"/>
      <sheetName val="FS Derivatives"/>
      <sheetName val="MASTER K-1"/>
      <sheetName val="Assumptions"/>
      <sheetName val="IS"/>
      <sheetName val="SCNA"/>
      <sheetName val="CF"/>
      <sheetName val="Inv RF"/>
      <sheetName val="Validation"/>
      <sheetName val="boqxassy"/>
      <sheetName val="yyyM150.1 367(d)_royalty_JSP TR"/>
      <sheetName val="Flux Analysis"/>
      <sheetName val="Slide Support"/>
      <sheetName val="TDO"/>
      <sheetName val="GAAP to Non-GAAP"/>
      <sheetName val="CFO-White"/>
      <sheetName val="W-1A Footnote A"/>
      <sheetName val="W-1B Footnote B"/>
      <sheetName val="W-1C Footnote C"/>
      <sheetName val="W-2 WW Rate Rec"/>
      <sheetName val="P-2.1 US Rate Rec"/>
      <sheetName val="W-3 WW TARF"/>
      <sheetName val="W-4 Worldwide Summary"/>
      <sheetName val="T-2 WW Consolidated TB"/>
      <sheetName val="W5 - Federal and State"/>
      <sheetName val="P-7 Withholding taxes topside"/>
      <sheetName val="P-6.1 FIN 48 reserves topside"/>
      <sheetName val="W-6.1 310 ATI Canada"/>
      <sheetName val="W-6.2 380 AMD Labuan"/>
      <sheetName val="W-6.2 394 AMD India"/>
      <sheetName val="W-6.3 521 AMD Japan"/>
      <sheetName val="W-6.4 661 AMD UK"/>
      <sheetName val="W-6.5 751 AMD Singapore"/>
      <sheetName val="W-6.6 780 AMD China"/>
      <sheetName val="W-6.7 783 AMD Shanghai"/>
      <sheetName val="W-6.8 788 FICE China"/>
      <sheetName val="W-6.9 728 Malaysia"/>
      <sheetName val="W-6.10 641 Italy"/>
      <sheetName val="W-8 ASC 740-10 Summary"/>
      <sheetName val="F-1 Foreign Tax Rates"/>
      <sheetName val="PL"/>
      <sheetName val="Mapping"/>
      <sheetName val="Other Support -&gt;"/>
      <sheetName val="Tax Payable Proof"/>
      <sheetName val="FY20 Q3 ETR"/>
      <sheetName val="Q3 AETR"/>
      <sheetName val="F-5 GmbH Audit Settle 2013-2015"/>
      <sheetName val="F-2 Foreign Exp Booked Locally"/>
    </sheetNames>
    <definedNames>
      <definedName name="MONTH"/>
    </definedNames>
    <sheetDataSet>
      <sheetData sheetId="0"/>
      <sheetData sheetId="1"/>
      <sheetData sheetId="2"/>
      <sheetData sheetId="3"/>
      <sheetData sheetId="4"/>
      <sheetData sheetId="5"/>
      <sheetData sheetId="6"/>
      <sheetData sheetId="7"/>
      <sheetData sheetId="8" refreshError="1"/>
      <sheetData sheetId="9" refreshError="1"/>
      <sheetData sheetId="10">
        <row r="3">
          <cell r="D3">
            <v>425813</v>
          </cell>
        </row>
      </sheetData>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sheetData sheetId="24">
        <row r="180">
          <cell r="K180" t="str">
            <v>(629)</v>
          </cell>
        </row>
      </sheetData>
      <sheetData sheetId="25" refreshError="1"/>
      <sheetData sheetId="26">
        <row r="1">
          <cell r="A1" t="str">
            <v>Aryaka Networks, Inc.</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sheetData sheetId="173"/>
      <sheetData sheetId="174"/>
      <sheetData sheetId="175"/>
      <sheetData sheetId="176"/>
      <sheetData sheetId="177"/>
      <sheetData sheetId="178"/>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sheetData sheetId="295" refreshError="1"/>
      <sheetData sheetId="296"/>
      <sheetData sheetId="297"/>
      <sheetData sheetId="298"/>
      <sheetData sheetId="299"/>
      <sheetData sheetId="300"/>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bs"/>
      <sheetName val="Reference_Data"/>
      <sheetName val="Period"/>
      <sheetName val="Opex"/>
      <sheetName val="Disposals"/>
      <sheetName val="Sep-Mar Calculations"/>
      <sheetName val="ANE Deals"/>
      <sheetName val="GasActivity"/>
      <sheetName val="DOER A&amp;G"/>
      <sheetName val="MA data"/>
      <sheetName val="NH data"/>
      <sheetName val="RIGas data"/>
      <sheetName val="RIDist data"/>
      <sheetName val="RegExpenseTypes"/>
      <sheetName val="MAExtExpA&amp;GAlloc"/>
      <sheetName val="NHExtExpA&amp;GAlloc"/>
      <sheetName val="RIGasExtExpA&amp;GAlloc"/>
      <sheetName val="RIDistExtExpA&amp;GAlloc"/>
      <sheetName val="NHOutput"/>
      <sheetName val="DOER A&amp;G Alloc"/>
      <sheetName val="RIDistOutput"/>
      <sheetName val="RIGasOutput"/>
      <sheetName val="RegAcctgMatrix"/>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NOT FILE"/>
      <sheetName val="Attachment A"/>
      <sheetName val="OpEx Summary"/>
      <sheetName val="Excluded Costs"/>
      <sheetName val="Book1"/>
    </sheetNames>
    <definedNames>
      <definedName name="gIsRef" refersTo="#REF!"/>
      <definedName name="In"/>
    </definedNames>
    <sheetDataSet>
      <sheetData sheetId="0" refreshError="1"/>
      <sheetData sheetId="1" refreshError="1"/>
      <sheetData sheetId="2"/>
      <sheetData sheetId="3" refreshError="1"/>
      <sheetData sheetId="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Tableau Doc"/>
      <sheetName val="Notionnel-juridique"/>
      <sheetName val="A1 - Income Statement"/>
      <sheetName val="ww-1 capital allocation"/>
      <sheetName val="Contact List"/>
      <sheetName val="member database"/>
      <sheetName val="FAB별"/>
      <sheetName val="Assumptions"/>
      <sheetName val="Equity"/>
      <sheetName val="Workpaper Index"/>
      <sheetName val="Companies"/>
      <sheetName val="Data"/>
      <sheetName val="Pickwick Report"/>
      <sheetName val="Model"/>
      <sheetName val="Core Allocation"/>
      <sheetName val="Transaction Inputs"/>
      <sheetName val="SEC_855_CALC"/>
      <sheetName val="General Inputs"/>
      <sheetName val="BS allocation - December"/>
      <sheetName val="SUM"/>
      <sheetName val="AccDil"/>
      <sheetName val="Cash"/>
      <sheetName val="Marge"/>
      <sheetName val="Footnotes"/>
      <sheetName val="shtLookup"/>
      <sheetName val="MFG Capital"/>
      <sheetName val="Deltek-Upload"/>
      <sheetName val="E-YTD"/>
      <sheetName val="2005"/>
      <sheetName val="Dalton"/>
      <sheetName val="Bloomberg Comp"/>
      <sheetName val="Share Price Data"/>
      <sheetName val="DIVPEP II - US$"/>
      <sheetName val="A4.3d- 6mth ave"/>
      <sheetName val="LONG PUTS"/>
      <sheetName val="Q1 2013 Admin Fee"/>
      <sheetName val="Memo's"/>
      <sheetName val="PR Volume Mac"/>
      <sheetName val="Caricom Local Volume Mac"/>
      <sheetName val="314 A"/>
      <sheetName val="owssvr"/>
      <sheetName val="Fund II - Add-on Piedmont Call"/>
      <sheetName val="P2"/>
      <sheetName val="P1"/>
      <sheetName val="DP - FFS Monthly Performance"/>
      <sheetName val=""/>
      <sheetName val="ACQ397SM"/>
      <sheetName val="P-1"/>
      <sheetName val="Occ and Rate"/>
      <sheetName val="Sheet1"/>
      <sheetName val="Sheet2"/>
      <sheetName val="HQ, FM and Mobilisation Costs"/>
      <sheetName val="STEPS Payable"/>
      <sheetName val="STEPS Receivable"/>
      <sheetName val="Treasury Transactions"/>
      <sheetName val="Codes"/>
      <sheetName val="TaxonomyManagerReport"/>
      <sheetName val="JPM Fund List"/>
      <sheetName val="ALL FORMS"/>
      <sheetName val="Drop down options"/>
      <sheetName val="Pass Query"/>
      <sheetName val="Status list"/>
      <sheetName val="price"/>
      <sheetName val="Agent statement"/>
      <sheetName val="Database"/>
      <sheetName val="Definitions"/>
      <sheetName val="K-1 Status 5.5.16 for LOOKUP"/>
      <sheetName val="Summary quarterly P&amp;L"/>
      <sheetName val="F"/>
      <sheetName val="Inputs"/>
      <sheetName val="K1DB"/>
      <sheetName val="Menu"/>
      <sheetName val="Description Bank"/>
      <sheetName val="Assum"/>
      <sheetName val="Lists"/>
      <sheetName val="National Comps"/>
      <sheetName val="A.6 Line 16 Foreign Transac."/>
      <sheetName val="MARKS.xls - Inputs"/>
      <sheetName val="Country Codes"/>
      <sheetName val="1.SC II Main TIS"/>
      <sheetName val="1.SC II Main TIS Q4"/>
      <sheetName val="PFIC Summary"/>
      <sheetName val="Recipient and WHA Status Codes"/>
      <sheetName val="Other drop down options"/>
      <sheetName val="Exemption Codes"/>
      <sheetName val="ENE"/>
      <sheetName val="NAV-REC"/>
      <sheetName val="Control"/>
      <sheetName val="Base Info"/>
      <sheetName val="Financing"/>
      <sheetName val="1601_Detail_information"/>
      <sheetName val="Base_Info"/>
      <sheetName val="Settings"/>
      <sheetName val="Controls"/>
      <sheetName val="Summary"/>
      <sheetName val="T2 - ETR-NOT USED"/>
      <sheetName val="Sheet3"/>
      <sheetName val="Month Spend Breakdown"/>
      <sheetName val="IRC Output 1"/>
      <sheetName val="TRANSACTION"/>
      <sheetName val="Auto_Control"/>
      <sheetName val="Hf"/>
      <sheetName val="Income Codes"/>
      <sheetName val="Salary Rate Reference"/>
      <sheetName val="LBO"/>
      <sheetName val="Exemption Codes &amp; LOB Codes"/>
      <sheetName val="Sheet1 (2)"/>
      <sheetName val="E. Form 1118 AMT General 16"/>
      <sheetName val="tstrip"/>
      <sheetName val="MODEL4"/>
      <sheetName val="00000"/>
      <sheetName val="Lookups &amp; Descriptions"/>
      <sheetName val="Salary_Rate_Reference"/>
      <sheetName val="quarterly income and e&amp;p"/>
      <sheetName val="pcQueryData"/>
      <sheetName val="0012SSA"/>
      <sheetName val="Key"/>
      <sheetName val="Apportionment - Output"/>
      <sheetName val="MTD"/>
      <sheetName val="SALT"/>
      <sheetName val="Partner Data"/>
      <sheetName val="Drop Down List"/>
      <sheetName val="K-1 Input"/>
      <sheetName val="Trial Balance"/>
      <sheetName val="IssuerSummary"/>
      <sheetName val="1. Package Details"/>
      <sheetName val="Translation"/>
      <sheetName val="DCF"/>
      <sheetName val="建物概要 (2)"/>
      <sheetName val="INFAnnual"/>
      <sheetName val="Scenario Summary"/>
      <sheetName val="Cash Summary"/>
      <sheetName val="Partnership Total Allocations"/>
      <sheetName val="Fund Ops - USD--Mgmt Fees (002)"/>
      <sheetName val="Fund Ops - USD (302212)"/>
      <sheetName val="Kensington Debt (7887157)"/>
      <sheetName val="Surgery - Consolidation"/>
      <sheetName val="Part"/>
      <sheetName val="DUE FROM &amp; TO"/>
      <sheetName val="Projections"/>
      <sheetName val="Eur-Azeo Report"/>
      <sheetName val="ST Corrections"/>
      <sheetName val="useforqtrlychart"/>
      <sheetName val="Typical Company"/>
      <sheetName val="Model Assumptions"/>
      <sheetName val="Print Controls"/>
      <sheetName val="Venetian"/>
      <sheetName val="List"/>
      <sheetName val="Trading Account"/>
      <sheetName val="Lead"/>
      <sheetName val="CoA"/>
      <sheetName val="Literal Reference"/>
      <sheetName val="Instructions"/>
      <sheetName val="Legend"/>
      <sheetName val="INFO"/>
      <sheetName val="Tax Basis Matrix"/>
      <sheetName val="RCM Penetration"/>
      <sheetName val="Consolidated BS"/>
      <sheetName val="Consolidated IS"/>
      <sheetName val="ECI"/>
      <sheetName val="2013 Carried Interest Calc"/>
      <sheetName val="LONG POSITIONS"/>
      <sheetName val="Summary 1-Ph1"/>
      <sheetName val="Main"/>
      <sheetName val="Detail USG"/>
      <sheetName val="PIVOT 1 (DA NON CAMBIARE)"/>
      <sheetName val="prod_line"/>
      <sheetName val="Standard Costs"/>
      <sheetName val="Req - WW"/>
      <sheetName val="COLinfo"/>
      <sheetName val="Total Payor (B)"/>
      <sheetName val="Pro Forma-H"/>
      <sheetName val="Validations"/>
      <sheetName val="Gen II Team with Contact"/>
      <sheetName val="Gen II Team"/>
      <sheetName val="Gen II Team (2)"/>
      <sheetName val="Summary Statistics"/>
      <sheetName val="HS III"/>
      <sheetName val="HS VI Key Terms"/>
      <sheetName val="SWG Structure Chart"/>
      <sheetName val="SWG Holdings"/>
      <sheetName val="SWG Arlington Corp"/>
      <sheetName val="SWG Griffith Corp"/>
      <sheetName val="SWG Corp Holdings"/>
      <sheetName val="SWG Main Interco"/>
      <sheetName val="SWG Prism Interco "/>
      <sheetName val="SWG IV-A Interco"/>
      <sheetName val="GWF Main Interco"/>
      <sheetName val="GWF Prism&amp;IV-A Interco"/>
      <sheetName val="SWG Arlington Main Blocker"/>
      <sheetName val="SWG Griffith Main Blocker"/>
      <sheetName val="SWG Arlington Prism Blocker"/>
      <sheetName val="SWG Griffith Prism Blocker"/>
      <sheetName val="SWG Arlington IV-A FIV Sub"/>
      <sheetName val="SWG Griffith IV-A FIV Sub"/>
      <sheetName val="GWF Main Blocker"/>
      <sheetName val="GWF Prism&amp;IV-A Blocker"/>
      <sheetName val="SWG Arlington CIV A Blocker"/>
      <sheetName val="SWG Griffith CIV A Blocker"/>
      <sheetName val="SWG Arlington CIV B"/>
      <sheetName val="SWG Griffith CIV B"/>
      <sheetName val="GWF CIV Blocker"/>
      <sheetName val="SWG CIV C"/>
      <sheetName val="SWG Arlington CIV C Blocker"/>
      <sheetName val="SWG Griffith CIV C Blocker"/>
      <sheetName val="GWF CIV Blocker C"/>
      <sheetName val="Dropdowns"/>
      <sheetName val="IDC"/>
      <sheetName val="Prices"/>
      <sheetName val="CRITERIA1"/>
      <sheetName val="Graph"/>
      <sheetName val="Total Direct"/>
      <sheetName val="sales vol."/>
      <sheetName val="Sensitivity Matrix"/>
      <sheetName val="10 Year Cash"/>
      <sheetName val="3800-003"/>
      <sheetName val="3800-004"/>
      <sheetName val="tables"/>
      <sheetName val="Original Plan"/>
      <sheetName val="CA Lab Equp"/>
      <sheetName val="Pass_Query"/>
      <sheetName val="Workpaper_Index"/>
      <sheetName val="Core_Allocation"/>
      <sheetName val="Pickwick_Report"/>
      <sheetName val="Transaction_Inputs"/>
      <sheetName val="General_Inputs"/>
      <sheetName val="BS_allocation_-_December"/>
      <sheetName val="MFG_Capital"/>
      <sheetName val="A4_3d-_6mth_ave"/>
      <sheetName val="LONG_PUTS"/>
      <sheetName val="Bloomberg_Comp"/>
      <sheetName val="Share_Price_Data"/>
      <sheetName val="DIVPEP_II_-_US$"/>
      <sheetName val="Q1_2013_Admin_Fee"/>
      <sheetName val="Fund_II_-_Add-on_Piedmont_Call"/>
      <sheetName val="HQ,_FM_and_Mobilisation_Costs"/>
      <sheetName val="STEPS_Payable"/>
      <sheetName val="STEPS_Receivable"/>
      <sheetName val="Treasury_Transactions"/>
      <sheetName val="JPM_Fund_List"/>
      <sheetName val="ALL_FORMS"/>
      <sheetName val="Drop_down_options"/>
      <sheetName val="Status_list"/>
      <sheetName val="Switch input"/>
      <sheetName val="Cover"/>
      <sheetName val="Validation Table"/>
      <sheetName val="Facility Info"/>
      <sheetName val="Opex_HPC2"/>
      <sheetName val="payor mix"/>
      <sheetName val="Beta"/>
      <sheetName val="MktComps"/>
      <sheetName val="MAP"/>
      <sheetName val="Roll-Up"/>
      <sheetName val="RD"/>
      <sheetName val="cashflowdata"/>
      <sheetName val="Equity Balances"/>
      <sheetName val="1510"/>
      <sheetName val="Considerations"/>
      <sheetName val="restated tecsi and danet"/>
      <sheetName val="Sheet6"/>
      <sheetName val="tieoutsheetinvestments"/>
      <sheetName val="Sheet8"/>
      <sheetName val="Sheet9"/>
      <sheetName val="Sheet10"/>
      <sheetName val="Sheet11"/>
      <sheetName val="Sheet12"/>
      <sheetName val="Sheet13"/>
      <sheetName val="Sheet14"/>
      <sheetName val="Sheet15"/>
      <sheetName val="Sheet16"/>
      <sheetName val="AccrualSummary"/>
      <sheetName val="CIGLInput"/>
      <sheetName val="PAInput"/>
      <sheetName val="Submit"/>
      <sheetName val="Equity_Balances"/>
      <sheetName val="restated_tecsi_and_danet"/>
      <sheetName val="Form19"/>
      <sheetName val="Pricing"/>
      <sheetName val="RATETEMP"/>
      <sheetName val="Control Panel"/>
      <sheetName val="Div 5037"/>
      <sheetName val="Div 6173"/>
      <sheetName val="Div 6280"/>
      <sheetName val="4THQ_COLL"/>
      <sheetName val="FP&amp;A Notes"/>
      <sheetName val="CP Inventory Transfers"/>
      <sheetName val="CP Labor Detail"/>
      <sheetName val="Form5A"/>
      <sheetName val="DivInp"/>
      <sheetName val="UniqueInp"/>
      <sheetName val="Form1"/>
      <sheetName val="Form6"/>
      <sheetName val="Form8"/>
      <sheetName val="Form3"/>
      <sheetName val="Form7"/>
      <sheetName val="Form4"/>
      <sheetName val="Form9"/>
      <sheetName val="Form5"/>
      <sheetName val="Form10"/>
      <sheetName val="RevCalc"/>
      <sheetName val="ProvRates"/>
      <sheetName val="1601_Detail_information1"/>
      <sheetName val="FP&amp;A_Notes"/>
      <sheetName val="Equity_Balances1"/>
      <sheetName val="restated_tecsi_and_danet1"/>
      <sheetName val="Control_Panel"/>
      <sheetName val="Div_5037"/>
      <sheetName val="Div_6173"/>
      <sheetName val="Div_6280"/>
      <sheetName val="CP_Inventory_Transfers"/>
      <sheetName val="CP_Labor_Detail"/>
      <sheetName val="Salary Comparison"/>
      <sheetName val="l&amp;b F"/>
      <sheetName val="1601Period 3 Fy98"/>
      <sheetName val="lookup"/>
      <sheetName val="W-9A|Income Tax"/>
      <sheetName val="Welcome"/>
      <sheetName val="ic"/>
      <sheetName val="Risk"/>
      <sheetName val="M&amp;A Table"/>
      <sheetName val="Datasheet"/>
      <sheetName val="loan"/>
      <sheetName val="Financials"/>
      <sheetName val="Salary_Rate_Reference1"/>
      <sheetName val="Lookups_&amp;_Descriptions"/>
      <sheetName val="Month_Spend_Breakdown"/>
      <sheetName val="IRC_Output_1"/>
      <sheetName val="Exemption_Codes"/>
      <sheetName val="Income_Codes"/>
      <sheetName val="Recipient_and_WHA_Status_Codes"/>
      <sheetName val="Other_drop_down_options"/>
      <sheetName val="August 02 Corrected"/>
      <sheetName val="RD $14.95"/>
      <sheetName val="Wall to Wall"/>
      <sheetName val="Primary rates"/>
      <sheetName val="Proforma"/>
      <sheetName val="Total"/>
      <sheetName val="Graphs"/>
      <sheetName val="Parameters"/>
      <sheetName val="Old Summary"/>
      <sheetName val="1601_Detail_information2"/>
      <sheetName val="Sensetivities"/>
      <sheetName val="MLP IPO Yields vs MLP Index"/>
      <sheetName val="GTFC Consolidated"/>
      <sheetName val="b1 Fed Provision"/>
      <sheetName val="Fed Prov"/>
      <sheetName val="B1. Fed Prov"/>
      <sheetName val="8_Forex"/>
      <sheetName val="Sales"/>
      <sheetName val="ARDetails"/>
      <sheetName val="704(c) Allocations (old)"/>
      <sheetName val="GROCS"/>
      <sheetName val="Financial Assumptions"/>
      <sheetName val="Afford"/>
      <sheetName val="DropZone"/>
      <sheetName val="#REF"/>
      <sheetName val="ValueLink"/>
      <sheetName val="Sales Jan"/>
      <sheetName val="Common Stock"/>
      <sheetName val="M&amp;A Assum"/>
      <sheetName val="closed - equity"/>
      <sheetName val="11202000"/>
      <sheetName val="Finished Goods Movement"/>
      <sheetName val="Rev Fcst Out Years"/>
      <sheetName val="COMB3"/>
      <sheetName val="감가상각누계액"/>
      <sheetName val="XREF"/>
      <sheetName val="ADSALES"/>
      <sheetName val="ValSum"/>
      <sheetName val="JE150697"/>
      <sheetName val="7800 TSG Taxes &amp; License"/>
      <sheetName val="Status by Filing Method"/>
      <sheetName val="2019"/>
      <sheetName val="CostBreakdownSummary"/>
      <sheetName val="NBV (Q1 2006)"/>
      <sheetName val="Recoverable CapEx (Q1 2006)"/>
      <sheetName val="Contributions"/>
      <sheetName val="Denominator"/>
      <sheetName val="Economic Occupancy (Q1 2006)"/>
      <sheetName val="Exiss"/>
      <sheetName val="Corporate"/>
      <sheetName val="(A1) Sched K &amp; K-1"/>
      <sheetName val="CURRENCY"/>
      <sheetName val="LT Equity Prepaid Exp 184020"/>
      <sheetName val="Top level reprt"/>
      <sheetName val="STORAGE W'HOUSE"/>
      <sheetName val="LASER"/>
      <sheetName val="EXT. SUPPLIES"/>
      <sheetName val="AUTOMAIL"/>
      <sheetName val="CSMCU"/>
      <sheetName val="FICHE"/>
      <sheetName val="PF's data"/>
      <sheetName val="PRINTOPOST"/>
      <sheetName val="MANUAL MAILING"/>
      <sheetName val="INPUT SERVICES"/>
      <sheetName val="NORWICH POSTAL"/>
      <sheetName val="PC STORAGE"/>
      <sheetName val="Data Validation"/>
      <sheetName val="OUTPUT"/>
      <sheetName val="Instructions&amp;Navigation"/>
      <sheetName val="Strategic Plan&gt;"/>
      <sheetName val="BD Strategic Plan"/>
      <sheetName val="Competitive Update"/>
      <sheetName val="Budget&gt;"/>
      <sheetName val="Review Check"/>
      <sheetName val="Dashboard"/>
      <sheetName val="Volume Analysis"/>
      <sheetName val="EBITDAbyLocation"/>
      <sheetName val="FTE Comparison"/>
      <sheetName val="Bridge"/>
      <sheetName val="Facility Buildup"/>
      <sheetName val="2019F_IS"/>
      <sheetName val="2020B_IS"/>
      <sheetName val="2020B"/>
      <sheetName val="Rates"/>
      <sheetName val="Staff Matrix"/>
      <sheetName val="Salaries and Wages"/>
      <sheetName val="Taxes"/>
      <sheetName val="Benefits"/>
      <sheetName val="Actuals_Load"/>
      <sheetName val="GP"/>
      <sheetName val="Report Pivot"/>
      <sheetName val="2019B Onsite"/>
      <sheetName val="Pivot Summary"/>
      <sheetName val="Volume"/>
      <sheetName val="MLP Charts"/>
      <sheetName val="MLP_Charts"/>
      <sheetName val="C-Corp vs Upstream"/>
      <sheetName val="GL (BS)"/>
      <sheetName val="Volume (Pre-Conversion)"/>
      <sheetName val="Volume (Post-Conversion)"/>
      <sheetName val="Net Patient Revenue Non-PI"/>
      <sheetName val="Net Patient Revenue PI"/>
      <sheetName val="Other Revenue"/>
      <sheetName val="Total Net Revenue"/>
      <sheetName val="Four Wall EBITDA + Equip Rental"/>
      <sheetName val="Equipment Rental Expense"/>
      <sheetName val="A"/>
      <sheetName val="Location Fields Template"/>
      <sheetName val="Co 36"/>
      <sheetName val="Yearly"/>
      <sheetName val="Investment Names"/>
      <sheetName val="GL Account Master"/>
      <sheetName val="Master Data"/>
      <sheetName val="Lookups"/>
      <sheetName val="List Values"/>
      <sheetName val="Base Charges"/>
      <sheetName val="Validation"/>
      <sheetName val="Fcst 2020"/>
      <sheetName val="Act 2019 Net Suite"/>
      <sheetName val="Subs"/>
      <sheetName val="IS"/>
      <sheetName val="I) FY18 wins comparison"/>
      <sheetName val="Sheet5"/>
      <sheetName val="SALES &amp; UNITS"/>
      <sheetName val="Company Data"/>
      <sheetName val="CP PMO Detail"/>
      <sheetName val="Transfers In"/>
      <sheetName val="WBS"/>
      <sheetName val="Salary_Comparison"/>
      <sheetName val="Pivots"/>
      <sheetName val="Data &amp; Assumptions"/>
      <sheetName val="2019 CLO"/>
      <sheetName val="Marriott Revenue"/>
      <sheetName val="Assumptions (OLD)"/>
      <sheetName val="Pro Forma"/>
      <sheetName val="Revenue Build"/>
      <sheetName val="Assumption"/>
      <sheetName val="Structure Cases"/>
      <sheetName val="Global Assumptions"/>
      <sheetName val="Central Costs"/>
      <sheetName val="P&amp;L Summary Page"/>
      <sheetName val="Dates"/>
      <sheetName val="Ledger Upload GEM"/>
      <sheetName val="MASTER"/>
      <sheetName val="L3 Harris mapped accounts"/>
      <sheetName val="End"/>
      <sheetName val="A1_-_Income_Statement"/>
      <sheetName val="M&amp;A_Table"/>
      <sheetName val="sum of fdc"/>
      <sheetName val="Tax Key"/>
      <sheetName val="2 YR Reg"/>
      <sheetName val="4. QB PL Detail"/>
      <sheetName val="DataValidation"/>
      <sheetName val="2020 Income Summary"/>
      <sheetName val="iPACS ER Template"/>
      <sheetName val="Act &amp; Proj"/>
      <sheetName val="L"/>
      <sheetName val="1 Highlights FY"/>
      <sheetName val="2 Highlights HY - 2F v PY"/>
      <sheetName val="1 pm"/>
      <sheetName val="days data"/>
      <sheetName val="F-1.2 Rover Model"/>
      <sheetName val="AIG 2003 New Investments"/>
      <sheetName val="Tableau_Doc"/>
      <sheetName val="ww-1_capital_allocation"/>
      <sheetName val="Contact_List"/>
      <sheetName val="member_database"/>
      <sheetName val="A1_-_Income_Statement1"/>
      <sheetName val="Tableau_Doc1"/>
      <sheetName val="ww-1_capital_allocation1"/>
      <sheetName val="Contact_List1"/>
      <sheetName val="member_database1"/>
      <sheetName val="A1_-_Income_Statement2"/>
      <sheetName val="Tableau_Doc2"/>
      <sheetName val="ww-1_capital_allocation2"/>
      <sheetName val="Contact_List2"/>
      <sheetName val="member_database2"/>
      <sheetName val="CA"/>
      <sheetName val="Gemstar"/>
      <sheetName val="TransCore Consolidated"/>
      <sheetName val="CREDIT STATS"/>
      <sheetName val="ASSG HR Employee Comp(Working)"/>
      <sheetName val="Surgery_-_Consolidation"/>
      <sheetName val="Total_Payor_(B)"/>
      <sheetName val="90 Day Inflows"/>
      <sheetName val="Support --&gt;"/>
      <sheetName val="THIS WEEK Payment Log-Week 30"/>
      <sheetName val="Next Week-Week 31"/>
      <sheetName val="THIS WEEK Payment Log-Week  (2)"/>
      <sheetName val="2019 Adj."/>
      <sheetName val="GL"/>
      <sheetName val="T2_-_ETR-NOT_USED"/>
      <sheetName val="Base_Info1"/>
      <sheetName val="Exemption_Codes_&amp;_LOB_Codes"/>
      <sheetName val="Sheet1_(2)"/>
      <sheetName val="E__Form_1118_AMT_General_16"/>
      <sheetName val="quarterly_income_and_e&amp;p"/>
      <sheetName val="August_02_Corrected"/>
      <sheetName val="K-1_Status_5_5_16_for_LOOKUP"/>
      <sheetName val="Description_Bank"/>
      <sheetName val="PR_Volume_Mac"/>
      <sheetName val="Caricom_Local_Volume_Mac"/>
      <sheetName val="314_A"/>
      <sheetName val="A_6_Line_16_Foreign_Transac_"/>
      <sheetName val="RD_$14_95"/>
      <sheetName val="Wall_to_Wall"/>
      <sheetName val="Primary_rates"/>
      <sheetName val="CA_Lab_Equp"/>
      <sheetName val="Col Hse  97"/>
      <sheetName val="STATEMENT OF OPERATIONS"/>
      <sheetName val="APSCFOFF - TB"/>
      <sheetName val="Auto_Ctrl"/>
      <sheetName val="1601_Detail_information3"/>
      <sheetName val="Trading_Account"/>
      <sheetName val="RCM_Penetration"/>
      <sheetName val="payor_mix"/>
      <sheetName val="sales_vol_"/>
      <sheetName val="Consolidated_BS"/>
      <sheetName val="Consolidated_IS"/>
      <sheetName val="Old_Summary"/>
      <sheetName val="MLP_IPO_Yields_vs_MLP_Index"/>
      <sheetName val="K-1 TAX ALLOCATIONS"/>
      <sheetName val="INTEREST"/>
      <sheetName val="Auxiliar de Inventarios"/>
      <sheetName val="Mapping"/>
      <sheetName val="5346 Actuals"/>
      <sheetName val="EVA €"/>
      <sheetName val="FCF Proxy"/>
      <sheetName val="1601period 4 fy98"/>
      <sheetName val="Productline Table"/>
      <sheetName val="PXPDailyTotals"/>
      <sheetName val="LBOSHELL"/>
      <sheetName val="MEMBER3"/>
      <sheetName val="Capital leases"/>
      <sheetName val="A3"/>
      <sheetName val="Allocation Ratio"/>
      <sheetName val="Data Validations"/>
      <sheetName val="FOF (K-1 Inv)"/>
      <sheetName val="Summary_1-Ph1"/>
      <sheetName val="Summary_quarterly_P&amp;L"/>
      <sheetName val="National_Comps"/>
      <sheetName val="MARKS_xls_-_Inputs"/>
      <sheetName val="Country_Codes"/>
      <sheetName val="1_SC_II_Main_TIS"/>
      <sheetName val="1_SC_II_Main_TIS_Q4"/>
      <sheetName val="PFIC_Summary"/>
      <sheetName val="DP_-_FFS_Monthly_Performance"/>
      <sheetName val="Occ_and_Rate"/>
      <sheetName val="Agent_statement"/>
      <sheetName val="Apportionment_-_Output"/>
      <sheetName val="Facility_Info"/>
      <sheetName val="Typical_Company"/>
      <sheetName val="Equity_Balances2"/>
      <sheetName val="restated_tecsi_and_danet2"/>
      <sheetName val="Control_Panel1"/>
      <sheetName val="Div_50371"/>
      <sheetName val="Div_61731"/>
      <sheetName val="Div_62801"/>
      <sheetName val="FP&amp;A_Notes1"/>
      <sheetName val="CP_Inventory_Transfers1"/>
      <sheetName val="CP_Labor_Detail1"/>
      <sheetName val="l&amp;b_F"/>
      <sheetName val="1601Period_3_Fy98"/>
      <sheetName val="W-9A|Income_Tax"/>
      <sheetName val="SALES_&amp;_UNITS"/>
      <sheetName val="Incr. Resi Contract #1"/>
      <sheetName val="Employee Census"/>
      <sheetName val="Excel Output-Sep"/>
      <sheetName val="Quarterly"/>
      <sheetName val="CPS Revenue Breakdown"/>
      <sheetName val="CPS Organic Growth"/>
      <sheetName val="Financials (DMRC)"/>
      <sheetName val="Financials (TALX)"/>
      <sheetName val="Financials (LTBG)"/>
      <sheetName val="Financials (EFDS)"/>
      <sheetName val="LT_Equity_Prepaid_Exp_184020"/>
      <sheetName val="Drop_Down_List"/>
      <sheetName val="Partner_Data"/>
      <sheetName val="SP3Q95"/>
      <sheetName val="Exh A-2"/>
      <sheetName val="Exh A-8"/>
      <sheetName val="Exh B-1"/>
      <sheetName val="Exh A-4"/>
      <sheetName val="Exh A-7"/>
      <sheetName val="Exh B-6"/>
      <sheetName val="Exh B-8"/>
      <sheetName val="Exh B-4"/>
      <sheetName val="Exh B-3"/>
      <sheetName val="Exh A-3"/>
      <sheetName val="Exh A-1"/>
      <sheetName val="Exh A-5"/>
      <sheetName val="Exh A-6"/>
      <sheetName val="Production Qty"/>
      <sheetName val="Charts"/>
      <sheetName val="Historical Financial Statements"/>
      <sheetName val="Calculations"/>
      <sheetName val="Ratio Analysis"/>
      <sheetName val="Inc"/>
      <sheetName val="CSFB Merger Model"/>
      <sheetName val="SalaryData"/>
      <sheetName val="TB CAN"/>
      <sheetName val="Price Breakdown"/>
      <sheetName val="Ops KPI"/>
      <sheetName val="2006 Section 902"/>
      <sheetName val="2007 Section 902"/>
      <sheetName val="FY 2008 Section 902"/>
      <sheetName val="SY 2008 Section 902"/>
      <sheetName val="2009 Section 902"/>
      <sheetName val="2010 Sectino 902"/>
      <sheetName val="2011 Section 902"/>
      <sheetName val="B. Cons. Rollforward"/>
      <sheetName val="spread"/>
      <sheetName val="A1_-_Income_Statement3"/>
      <sheetName val="Tableau_Doc3"/>
      <sheetName val="ww-1_capital_allocation3"/>
      <sheetName val="Contact_List3"/>
      <sheetName val="member_database3"/>
      <sheetName val="Workpaper_Index1"/>
      <sheetName val="Pickwick_Report1"/>
      <sheetName val="Core_Allocation1"/>
      <sheetName val="Transaction_Inputs1"/>
      <sheetName val="General_Inputs1"/>
      <sheetName val="BS_allocation_-_December1"/>
      <sheetName val="MFG_Capital1"/>
      <sheetName val="Bloomberg_Comp1"/>
      <sheetName val="Share_Price_Data1"/>
      <sheetName val="DIVPEP_II_-_US$1"/>
      <sheetName val="A4_3d-_6mth_ave1"/>
      <sheetName val="LONG_PUTS1"/>
      <sheetName val="Q1_2013_Admin_Fee1"/>
      <sheetName val="Fund_II_-_Add-on_Piedmont_Call1"/>
      <sheetName val="HQ,_FM_and_Mobilisation_Costs1"/>
      <sheetName val="STEPS_Payable1"/>
      <sheetName val="STEPS_Receivable1"/>
      <sheetName val="Treasury_Transactions1"/>
      <sheetName val="JPM_Fund_List1"/>
      <sheetName val="ALL_FORMS1"/>
      <sheetName val="Drop_down_options1"/>
      <sheetName val="Pass_Query1"/>
      <sheetName val="Status_list1"/>
      <sheetName val="Recipient_and_WHA_Status_Codes1"/>
      <sheetName val="Other_drop_down_options1"/>
      <sheetName val="Exemption_Codes1"/>
      <sheetName val="1__Package_Details"/>
      <sheetName val="建物概要_(2)"/>
      <sheetName val="Trial_Balance"/>
      <sheetName val="Partnership_Total_Allocations"/>
      <sheetName val="Fund_Ops_-_USD--Mgmt_Fees_(002)"/>
      <sheetName val="Fund_Ops_-_USD_(302212)"/>
      <sheetName val="Kensington_Debt_(7887157)"/>
      <sheetName val="Scenario_Summary"/>
      <sheetName val="Cash_Summary"/>
      <sheetName val="Month_Spend_Breakdown1"/>
      <sheetName val="IRC_Output_11"/>
      <sheetName val="DUE_FROM_&amp;_TO"/>
      <sheetName val="Eur-Azeo_Report"/>
      <sheetName val="ST_Corrections"/>
      <sheetName val="Income_Codes1"/>
      <sheetName val="Salary_Rate_Reference2"/>
      <sheetName val="Lookups_&amp;_Descriptions1"/>
      <sheetName val="Model_Assumptions"/>
      <sheetName val="Print_Controls"/>
      <sheetName val="K-1_Input"/>
      <sheetName val="Literal_Reference"/>
      <sheetName val="Surgery_-_Consolidation1"/>
      <sheetName val="Tax_Basis_Matrix"/>
      <sheetName val="2013_Carried_Interest_Calc"/>
      <sheetName val="LONG_POSITIONS"/>
      <sheetName val="Detail_USG"/>
      <sheetName val="Total_Payor_(B)1"/>
      <sheetName val="PIVOT_1_(DA_NON_CAMBIARE)"/>
      <sheetName val="Standard_Costs"/>
      <sheetName val="Req_-_WW"/>
      <sheetName val="Pro_Forma-H"/>
      <sheetName val="Gen_II_Team_with_Contact"/>
      <sheetName val="Gen_II_Team"/>
      <sheetName val="Gen_II_Team_(2)"/>
      <sheetName val="Summary_Statistics"/>
      <sheetName val="HS_III"/>
      <sheetName val="HS_VI_Key_Terms"/>
      <sheetName val="SWG_Structure_Chart"/>
      <sheetName val="SWG_Holdings"/>
      <sheetName val="SWG_Arlington_Corp"/>
      <sheetName val="SWG_Griffith_Corp"/>
      <sheetName val="SWG_Corp_Holdings"/>
      <sheetName val="SWG_Main_Interco"/>
      <sheetName val="SWG_Prism_Interco_"/>
      <sheetName val="SWG_IV-A_Interco"/>
      <sheetName val="GWF_Main_Interco"/>
      <sheetName val="GWF_Prism&amp;IV-A_Interco"/>
      <sheetName val="SWG_Arlington_Main_Blocker"/>
      <sheetName val="SWG_Griffith_Main_Blocker"/>
      <sheetName val="SWG_Arlington_Prism_Blocker"/>
      <sheetName val="SWG_Griffith_Prism_Blocker"/>
      <sheetName val="SWG_Arlington_IV-A_FIV_Sub"/>
      <sheetName val="SWG_Griffith_IV-A_FIV_Sub"/>
      <sheetName val="GWF_Main_Blocker"/>
      <sheetName val="GWF_Prism&amp;IV-A_Blocker"/>
      <sheetName val="SWG_Arlington_CIV_A_Blocker"/>
      <sheetName val="SWG_Griffith_CIV_A_Blocker"/>
      <sheetName val="SWG_Arlington_CIV_B"/>
      <sheetName val="SWG_Griffith_CIV_B"/>
      <sheetName val="GWF_CIV_Blocker"/>
      <sheetName val="SWG_CIV_C"/>
      <sheetName val="SWG_Arlington_CIV_C_Blocker"/>
      <sheetName val="SWG_Griffith_CIV_C_Blocker"/>
      <sheetName val="GWF_CIV_Blocker_C"/>
      <sheetName val="Total_Direct"/>
      <sheetName val="Sensitivity_Matrix"/>
      <sheetName val="10_Year_Cash"/>
      <sheetName val="Original_Plan"/>
      <sheetName val="Switch_input"/>
      <sheetName val="Validation_Table"/>
      <sheetName val="Salary_Comparison1"/>
      <sheetName val="M&amp;A_Table1"/>
      <sheetName val="Financial_Assumptions"/>
      <sheetName val="b1_Fed_Provision"/>
      <sheetName val="Fed_Prov"/>
      <sheetName val="B1__Fed_Prov"/>
      <sheetName val="GTFC_Consolidated"/>
      <sheetName val="704(c)_Allocations_(old)"/>
      <sheetName val="7800_TSG_Taxes_&amp;_License"/>
      <sheetName val="Status_by_Filing_Method"/>
      <sheetName val="NBV_(Q1_2006)"/>
      <sheetName val="Recoverable_CapEx_(Q1_2006)"/>
      <sheetName val="Economic_Occupancy_(Q1_2006)"/>
      <sheetName val="Sales_Jan"/>
      <sheetName val="Common_Stock"/>
      <sheetName val="M&amp;A_Assum"/>
      <sheetName val="closed_-_equity"/>
      <sheetName val="Finished_Goods_Movement"/>
      <sheetName val="Rev_Fcst_Out_Years"/>
      <sheetName val="Data_&amp;_Assumptions"/>
      <sheetName val="2019_CLO"/>
      <sheetName val="I)_FY18_wins_comparison"/>
      <sheetName val="Marriott_Revenue"/>
      <sheetName val="Other_Revenue"/>
      <sheetName val="Assumptions_(OLD)"/>
      <sheetName val="Pro_Forma"/>
      <sheetName val="Data_Validation"/>
      <sheetName val="Strategic_Plan&gt;"/>
      <sheetName val="BD_Strategic_Plan"/>
      <sheetName val="Competitive_Update"/>
      <sheetName val="Review_Check"/>
      <sheetName val="Volume_Analysis"/>
      <sheetName val="FTE_Comparison"/>
      <sheetName val="Facility_Buildup"/>
      <sheetName val="Staff_Matrix"/>
      <sheetName val="Salaries_and_Wages"/>
      <sheetName val="Report_Pivot"/>
      <sheetName val="2019B_Onsite"/>
      <sheetName val="Pivot_Summary"/>
      <sheetName val="Revenue_Build"/>
      <sheetName val="Structure_Cases"/>
      <sheetName val="Global_Assumptions"/>
      <sheetName val="Central_Costs"/>
      <sheetName val="MLP_Charts1"/>
      <sheetName val="C-Corp_vs_Upstream"/>
      <sheetName val="CP_PMO_Detail"/>
      <sheetName val="Transfers_In"/>
      <sheetName val="Company_Data"/>
      <sheetName val="P&amp;L_Summary_Page"/>
      <sheetName val="Ledger_Upload_GEM"/>
      <sheetName val="L3_Harris_mapped_accounts"/>
      <sheetName val="AIG_2003_New_Investments"/>
      <sheetName val="Investment_Names"/>
      <sheetName val="(A1)_Sched_K_&amp;_K-1"/>
      <sheetName val="Top_level_reprt"/>
      <sheetName val="STORAGE_W'HOUSE"/>
      <sheetName val="EXT__SUPPLIES"/>
      <sheetName val="PF's_data"/>
      <sheetName val="MANUAL_MAILING"/>
      <sheetName val="INPUT_SERVICES"/>
      <sheetName val="NORWICH_POSTAL"/>
      <sheetName val="PC_STORAGE"/>
      <sheetName val="Location_Fields_Template"/>
      <sheetName val="Co_36"/>
      <sheetName val="GL_(BS)"/>
      <sheetName val="Volume_(Pre-Conversion)"/>
      <sheetName val="Volume_(Post-Conversion)"/>
      <sheetName val="Net_Patient_Revenue_Non-PI"/>
      <sheetName val="Net_Patient_Revenue_PI"/>
      <sheetName val="Total_Net_Revenue"/>
      <sheetName val="Four_Wall_EBITDA_+_Equip_Rental"/>
      <sheetName val="Equipment_Rental_Expense"/>
      <sheetName val="GL_Account_Master"/>
      <sheetName val="Master_Data"/>
      <sheetName val="List_Values"/>
      <sheetName val="Base_Charges"/>
      <sheetName val="Fcst_2020"/>
      <sheetName val="Act_2019_Net_Suite"/>
      <sheetName val="STATEMENT_OF_OPERATIONS"/>
      <sheetName val="Act_&amp;_Proj"/>
      <sheetName val="TransCore_Consolidated"/>
      <sheetName val="90_Day_Inflows"/>
      <sheetName val="Support_--&gt;"/>
      <sheetName val="THIS_WEEK_Payment_Log-Week_30"/>
      <sheetName val="Next_Week-Week_31"/>
      <sheetName val="THIS_WEEK_Payment_Log-Week__(2)"/>
      <sheetName val="2019_Adj_"/>
      <sheetName val="2020_Income_Summary"/>
      <sheetName val="Tax_Key"/>
      <sheetName val="StockPrice"/>
      <sheetName val="TOC"/>
      <sheetName val="sense"/>
      <sheetName val="disp"/>
      <sheetName val="Op-BS"/>
      <sheetName val="BSCF"/>
      <sheetName val="Ratios"/>
      <sheetName val="Matrix"/>
      <sheetName val="Contrib"/>
      <sheetName val="AlbanyIS"/>
      <sheetName val="AlbanyBSCF"/>
      <sheetName val="AlbanyRat"/>
      <sheetName val="CambridgeIS"/>
      <sheetName val="CambridgeBSCF"/>
      <sheetName val="CambridgeRat"/>
      <sheetName val="AcqBS"/>
      <sheetName val="integrated merger model"/>
      <sheetName val="Rent Per Lynette"/>
      <sheetName val="PU TB"/>
      <sheetName val="PO inv by state"/>
      <sheetName val="PO ltd TB 03"/>
      <sheetName val="Mult"/>
      <sheetName val="Dividend"/>
      <sheetName val="Aug"/>
      <sheetName val="WP S1 - Apportionment - Data"/>
      <sheetName val="Index"/>
      <sheetName val="1130 - US"/>
      <sheetName val="Returns"/>
      <sheetName val="Base Model"/>
      <sheetName val="PAM1211"/>
      <sheetName val="Mánaðaryfirlit"/>
      <sheetName val="SALT Summary Template"/>
      <sheetName val="Entity Maps"/>
      <sheetName val="Drop-Downs"/>
      <sheetName val="1042-S and 8805 Codes -Hidden"/>
      <sheetName val="Capital Detail"/>
      <sheetName val="Available Mappings"/>
      <sheetName val="Margins"/>
      <sheetName val="Master Footnotes "/>
      <sheetName val="Line 16 Scenairos"/>
      <sheetName val="926 Footnote (2)"/>
      <sheetName val="PTP-OZ"/>
      <sheetName val="PTP-Magnetar"/>
      <sheetName val="PTP CHILTON SMALL CAP"/>
      <sheetName val="PFIC (4)"/>
      <sheetName val="MBA Footnote"/>
      <sheetName val="ANNEXURE- A"/>
      <sheetName val="2006-16 FOF"/>
      <sheetName val="2006-16 NOTICE"/>
      <sheetName val="8886"/>
      <sheetName val="Mariner PFIC"/>
      <sheetName val="PFIC (3)"/>
      <sheetName val="PFIC"/>
      <sheetName val="ValueList_Helper"/>
      <sheetName val="Product Sort"/>
      <sheetName val="--LEAD - Acctng Sort--"/>
      <sheetName val="PAM0611"/>
      <sheetName val="199A"/>
      <sheetName val="Static"/>
      <sheetName val="Annual Assumptions"/>
      <sheetName val="B - Tax Basis"/>
      <sheetName val="C1"/>
      <sheetName val="Drop Downs"/>
      <sheetName val="DT-Mappings"/>
      <sheetName val="AGM"/>
      <sheetName val="One day, Seven day, and Seven C"/>
      <sheetName val="E"/>
      <sheetName val="U.S ILD"/>
      <sheetName val="ELECTRIC"/>
      <sheetName val="STEAM"/>
      <sheetName val="WATER"/>
      <sheetName val="2010 Data"/>
      <sheetName val="ECKWERTE alt"/>
      <sheetName val="Quarterly LBO Model"/>
      <sheetName val="Central"/>
      <sheetName val="Investran TB_USD"/>
      <sheetName val="RIAM PR-4_2021"/>
      <sheetName val="Dropdown"/>
      <sheetName val="Budget trial bal"/>
      <sheetName val="Budget_trial_bal"/>
      <sheetName val="Budget_trial_bal2"/>
      <sheetName val="Budget_trial_bal1"/>
      <sheetName val="Budget_trial_bal3"/>
      <sheetName val="KerryExcel"/>
      <sheetName val="Sites"/>
      <sheetName val="Valid Values"/>
      <sheetName val="Budget_trial_bal4"/>
      <sheetName val="Budget_trial_bal5"/>
      <sheetName val="Valid_Values"/>
      <sheetName val="Sales Team Hierarchy 2206"/>
      <sheetName val="Budget_trial_bal6"/>
      <sheetName val="Valid_Values1"/>
      <sheetName val="Sales_Team_Hierarchy_2206"/>
      <sheetName val=" Drop Menus"/>
      <sheetName val="SPT vs PHI"/>
      <sheetName val="ocean voyage"/>
      <sheetName val="Budget_trial_bal7"/>
      <sheetName val="Valid_Values2"/>
      <sheetName val="Sales_Team_Hierarchy_22061"/>
      <sheetName val="_Drop_Menus"/>
      <sheetName val="SPT_vs_PHI"/>
      <sheetName val="ocean_voyage"/>
      <sheetName val="Budget_trial_bal9"/>
      <sheetName val="Valid_Values4"/>
      <sheetName val="Sales_Team_Hierarchy_22063"/>
      <sheetName val="_Drop_Menus2"/>
      <sheetName val="SPT_vs_PHI2"/>
      <sheetName val="ocean_voyage2"/>
      <sheetName val="Budget_trial_bal8"/>
      <sheetName val="Valid_Values3"/>
      <sheetName val="Sales_Team_Hierarchy_22062"/>
      <sheetName val="_Drop_Menus1"/>
      <sheetName val="SPT_vs_PHI1"/>
      <sheetName val="ocean_voyage1"/>
      <sheetName val="B"/>
      <sheetName val="Budget_trial_bal10"/>
      <sheetName val="Valid_Values5"/>
      <sheetName val="Sales_Team_Hierarchy_22064"/>
      <sheetName val="_Drop_Menus3"/>
      <sheetName val="SPT_vs_PHI3"/>
      <sheetName val="ocean_voyage3"/>
      <sheetName val="Budget_trial_bal11"/>
      <sheetName val="Valid_Values6"/>
      <sheetName val="Sales_Team_Hierarchy_22065"/>
      <sheetName val="_Drop_Menus4"/>
      <sheetName val="SPT_vs_PHI4"/>
      <sheetName val="ocean_voyage4"/>
      <sheetName val="integrated_merger_model"/>
      <sheetName val="Rent_Per_Lynette"/>
      <sheetName val="PU_TB"/>
      <sheetName val="PO_inv_by_state"/>
      <sheetName val="PO_ltd_TB_03"/>
      <sheetName val="WP_S1_-_Apportionment_-_Data"/>
      <sheetName val="SALT_Summary_Template"/>
      <sheetName val="Entity_Maps"/>
      <sheetName val="1130_-_US"/>
      <sheetName val="Base_Model"/>
      <sheetName val="1042-S_and_8805_Codes_-Hidden"/>
      <sheetName val="Available_Mappings"/>
      <sheetName val="Capital_Detail"/>
      <sheetName val="Master_Footnotes_"/>
      <sheetName val="Line_16_Scenairos"/>
      <sheetName val="926_Footnote_(2)"/>
      <sheetName val="PTP_CHILTON_SMALL_CAP"/>
      <sheetName val="PFIC_(4)"/>
      <sheetName val="MBA_Footnote"/>
      <sheetName val="ANNEXURE-_A"/>
      <sheetName val="2006-16_FOF"/>
      <sheetName val="2006-16_NOTICE"/>
      <sheetName val="Mariner_PFIC"/>
      <sheetName val="PFIC_(3)"/>
      <sheetName val="Annual_Assumptions"/>
      <sheetName val="Product_Sort"/>
      <sheetName val="--LEAD_-_Acctng_Sort--"/>
      <sheetName val="B_-_Tax_Basis"/>
      <sheetName val="Drop_Downs"/>
      <sheetName val="Budget_trial_bal12"/>
      <sheetName val="Valid_Values7"/>
      <sheetName val="Sales_Team_Hierarchy_22066"/>
      <sheetName val="_Drop_Menus5"/>
      <sheetName val="SPT_vs_PHI5"/>
      <sheetName val="ocean_voyage5"/>
      <sheetName val="integrated_merger_model1"/>
      <sheetName val="Rent_Per_Lynette1"/>
      <sheetName val="PU_TB1"/>
      <sheetName val="PO_inv_by_state1"/>
      <sheetName val="PO_ltd_TB_031"/>
      <sheetName val="WP_S1_-_Apportionment_-_Data1"/>
      <sheetName val="SALT_Summary_Template1"/>
      <sheetName val="Master_Data1"/>
      <sheetName val="Entity_Maps1"/>
      <sheetName val="1130_-_US1"/>
      <sheetName val="Base_Model1"/>
      <sheetName val="1042-S_and_8805_Codes_-Hidden1"/>
      <sheetName val="Exemption_Codes_&amp;_LOB_Codes1"/>
      <sheetName val="Available_Mappings1"/>
      <sheetName val="Capital_Detail1"/>
      <sheetName val="Master_Footnotes_1"/>
      <sheetName val="Line_16_Scenairos1"/>
      <sheetName val="926_Footnote_(2)1"/>
      <sheetName val="PTP_CHILTON_SMALL_CAP1"/>
      <sheetName val="PFIC_(4)1"/>
      <sheetName val="MBA_Footnote1"/>
      <sheetName val="ANNEXURE-_A1"/>
      <sheetName val="2006-16_FOF1"/>
      <sheetName val="2006-16_NOTICE1"/>
      <sheetName val="Mariner_PFIC1"/>
      <sheetName val="PFIC_(3)1"/>
      <sheetName val="Annual_Assumptions1"/>
      <sheetName val="Product_Sort1"/>
      <sheetName val="--LEAD_-_Acctng_Sort--1"/>
      <sheetName val="B_-_Tax_Basis1"/>
      <sheetName val="Drop_Downs1"/>
      <sheetName val="Budget_trial_bal13"/>
      <sheetName val="Valid_Values8"/>
      <sheetName val="Sales_Team_Hierarchy_22067"/>
      <sheetName val="_Drop_Menus6"/>
      <sheetName val="SPT_vs_PHI6"/>
      <sheetName val="ocean_voyage6"/>
      <sheetName val="integrated_merger_model2"/>
      <sheetName val="Rent_Per_Lynette2"/>
      <sheetName val="PU_TB2"/>
      <sheetName val="PO_inv_by_state2"/>
      <sheetName val="PO_ltd_TB_032"/>
      <sheetName val="WP_S1_-_Apportionment_-_Data2"/>
      <sheetName val="SALT_Summary_Template2"/>
      <sheetName val="Master_Data2"/>
      <sheetName val="Entity_Maps2"/>
      <sheetName val="1130_-_US2"/>
      <sheetName val="Base_Model2"/>
      <sheetName val="Recipient_and_WHA_Status_Codes2"/>
      <sheetName val="Other_drop_down_options2"/>
      <sheetName val="Exemption_Codes2"/>
      <sheetName val="Income_Codes2"/>
      <sheetName val="1042-S_and_8805_Codes_-Hidden2"/>
      <sheetName val="Exemption_Codes_&amp;_LOB_Codes2"/>
      <sheetName val="Available_Mappings2"/>
      <sheetName val="Capital_Detail2"/>
      <sheetName val="Master_Footnotes_2"/>
      <sheetName val="Line_16_Scenairos2"/>
      <sheetName val="926_Footnote_(2)2"/>
      <sheetName val="PTP_CHILTON_SMALL_CAP2"/>
      <sheetName val="PFIC_(4)2"/>
      <sheetName val="MBA_Footnote2"/>
      <sheetName val="ANNEXURE-_A2"/>
      <sheetName val="2006-16_FOF2"/>
      <sheetName val="2006-16_NOTICE2"/>
      <sheetName val="Mariner_PFIC2"/>
      <sheetName val="PFIC_(3)2"/>
      <sheetName val="Annual_Assumptions2"/>
      <sheetName val="Product_Sort2"/>
      <sheetName val="--LEAD_-_Acctng_Sort--2"/>
      <sheetName val="B_-_Tax_Basis2"/>
      <sheetName val="Drop_Downs2"/>
      <sheetName val="Trading Statement"/>
      <sheetName val="OLDMAP"/>
      <sheetName val="Budget_trial_bal14"/>
      <sheetName val="Valid_Values9"/>
      <sheetName val="Sales_Team_Hierarchy_22068"/>
      <sheetName val="_Drop_Menus7"/>
      <sheetName val="SPT_vs_PHI7"/>
      <sheetName val="ocean_voyage7"/>
      <sheetName val="integrated_merger_model3"/>
      <sheetName val="Rent_Per_Lynette3"/>
      <sheetName val="PU_TB3"/>
      <sheetName val="PO_inv_by_state3"/>
      <sheetName val="PO_ltd_TB_033"/>
      <sheetName val="WP_S1_-_Apportionment_-_Data3"/>
      <sheetName val="SALT_Summary_Template3"/>
      <sheetName val="Master_Data3"/>
      <sheetName val="Entity_Maps3"/>
      <sheetName val="1130_-_US3"/>
      <sheetName val="Base_Model3"/>
      <sheetName val="Recipient_and_WHA_Status_Codes3"/>
      <sheetName val="Other_drop_down_options3"/>
      <sheetName val="Exemption_Codes3"/>
      <sheetName val="Income_Codes3"/>
      <sheetName val="1042-S_and_8805_Codes_-Hidden3"/>
      <sheetName val="Exemption_Codes_&amp;_LOB_Codes3"/>
      <sheetName val="Available_Mappings3"/>
      <sheetName val="Capital_Detail3"/>
      <sheetName val="Master_Footnotes_3"/>
      <sheetName val="Line_16_Scenairos3"/>
      <sheetName val="926_Footnote_(2)3"/>
      <sheetName val="PTP_CHILTON_SMALL_CAP3"/>
      <sheetName val="PFIC_(4)3"/>
      <sheetName val="MBA_Footnote3"/>
      <sheetName val="ANNEXURE-_A3"/>
      <sheetName val="2006-16_FOF3"/>
      <sheetName val="2006-16_NOTICE3"/>
      <sheetName val="Mariner_PFIC3"/>
      <sheetName val="PFIC_(3)3"/>
      <sheetName val="Annual_Assumptions3"/>
      <sheetName val="Product_Sort3"/>
      <sheetName val="--LEAD_-_Acctng_Sort--3"/>
      <sheetName val="B_-_Tax_Basis3"/>
      <sheetName val="Drop_Downs3"/>
      <sheetName val="Budget_trial_bal15"/>
      <sheetName val="Valid_Values10"/>
      <sheetName val="Sales_Team_Hierarchy_22069"/>
      <sheetName val="_Drop_Menus8"/>
      <sheetName val="SPT_vs_PHI8"/>
      <sheetName val="ocean_voyage8"/>
      <sheetName val="integrated_merger_model4"/>
      <sheetName val="Rent_Per_Lynette4"/>
      <sheetName val="PU_TB4"/>
      <sheetName val="PO_inv_by_state4"/>
      <sheetName val="PO_ltd_TB_034"/>
      <sheetName val="WP_S1_-_Apportionment_-_Data4"/>
      <sheetName val="SALT_Summary_Template4"/>
      <sheetName val="Master_Data4"/>
      <sheetName val="Entity_Maps4"/>
      <sheetName val="1601_Detail_information4"/>
      <sheetName val="1130_-_US4"/>
      <sheetName val="Base_Model4"/>
      <sheetName val="Recipient_and_WHA_Status_Codes4"/>
      <sheetName val="Other_drop_down_options4"/>
      <sheetName val="Exemption_Codes4"/>
      <sheetName val="Income_Codes4"/>
      <sheetName val="1042-S_and_8805_Codes_-Hidden4"/>
      <sheetName val="Exemption_Codes_&amp;_LOB_Codes4"/>
      <sheetName val="Available_Mappings4"/>
      <sheetName val="Capital_Detail4"/>
      <sheetName val="Master_Footnotes_4"/>
      <sheetName val="Line_16_Scenairos4"/>
      <sheetName val="926_Footnote_(2)4"/>
      <sheetName val="PTP_CHILTON_SMALL_CAP4"/>
      <sheetName val="PFIC_(4)4"/>
      <sheetName val="MBA_Footnote4"/>
      <sheetName val="ANNEXURE-_A4"/>
      <sheetName val="2006-16_FOF4"/>
      <sheetName val="2006-16_NOTICE4"/>
      <sheetName val="Mariner_PFIC4"/>
      <sheetName val="PFIC_(3)4"/>
      <sheetName val="Annual_Assumptions4"/>
      <sheetName val="Product_Sort4"/>
      <sheetName val="--LEAD_-_Acctng_Sort--4"/>
      <sheetName val="B_-_Tax_Basis4"/>
      <sheetName val="Drop_Downs4"/>
      <sheetName val="Trading_Statement"/>
      <sheetName val="DB FC"/>
      <sheetName val="CE300610PrivatiLombardia"/>
      <sheetName val="D&amp;A b"/>
      <sheetName val="One_day,_Seven_day,_and_Seven_C"/>
      <sheetName val="U_S_ILD"/>
      <sheetName val="2010_Data"/>
      <sheetName val="ECKWERTE_alt"/>
      <sheetName val="Quarterly_LBO_Model"/>
      <sheetName val="Investran_TB_USD"/>
      <sheetName val="DNU"/>
      <sheetName val="Name Reference"/>
      <sheetName val="Liquor Inventory"/>
      <sheetName val="Formula_Data"/>
      <sheetName val="Drivers "/>
      <sheetName val="K-1_Status_5_5_16_for_LOOKUP1"/>
      <sheetName val="A_6_Line_16_Foreign_Transac_1"/>
      <sheetName val="Description_Bank1"/>
      <sheetName val="PR_Volume_Mac1"/>
      <sheetName val="Caricom_Local_Volume_Mac1"/>
      <sheetName val="314_A1"/>
      <sheetName val="MARKS_xls_-_Inputs1"/>
      <sheetName val="Country_Codes1"/>
      <sheetName val="PFIC_Summary1"/>
      <sheetName val="1_SC_II_Main_TIS1"/>
      <sheetName val="1_SC_II_Main_TIS_Q41"/>
      <sheetName val="National_Comps1"/>
      <sheetName val="DP_-_FFS_Monthly_Performance1"/>
      <sheetName val="Apportionment_-_Output1"/>
      <sheetName val="Summary_quarterly_P&amp;L1"/>
      <sheetName val="Partner_Data1"/>
      <sheetName val="DUE_FROM_&amp;_TO1"/>
      <sheetName val="Trial_Balance1"/>
      <sheetName val="Eur-Azeo_Report1"/>
      <sheetName val="ST_Corrections1"/>
      <sheetName val="Summary_1-Ph11"/>
      <sheetName val="RCM_Penetration1"/>
      <sheetName val="Scenario_Summary1"/>
      <sheetName val="Cash_Summary1"/>
      <sheetName val="Detail_USG1"/>
      <sheetName val="F-11 Property 172 FAS OLD"/>
      <sheetName val="F-10 Property 169 FAS"/>
      <sheetName val="Business Unit"/>
      <sheetName val="EU Comps"/>
      <sheetName val="EU_Comps"/>
      <sheetName val="TB Source"/>
      <sheetName val="IS - Consolidated"/>
      <sheetName val="Jun21"/>
      <sheetName val="Mar21"/>
      <sheetName val="Dec21"/>
      <sheetName val="&lt;Booking pivot&gt; - OLD"/>
      <sheetName val="0900"/>
      <sheetName val="Herramientas para análisis-VBA"/>
    </sheetNames>
    <sheetDataSet>
      <sheetData sheetId="0">
        <row r="12">
          <cell r="B12">
            <v>0.49</v>
          </cell>
        </row>
      </sheetData>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sheetData sheetId="134"/>
      <sheetData sheetId="135"/>
      <sheetData sheetId="136"/>
      <sheetData sheetId="137" refreshError="1"/>
      <sheetData sheetId="138" refreshError="1"/>
      <sheetData sheetId="139" refreshError="1"/>
      <sheetData sheetId="140" refreshError="1"/>
      <sheetData sheetId="141" refreshError="1"/>
      <sheetData sheetId="142" refreshError="1"/>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row r="12">
          <cell r="B12">
            <v>0.49</v>
          </cell>
        </row>
      </sheetData>
      <sheetData sheetId="175"/>
      <sheetData sheetId="176"/>
      <sheetData sheetId="177"/>
      <sheetData sheetId="178">
        <row r="12">
          <cell r="B12">
            <v>0.49</v>
          </cell>
        </row>
      </sheetData>
      <sheetData sheetId="179">
        <row r="12">
          <cell r="B12">
            <v>0.49</v>
          </cell>
        </row>
      </sheetData>
      <sheetData sheetId="180">
        <row r="12">
          <cell r="B12">
            <v>0.49</v>
          </cell>
        </row>
      </sheetData>
      <sheetData sheetId="181">
        <row r="12">
          <cell r="B12">
            <v>0.49</v>
          </cell>
        </row>
      </sheetData>
      <sheetData sheetId="182"/>
      <sheetData sheetId="183"/>
      <sheetData sheetId="184">
        <row r="12">
          <cell r="B12">
            <v>0.49</v>
          </cell>
        </row>
      </sheetData>
      <sheetData sheetId="185">
        <row r="12">
          <cell r="B12">
            <v>0.49</v>
          </cell>
        </row>
      </sheetData>
      <sheetData sheetId="186">
        <row r="12">
          <cell r="B12">
            <v>0.49</v>
          </cell>
        </row>
      </sheetData>
      <sheetData sheetId="187"/>
      <sheetData sheetId="188"/>
      <sheetData sheetId="189"/>
      <sheetData sheetId="190"/>
      <sheetData sheetId="191">
        <row r="12">
          <cell r="B12">
            <v>0.49</v>
          </cell>
        </row>
      </sheetData>
      <sheetData sheetId="192">
        <row r="12">
          <cell r="B12">
            <v>0.49</v>
          </cell>
        </row>
      </sheetData>
      <sheetData sheetId="193">
        <row r="12">
          <cell r="B12">
            <v>0.49</v>
          </cell>
        </row>
      </sheetData>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ow r="12">
          <cell r="B12">
            <v>0.49</v>
          </cell>
        </row>
      </sheetData>
      <sheetData sheetId="303">
        <row r="12">
          <cell r="B12">
            <v>0.49</v>
          </cell>
        </row>
      </sheetData>
      <sheetData sheetId="304">
        <row r="12">
          <cell r="B12">
            <v>0.49</v>
          </cell>
        </row>
      </sheetData>
      <sheetData sheetId="305"/>
      <sheetData sheetId="306"/>
      <sheetData sheetId="307"/>
      <sheetData sheetId="308"/>
      <sheetData sheetId="309">
        <row r="12">
          <cell r="B12">
            <v>0.49</v>
          </cell>
        </row>
      </sheetData>
      <sheetData sheetId="310"/>
      <sheetData sheetId="311"/>
      <sheetData sheetId="312" refreshError="1"/>
      <sheetData sheetId="313" refreshError="1"/>
      <sheetData sheetId="314"/>
      <sheetData sheetId="315" refreshError="1"/>
      <sheetData sheetId="316" refreshError="1"/>
      <sheetData sheetId="317" refreshError="1"/>
      <sheetData sheetId="318" refreshError="1"/>
      <sheetData sheetId="319" refreshError="1"/>
      <sheetData sheetId="320" refreshError="1"/>
      <sheetData sheetId="321" refreshError="1"/>
      <sheetData sheetId="322"/>
      <sheetData sheetId="323" refreshError="1"/>
      <sheetData sheetId="324"/>
      <sheetData sheetId="325">
        <row r="98">
          <cell r="H98">
            <v>797321</v>
          </cell>
        </row>
      </sheetData>
      <sheetData sheetId="326">
        <row r="98">
          <cell r="H98">
            <v>797321</v>
          </cell>
        </row>
      </sheetData>
      <sheetData sheetId="327"/>
      <sheetData sheetId="328">
        <row r="98">
          <cell r="H98">
            <v>797321</v>
          </cell>
        </row>
      </sheetData>
      <sheetData sheetId="329"/>
      <sheetData sheetId="330"/>
      <sheetData sheetId="33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ow r="12">
          <cell r="B12">
            <v>0.49</v>
          </cell>
        </row>
      </sheetData>
      <sheetData sheetId="342" refreshError="1"/>
      <sheetData sheetId="343" refreshError="1"/>
      <sheetData sheetId="344" refreshError="1"/>
      <sheetData sheetId="345" refreshError="1"/>
      <sheetData sheetId="346" refreshError="1"/>
      <sheetData sheetId="347" refreshError="1"/>
      <sheetData sheetId="348"/>
      <sheetData sheetId="349"/>
      <sheetData sheetId="350"/>
      <sheetData sheetId="351"/>
      <sheetData sheetId="352"/>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row r="107">
          <cell r="H107"/>
        </row>
      </sheetData>
      <sheetData sheetId="415"/>
      <sheetData sheetId="416"/>
      <sheetData sheetId="417"/>
      <sheetData sheetId="418"/>
      <sheetData sheetId="419"/>
      <sheetData sheetId="420"/>
      <sheetData sheetId="421"/>
      <sheetData sheetId="422"/>
      <sheetData sheetId="423"/>
      <sheetData sheetId="424"/>
      <sheetData sheetId="425"/>
      <sheetData sheetId="426" refreshError="1"/>
      <sheetData sheetId="427"/>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sheetData sheetId="450"/>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sheetData sheetId="479"/>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refreshError="1"/>
      <sheetData sheetId="513" refreshError="1"/>
      <sheetData sheetId="514"/>
      <sheetData sheetId="515"/>
      <sheetData sheetId="516"/>
      <sheetData sheetId="517"/>
      <sheetData sheetId="518"/>
      <sheetData sheetId="519"/>
      <sheetData sheetId="520"/>
      <sheetData sheetId="521" refreshError="1"/>
      <sheetData sheetId="522" refreshError="1"/>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refreshError="1"/>
      <sheetData sheetId="541" refreshError="1"/>
      <sheetData sheetId="542" refreshError="1"/>
      <sheetData sheetId="543" refreshError="1"/>
      <sheetData sheetId="544">
        <row r="12">
          <cell r="B12">
            <v>0.49</v>
          </cell>
        </row>
      </sheetData>
      <sheetData sheetId="545"/>
      <sheetData sheetId="546"/>
      <sheetData sheetId="547"/>
      <sheetData sheetId="548"/>
      <sheetData sheetId="549"/>
      <sheetData sheetId="550"/>
      <sheetData sheetId="551"/>
      <sheetData sheetId="552"/>
      <sheetData sheetId="553"/>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sheetData sheetId="608"/>
      <sheetData sheetId="609"/>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refreshError="1"/>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sheetData sheetId="861"/>
      <sheetData sheetId="862"/>
      <sheetData sheetId="863"/>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refreshError="1"/>
      <sheetData sheetId="1157"/>
      <sheetData sheetId="1158"/>
      <sheetData sheetId="1159"/>
      <sheetData sheetId="1160"/>
      <sheetData sheetId="1161"/>
      <sheetData sheetId="1162"/>
      <sheetData sheetId="1163" refreshError="1"/>
      <sheetData sheetId="1164" refreshError="1"/>
      <sheetData sheetId="1165" refreshError="1"/>
      <sheetData sheetId="1166" refreshError="1"/>
      <sheetData sheetId="1167" refreshError="1"/>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refreshError="1"/>
      <sheetData sheetId="1194" refreshError="1"/>
      <sheetData sheetId="1195" refreshError="1"/>
      <sheetData sheetId="1196" refreshError="1"/>
      <sheetData sheetId="1197"/>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 RFE"/>
      <sheetName val="Model Setup"/>
      <sheetName val="Output"/>
      <sheetName val="Assumptions"/>
      <sheetName val="Menu Data"/>
      <sheetName val="Huntley Plant Data"/>
      <sheetName val="Dunkirk Plant Data"/>
      <sheetName val="Oswego Plant Data"/>
      <sheetName val="Arthur Kill Plant Data"/>
      <sheetName val="Astoria Plant Data"/>
      <sheetName val="Branford Plant Data"/>
      <sheetName val="Devon Plant Data"/>
      <sheetName val="Middletown Plant Data"/>
      <sheetName val="Cos Cob Plant Data"/>
      <sheetName val="Franklin Drive Plant Data"/>
      <sheetName val="Montville Plant Data"/>
      <sheetName val="Norwalk Harbor Plant Data"/>
      <sheetName val="Somerset Plant Data"/>
      <sheetName val="Torrington Plant Data"/>
      <sheetName val="Active Plant Data"/>
      <sheetName val="Active Dispatch Data"/>
      <sheetName val="Market Price Dispatch Data"/>
      <sheetName val="Market Load Data"/>
      <sheetName val="Average Market Price"/>
      <sheetName val="Market Price Percentages"/>
      <sheetName val="Market Price Data"/>
      <sheetName val="Inputs"/>
      <sheetName val="Project Calcs"/>
      <sheetName val="Base Calcs"/>
      <sheetName val="Graph Data"/>
      <sheetName val="Cash Flow Chart"/>
      <sheetName val="Cash flow pro forma"/>
      <sheetName val="Earnings Pro forma"/>
      <sheetName val="Initial_RFE"/>
      <sheetName val="Model_Setup"/>
      <sheetName val="Menu_Data"/>
      <sheetName val="Huntley_Plant_Data"/>
      <sheetName val="Dunkirk_Plant_Data"/>
      <sheetName val="Oswego_Plant_Data"/>
      <sheetName val="Arthur_Kill_Plant_Data"/>
      <sheetName val="Astoria_Plant_Data"/>
      <sheetName val="Branford_Plant_Data"/>
      <sheetName val="Devon_Plant_Data"/>
      <sheetName val="Middletown_Plant_Data"/>
      <sheetName val="Cos_Cob_Plant_Data"/>
      <sheetName val="Franklin_Drive_Plant_Data"/>
      <sheetName val="Montville_Plant_Data"/>
      <sheetName val="Norwalk_Harbor_Plant_Data"/>
      <sheetName val="Somerset_Plant_Data"/>
      <sheetName val="Torrington_Plant_Data"/>
      <sheetName val="Active_Plant_Data"/>
      <sheetName val="Active_Dispatch_Data"/>
      <sheetName val="Market_Price_Dispatch_Data"/>
      <sheetName val="Market_Load_Data"/>
      <sheetName val="Average_Market_Price"/>
      <sheetName val="Market_Price_Percentages"/>
      <sheetName val="Market_Price_Data"/>
      <sheetName val="Project_Calcs"/>
      <sheetName val="Base_Calcs"/>
      <sheetName val="Graph_Data"/>
      <sheetName val="Cash_Flow_Chart"/>
      <sheetName val="Cash_flow_pro_forma"/>
      <sheetName val="Earnings_Pro_forma"/>
      <sheetName val="ASS"/>
      <sheetName val="Drop Downs"/>
      <sheetName val="Assumptions 1"/>
      <sheetName val="Initial_RFE1"/>
      <sheetName val="Model_Setup1"/>
      <sheetName val="Menu_Data1"/>
      <sheetName val="Huntley_Plant_Data1"/>
      <sheetName val="Dunkirk_Plant_Data1"/>
      <sheetName val="Oswego_Plant_Data1"/>
      <sheetName val="Arthur_Kill_Plant_Data1"/>
      <sheetName val="Astoria_Plant_Data1"/>
      <sheetName val="Branford_Plant_Data1"/>
      <sheetName val="Devon_Plant_Data1"/>
      <sheetName val="Middletown_Plant_Data1"/>
      <sheetName val="Cos_Cob_Plant_Data1"/>
      <sheetName val="Franklin_Drive_Plant_Data1"/>
      <sheetName val="Montville_Plant_Data1"/>
      <sheetName val="Norwalk_Harbor_Plant_Data1"/>
      <sheetName val="Somerset_Plant_Data1"/>
      <sheetName val="Torrington_Plant_Data1"/>
      <sheetName val="Active_Plant_Data1"/>
      <sheetName val="Active_Dispatch_Data1"/>
      <sheetName val="Market_Price_Dispatch_Data1"/>
      <sheetName val="Market_Load_Data1"/>
      <sheetName val="Average_Market_Price1"/>
      <sheetName val="Market_Price_Percentages1"/>
      <sheetName val="Market_Price_Data1"/>
      <sheetName val="Project_Calcs1"/>
      <sheetName val="Base_Calcs1"/>
      <sheetName val="Graph_Data1"/>
      <sheetName val="Cash_Flow_Chart1"/>
      <sheetName val="Cash_flow_pro_forma1"/>
      <sheetName val="Earnings_Pro_forma1"/>
      <sheetName val="Cost Approach"/>
      <sheetName val="Sensitivity Control"/>
      <sheetName val="Retail Rate Summary- VA resi"/>
      <sheetName val="Initial_RFE2"/>
      <sheetName val="Model_Setup2"/>
      <sheetName val="Menu_Data2"/>
      <sheetName val="Huntley_Plant_Data2"/>
      <sheetName val="Dunkirk_Plant_Data2"/>
      <sheetName val="Oswego_Plant_Data2"/>
      <sheetName val="Arthur_Kill_Plant_Data2"/>
      <sheetName val="Astoria_Plant_Data2"/>
      <sheetName val="Branford_Plant_Data2"/>
      <sheetName val="Devon_Plant_Data2"/>
      <sheetName val="Middletown_Plant_Data2"/>
      <sheetName val="Cos_Cob_Plant_Data2"/>
      <sheetName val="Franklin_Drive_Plant_Data2"/>
      <sheetName val="Montville_Plant_Data2"/>
      <sheetName val="Norwalk_Harbor_Plant_Data2"/>
      <sheetName val="Somerset_Plant_Data2"/>
      <sheetName val="Torrington_Plant_Data2"/>
      <sheetName val="Active_Plant_Data2"/>
      <sheetName val="Active_Dispatch_Data2"/>
      <sheetName val="Market_Price_Dispatch_Data2"/>
      <sheetName val="Market_Load_Data2"/>
      <sheetName val="Average_Market_Price2"/>
      <sheetName val="Market_Price_Percentages2"/>
      <sheetName val="Market_Price_Data2"/>
      <sheetName val="Project_Calcs2"/>
      <sheetName val="Base_Calcs2"/>
      <sheetName val="Graph_Data2"/>
      <sheetName val="Cash_Flow_Chart2"/>
      <sheetName val="Cash_flow_pro_forma2"/>
      <sheetName val="Earnings_Pro_forma2"/>
      <sheetName val="Drop_Downs"/>
      <sheetName val="Assumptions_1"/>
      <sheetName val="Sensitivity_Control"/>
    </sheetNames>
    <sheetDataSet>
      <sheetData sheetId="0" refreshError="1"/>
      <sheetData sheetId="1" refreshError="1"/>
      <sheetData sheetId="2"/>
      <sheetData sheetId="3" refreshError="1"/>
      <sheetData sheetId="4">
        <row r="7">
          <cell r="C7" t="str">
            <v>Both</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19">
          <cell r="H219">
            <v>30</v>
          </cell>
        </row>
      </sheetData>
      <sheetData sheetId="27"/>
      <sheetData sheetId="28"/>
      <sheetData sheetId="29" refreshError="1"/>
      <sheetData sheetId="30" refreshError="1"/>
      <sheetData sheetId="31"/>
      <sheetData sheetId="32"/>
      <sheetData sheetId="33"/>
      <sheetData sheetId="34"/>
      <sheetData sheetId="35">
        <row r="7">
          <cell r="C7" t="str">
            <v>Both</v>
          </cell>
        </row>
      </sheetData>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refreshError="1"/>
      <sheetData sheetId="65" refreshError="1"/>
      <sheetData sheetId="66"/>
      <sheetData sheetId="67"/>
      <sheetData sheetId="68">
        <row r="7">
          <cell r="C7" t="str">
            <v>Both</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refreshError="1"/>
      <sheetData sheetId="97" refreshError="1"/>
      <sheetData sheetId="98" refreshError="1"/>
      <sheetData sheetId="99"/>
      <sheetData sheetId="100"/>
      <sheetData sheetId="101">
        <row r="7">
          <cell r="C7" t="str">
            <v>Both</v>
          </cell>
        </row>
      </sheetData>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XREF"/>
      <sheetName val="Tickmarks"/>
    </sheetNames>
    <sheetDataSet>
      <sheetData sheetId="0" refreshError="1"/>
      <sheetData sheetId="1">
        <row r="1">
          <cell r="F1" t="str">
            <v>Preliminary</v>
          </cell>
        </row>
      </sheetData>
      <sheetData sheetId="2">
        <row r="2">
          <cell r="E2" t="str">
            <v>!</v>
          </cell>
        </row>
      </sheetData>
      <sheetData sheetId="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st Qtr Cons 04 Global"/>
      <sheetName val="13 Pd Fcst"/>
      <sheetName val="1st Qtr Cons 04"/>
      <sheetName val="1st Qtr Cons 03 (2)"/>
      <sheetName val="2nd Qtr Cons 03"/>
      <sheetName val="Driver Fcst BU"/>
      <sheetName val="4th Qtr Cons 03"/>
      <sheetName val="2nd Qtr Cons 03 Global"/>
      <sheetName val="4th Qtr Cons 03 Global"/>
      <sheetName val="3rd Qtr Cons 03 Global"/>
      <sheetName val="3rd Qtr Cons 03"/>
      <sheetName val="13 Pd Fcst Base"/>
      <sheetName val="Comp Sales Adj Base"/>
      <sheetName val="13 Pd Fcst Pinetree"/>
      <sheetName val="13 Pd Fcst Cajun Concepts"/>
      <sheetName val="Comp Sales Adj PT"/>
      <sheetName val="Comp 2003"/>
      <sheetName val="Pre-Open Plan"/>
      <sheetName val="Pre-Open Act-Fcst"/>
      <sheetName val="Pre-Open Var"/>
      <sheetName val="PT Closures 4402"/>
      <sheetName val="PT Closures 4403"/>
      <sheetName val="PT Closures 4405"/>
      <sheetName val="PT Closures 4413"/>
      <sheetName val="PT Closures"/>
      <sheetName val="PT Closures 4436"/>
      <sheetName val="PT Closures 4446"/>
      <sheetName val="PT Closures 4428"/>
      <sheetName val="Closures 4640"/>
      <sheetName val="Rest Adj"/>
      <sheetName val="Closures Adj"/>
      <sheetName val="3441"/>
      <sheetName val="3677"/>
      <sheetName val="3689"/>
      <sheetName val="3761"/>
      <sheetName val="3243"/>
      <sheetName val="3695"/>
      <sheetName val="4974"/>
      <sheetName val="2113 Plan"/>
      <sheetName val="2113 Fcst"/>
      <sheetName val="2113 adj"/>
      <sheetName val="2018-7433 Plan"/>
      <sheetName val="2018 Plan"/>
      <sheetName val="2018-7433 Fcst"/>
      <sheetName val="2018-7433 var"/>
      <sheetName val="Transcon"/>
      <sheetName val="Transcon Downtime"/>
      <sheetName val="New Rest Miss"/>
      <sheetName val="Query"/>
      <sheetName val="Query Plan"/>
      <sheetName val="Rental Plan"/>
      <sheetName val="Rental Actuals"/>
      <sheetName val="Rental Actuals (2)"/>
      <sheetName val="Rental Actuals (3)"/>
      <sheetName val="Rental Prior"/>
      <sheetName val="4772 P"/>
      <sheetName val="Depr Adj"/>
      <sheetName val="2404"/>
      <sheetName val="2402 - 03"/>
      <sheetName val="Comp Sales Adj Base risk"/>
      <sheetName val="7303 P"/>
      <sheetName val="Comp 2003 Scen"/>
      <sheetName val="Comp 2003 Scen (1%)"/>
      <sheetName val="Comp 2003 Scen 1%"/>
      <sheetName val="Openings Scen"/>
      <sheetName val="7277 P"/>
      <sheetName val="7277 P (2)"/>
      <sheetName val="7255 P"/>
      <sheetName val="Citrus Adj"/>
      <sheetName val="Citrus Est"/>
      <sheetName val="2113 old"/>
      <sheetName val="2113 new"/>
      <sheetName val="2018 a"/>
      <sheetName val="5973 P"/>
      <sheetName val="5973 A"/>
      <sheetName val="2485 P"/>
      <sheetName val="2485 A"/>
      <sheetName val="4772 Act"/>
      <sheetName val="7199 P"/>
      <sheetName val="Roy Adj"/>
      <sheetName val="roy ws"/>
      <sheetName val="ROY &amp; Fr Fees"/>
      <sheetName val="7255 plan"/>
      <sheetName val="7277 plan"/>
      <sheetName val="7037 plan"/>
      <sheetName val="7036 plan"/>
      <sheetName val="Total Non-Comp plan"/>
      <sheetName val="7255 Act"/>
      <sheetName val="7277 Act"/>
      <sheetName val="7037 Act"/>
      <sheetName val="7036 Act"/>
      <sheetName val="Total Non-Comp act"/>
      <sheetName val="Total Non-Comp var"/>
      <sheetName val="Fr Ops"/>
      <sheetName val="Domestic OH 03 FINAL"/>
      <sheetName val="8211"/>
      <sheetName val="Comp 2002"/>
      <sheetName val="Misc Rest Adj"/>
      <sheetName val="2024"/>
      <sheetName val="2018"/>
      <sheetName val="4975"/>
      <sheetName val="2021"/>
      <sheetName val="Miss 02 New"/>
      <sheetName val="S&amp;R Downtime"/>
      <sheetName val="2nd Qtr Cons 02 "/>
      <sheetName val="3rd Qtr Cons 02 "/>
      <sheetName val="4th Qtr Cons 02 "/>
      <sheetName val="4th Qtr Cons 02  (2)"/>
      <sheetName val="Stone Mountain"/>
      <sheetName val="Roswell Rd"/>
      <sheetName val="Old Milton"/>
      <sheetName val="Monica E"/>
      <sheetName val="S&amp;R &amp; Reimage Downtime Adj"/>
      <sheetName val="Read Road"/>
      <sheetName val="Lee Street"/>
      <sheetName val="2nd Qtr Cons 02 oh alloc"/>
      <sheetName val="2001 Non-Cash Plan Rest Lev "/>
      <sheetName val="Sheet3"/>
      <sheetName val="Rental Actual"/>
      <sheetName val="Comp 2002 (2)"/>
      <sheetName val="Domestic Overhead 02 FINAL  (7)"/>
      <sheetName val="Sheet1"/>
      <sheetName val="Domestic Overhead 02 FINAL  (5)"/>
      <sheetName val="Domestic Overhead 02 FINAL  (6)"/>
      <sheetName val="Domestic Overhead 02 FINAL  (4)"/>
      <sheetName val="Domestic Overhead 02 FINAL  (2)"/>
      <sheetName val="Domestic Overhead 02 FINAL  (3)"/>
      <sheetName val="Intl 02 FINAL"/>
      <sheetName val="Intl 02 FINAL (2)"/>
      <sheetName val="Intl 02 FINAL (3)"/>
      <sheetName val="Domestic Overhead WS"/>
      <sheetName val="Base &amp; CC"/>
      <sheetName val="Sheet6"/>
      <sheetName val="Dom OH"/>
      <sheetName val="Dom OH (2)"/>
      <sheetName val="Domestic Overhead 02 FINAL"/>
      <sheetName val="2402"/>
      <sheetName val="2402 (2)"/>
      <sheetName val="PT"/>
      <sheetName val="CK"/>
      <sheetName val="Intl Non-Cash"/>
      <sheetName val="Base uplanned"/>
      <sheetName val="S&amp;R + Reimages"/>
      <sheetName val="Qtr#1 Actuals Commentary"/>
      <sheetName val="Reimage Commentary"/>
      <sheetName val="Notes"/>
      <sheetName val="Global Comp"/>
      <sheetName val="4520 Arlington"/>
      <sheetName val="370 Arlington"/>
      <sheetName val="3584 Arlington"/>
      <sheetName val="4626 Airport"/>
      <sheetName val="5614-Broad"/>
      <sheetName val="5614-Broad Act"/>
      <sheetName val="4421-Bel Act "/>
      <sheetName val="4749-NC"/>
      <sheetName val="4756-NC"/>
      <sheetName val="Brainerd"/>
      <sheetName val="East-West"/>
      <sheetName val="PT uplanned"/>
      <sheetName val="4422"/>
      <sheetName val="4421"/>
      <sheetName val="Domestic Overhead 02"/>
      <sheetName val="Domestic Overhead 02 (2)"/>
      <sheetName val="Domestic Overhead 01 (2)"/>
      <sheetName val="Intl Overhead"/>
      <sheetName val="Non-Cash OH (2)"/>
      <sheetName val="Non-Cash Rest level"/>
      <sheetName val="Non-Cash Rest level (2)"/>
      <sheetName val="CK 01"/>
      <sheetName val="Backup sheets"/>
      <sheetName val="00 Overhead"/>
      <sheetName val="2000 Base"/>
      <sheetName val="2000 NCR"/>
      <sheetName val="end of updated sheets "/>
      <sheetName val="Old Sheets"/>
      <sheetName val="2nd Quarter Fcst Base"/>
      <sheetName val="2nd Quarter Fcst Cons 00"/>
      <sheetName val="3rd Qtr Cons 00"/>
      <sheetName val="4th Qtr Cons 00(2)"/>
      <sheetName val="4th Qtr Cons 00"/>
      <sheetName val="1st Qtr Cons "/>
      <sheetName val="2nd Qtr Cons 00"/>
      <sheetName val="Non-Cash Rest Act (2)"/>
      <sheetName val="2nd Qtr Cons 01"/>
      <sheetName val="3rd Qtr Cons 01"/>
      <sheetName val="4th Qtr Cons 01"/>
      <sheetName val="1st Qtr Cons 01"/>
      <sheetName val="1st Qtr Cons 03"/>
      <sheetName val="PT Closures 4640"/>
      <sheetName val="Income Statement"/>
      <sheetName val="EXRPTS"/>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sheetData sheetId="188"/>
      <sheetData sheetId="189" refreshError="1"/>
      <sheetData sheetId="19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elbudg"/>
      <sheetName val="RPT02"/>
      <sheetName val="SO2RPT"/>
      <sheetName val="NOXRPT"/>
      <sheetName val="jbilaton02"/>
      <sheetName val="jbilatof02"/>
      <sheetName val="Annual Sales &amp; Load Forecast"/>
      <sheetName val="2001-2003susq1"/>
      <sheetName val="2001-2003susq2"/>
      <sheetName val="Gen Budg"/>
      <sheetName val="GB On Peak"/>
      <sheetName val="GB Off Peak"/>
      <sheetName val="Year 2001-11_20-Un2"/>
      <sheetName val="Year 2001-11_20-Un1"/>
      <sheetName val="Cost_SummarySheet"/>
      <sheetName val="RPT04"/>
      <sheetName val="Gen Budg 2002"/>
      <sheetName val="GB On Peak (2)"/>
      <sheetName val="GB Off Peak (2)"/>
      <sheetName val="2001-2005 budget"/>
      <sheetName val="PLR FERC worksheet"/>
      <sheetName val="Gen_SummarySheet"/>
      <sheetName val="GB Off Peak new"/>
      <sheetName val="Gen Budg new"/>
      <sheetName val="GB On Peak new"/>
      <sheetName val="Total MWHs-2002"/>
      <sheetName val="On-peak MWH"/>
      <sheetName val="Off-peak MWH"/>
      <sheetName val="Gen Budg 10_11"/>
      <sheetName val="GB On Peak 10_11"/>
      <sheetName val="GB Off Peak 10_11"/>
      <sheetName val="Bilat_Spot_Sales"/>
      <sheetName val="PJM Expected"/>
      <sheetName val="Bilat_Spot_Purch."/>
      <sheetName val="PJM"/>
      <sheetName val="Scheduled Load (with Losses)"/>
      <sheetName val="Detail"/>
      <sheetName val="Comp1"/>
      <sheetName val="Sheet2"/>
      <sheetName val="Sheet3"/>
      <sheetName val="Tables"/>
      <sheetName val="DualData"/>
      <sheetName val="Chart of Account"/>
      <sheetName val="log"/>
      <sheetName val="Sheet1"/>
      <sheetName val="F9_Hidden_Lists"/>
    </sheetNames>
    <sheetDataSet>
      <sheetData sheetId="0" refreshError="1">
        <row r="1">
          <cell r="A1" t="str">
            <v>BLUE = MANUAL ENTRY</v>
          </cell>
          <cell r="C1" t="str">
            <v xml:space="preserve"> </v>
          </cell>
          <cell r="F1" t="str">
            <v>SUMMARY SHEET</v>
          </cell>
          <cell r="O1" t="str">
            <v>FUELBUDG.XLS</v>
          </cell>
        </row>
        <row r="2">
          <cell r="F2" t="str">
            <v>TOTAL GENERATION</v>
          </cell>
          <cell r="L2" t="str">
            <v>CASE:2001 FORECAST</v>
          </cell>
          <cell r="P2" t="str">
            <v>1</v>
          </cell>
        </row>
        <row r="3">
          <cell r="F3" t="str">
            <v xml:space="preserve">                   </v>
          </cell>
          <cell r="L3">
            <v>36851</v>
          </cell>
          <cell r="M3" t="str">
            <v xml:space="preserve">    </v>
          </cell>
        </row>
        <row r="4">
          <cell r="F4" t="str">
            <v>(OUTPUT &amp; INTERCHANGE - MILLIONS OF KWH)</v>
          </cell>
        </row>
        <row r="6">
          <cell r="A6" t="str">
            <v>STEAM STATIONS</v>
          </cell>
          <cell r="C6" t="str">
            <v>JANUARY</v>
          </cell>
          <cell r="D6" t="str">
            <v>FEBRUARY</v>
          </cell>
          <cell r="E6" t="str">
            <v>MARCH</v>
          </cell>
          <cell r="F6" t="str">
            <v>APRIL</v>
          </cell>
          <cell r="G6" t="str">
            <v>MAY</v>
          </cell>
          <cell r="H6" t="str">
            <v>JUNE</v>
          </cell>
          <cell r="I6" t="str">
            <v>JULY</v>
          </cell>
          <cell r="J6" t="str">
            <v>AUGUST</v>
          </cell>
          <cell r="K6" t="str">
            <v>SEPTEMBER</v>
          </cell>
          <cell r="L6" t="str">
            <v>OCTOBER</v>
          </cell>
          <cell r="M6" t="str">
            <v>NOVEMBER</v>
          </cell>
          <cell r="N6" t="str">
            <v>DECEMBER</v>
          </cell>
          <cell r="O6" t="str">
            <v>TOTAL</v>
          </cell>
        </row>
        <row r="7">
          <cell r="A7" t="str">
            <v xml:space="preserve">  COAL-FIRED</v>
          </cell>
        </row>
        <row r="8">
          <cell r="A8" t="str">
            <v xml:space="preserve">    Brunner Island</v>
          </cell>
          <cell r="C8">
            <v>814</v>
          </cell>
          <cell r="D8">
            <v>770</v>
          </cell>
          <cell r="E8">
            <v>840</v>
          </cell>
          <cell r="F8">
            <v>540</v>
          </cell>
          <cell r="G8">
            <v>557</v>
          </cell>
          <cell r="H8">
            <v>764</v>
          </cell>
          <cell r="I8">
            <v>826</v>
          </cell>
          <cell r="J8">
            <v>830</v>
          </cell>
          <cell r="K8">
            <v>524.79999999999995</v>
          </cell>
          <cell r="L8">
            <v>523.19999999999993</v>
          </cell>
          <cell r="M8">
            <v>497.2</v>
          </cell>
          <cell r="N8">
            <v>747.7</v>
          </cell>
          <cell r="O8">
            <v>8234</v>
          </cell>
        </row>
        <row r="9">
          <cell r="A9" t="str">
            <v xml:space="preserve">    Martins Creek 1-2</v>
          </cell>
          <cell r="C9">
            <v>124</v>
          </cell>
          <cell r="D9">
            <v>117</v>
          </cell>
          <cell r="E9">
            <v>93</v>
          </cell>
          <cell r="F9">
            <v>98</v>
          </cell>
          <cell r="G9">
            <v>61.6</v>
          </cell>
          <cell r="H9">
            <v>88.2</v>
          </cell>
          <cell r="I9">
            <v>91.3</v>
          </cell>
          <cell r="J9">
            <v>98.7</v>
          </cell>
          <cell r="K9">
            <v>34.924999999999997</v>
          </cell>
          <cell r="L9">
            <v>134.1</v>
          </cell>
          <cell r="M9">
            <v>75.099999999999994</v>
          </cell>
          <cell r="N9">
            <v>94</v>
          </cell>
          <cell r="O9">
            <v>1110</v>
          </cell>
        </row>
        <row r="10">
          <cell r="A10" t="str">
            <v xml:space="preserve">    Sunbury</v>
          </cell>
          <cell r="C10">
            <v>0</v>
          </cell>
          <cell r="D10">
            <v>0</v>
          </cell>
          <cell r="E10">
            <v>0</v>
          </cell>
          <cell r="F10">
            <v>0</v>
          </cell>
          <cell r="G10">
            <v>0</v>
          </cell>
          <cell r="H10">
            <v>0</v>
          </cell>
          <cell r="I10">
            <v>0</v>
          </cell>
          <cell r="J10">
            <v>0</v>
          </cell>
          <cell r="K10">
            <v>0</v>
          </cell>
          <cell r="L10">
            <v>0</v>
          </cell>
          <cell r="M10">
            <v>0</v>
          </cell>
          <cell r="N10">
            <v>0</v>
          </cell>
          <cell r="O10">
            <v>0</v>
          </cell>
        </row>
        <row r="11">
          <cell r="A11" t="str">
            <v xml:space="preserve">    Holtwood</v>
          </cell>
          <cell r="C11">
            <v>0</v>
          </cell>
          <cell r="D11">
            <v>0</v>
          </cell>
          <cell r="E11">
            <v>0</v>
          </cell>
          <cell r="F11">
            <v>0</v>
          </cell>
          <cell r="G11">
            <v>0</v>
          </cell>
          <cell r="H11">
            <v>0</v>
          </cell>
          <cell r="I11">
            <v>0</v>
          </cell>
          <cell r="J11">
            <v>0</v>
          </cell>
          <cell r="K11">
            <v>0</v>
          </cell>
          <cell r="L11">
            <v>0</v>
          </cell>
          <cell r="M11">
            <v>0</v>
          </cell>
          <cell r="N11">
            <v>0</v>
          </cell>
          <cell r="O11">
            <v>0</v>
          </cell>
        </row>
        <row r="12">
          <cell r="A12" t="str">
            <v xml:space="preserve">    Keystone</v>
          </cell>
          <cell r="C12">
            <v>138</v>
          </cell>
          <cell r="D12">
            <v>128</v>
          </cell>
          <cell r="E12">
            <v>138</v>
          </cell>
          <cell r="F12">
            <v>114.7</v>
          </cell>
          <cell r="G12">
            <v>69</v>
          </cell>
          <cell r="H12">
            <v>132</v>
          </cell>
          <cell r="I12">
            <v>138</v>
          </cell>
          <cell r="J12">
            <v>138</v>
          </cell>
          <cell r="K12">
            <v>132</v>
          </cell>
          <cell r="L12">
            <v>138</v>
          </cell>
          <cell r="M12">
            <v>132</v>
          </cell>
          <cell r="N12">
            <v>138</v>
          </cell>
          <cell r="O12">
            <v>1536</v>
          </cell>
        </row>
        <row r="13">
          <cell r="A13" t="str">
            <v xml:space="preserve">    Conemaugh</v>
          </cell>
          <cell r="C13">
            <v>168.5</v>
          </cell>
          <cell r="D13">
            <v>157.80000000000001</v>
          </cell>
          <cell r="E13">
            <v>168.8</v>
          </cell>
          <cell r="F13">
            <v>163.19999999999999</v>
          </cell>
          <cell r="G13">
            <v>168.8</v>
          </cell>
          <cell r="H13">
            <v>163.19999999999999</v>
          </cell>
          <cell r="I13">
            <v>168.8</v>
          </cell>
          <cell r="J13">
            <v>168.8</v>
          </cell>
          <cell r="K13">
            <v>103.39999999999999</v>
          </cell>
          <cell r="L13">
            <v>84.4</v>
          </cell>
          <cell r="M13">
            <v>108.8</v>
          </cell>
          <cell r="N13">
            <v>148.9</v>
          </cell>
          <cell r="O13">
            <v>1773</v>
          </cell>
        </row>
        <row r="14">
          <cell r="A14" t="str">
            <v xml:space="preserve">    Montour</v>
          </cell>
          <cell r="C14">
            <v>816</v>
          </cell>
          <cell r="D14">
            <v>766.7</v>
          </cell>
          <cell r="E14">
            <v>689</v>
          </cell>
          <cell r="F14">
            <v>395</v>
          </cell>
          <cell r="G14">
            <v>496</v>
          </cell>
          <cell r="H14">
            <v>860</v>
          </cell>
          <cell r="I14">
            <v>937.6</v>
          </cell>
          <cell r="J14">
            <v>916.4</v>
          </cell>
          <cell r="K14">
            <v>773.2</v>
          </cell>
          <cell r="L14">
            <v>686</v>
          </cell>
          <cell r="M14">
            <v>673.75</v>
          </cell>
          <cell r="N14">
            <v>789.9</v>
          </cell>
          <cell r="O14">
            <v>8800</v>
          </cell>
        </row>
        <row r="15">
          <cell r="A15" t="str">
            <v xml:space="preserve">    TOTAL COAL-FIRED</v>
          </cell>
          <cell r="C15">
            <v>2060.5</v>
          </cell>
          <cell r="D15">
            <v>1939.5</v>
          </cell>
          <cell r="E15">
            <v>1928.8</v>
          </cell>
          <cell r="F15">
            <v>1310.9</v>
          </cell>
          <cell r="G15">
            <v>1352.4</v>
          </cell>
          <cell r="H15">
            <v>2007.4</v>
          </cell>
          <cell r="I15">
            <v>2161.6999999999998</v>
          </cell>
          <cell r="J15">
            <v>2151.9</v>
          </cell>
          <cell r="K15">
            <v>1568.3</v>
          </cell>
          <cell r="L15">
            <v>1565.7</v>
          </cell>
          <cell r="M15">
            <v>1486.8999999999999</v>
          </cell>
          <cell r="N15">
            <v>1918.5</v>
          </cell>
          <cell r="O15">
            <v>21453</v>
          </cell>
        </row>
        <row r="16">
          <cell r="A16" t="str">
            <v xml:space="preserve">    Martins Creek 3-4</v>
          </cell>
          <cell r="C16">
            <v>95.8</v>
          </cell>
          <cell r="D16">
            <v>95.8</v>
          </cell>
          <cell r="E16">
            <v>34.799999999999997</v>
          </cell>
          <cell r="F16">
            <v>23.8</v>
          </cell>
          <cell r="G16">
            <v>73.2</v>
          </cell>
          <cell r="H16">
            <v>250.2</v>
          </cell>
          <cell r="I16">
            <v>400.4</v>
          </cell>
          <cell r="J16">
            <v>400.4</v>
          </cell>
          <cell r="K16">
            <v>146.4</v>
          </cell>
          <cell r="L16">
            <v>32.299999999999997</v>
          </cell>
          <cell r="M16">
            <v>34.799999999999997</v>
          </cell>
          <cell r="N16">
            <v>80.599999999999994</v>
          </cell>
          <cell r="O16">
            <v>1669</v>
          </cell>
        </row>
        <row r="17">
          <cell r="A17" t="str">
            <v xml:space="preserve">      TOTAL FOSSIL STEAM</v>
          </cell>
          <cell r="C17">
            <v>2156.3000000000002</v>
          </cell>
          <cell r="D17">
            <v>2035.3</v>
          </cell>
          <cell r="E17">
            <v>1963.6</v>
          </cell>
          <cell r="F17">
            <v>1334.7</v>
          </cell>
          <cell r="G17">
            <v>1425.6000000000001</v>
          </cell>
          <cell r="H17">
            <v>2257.6</v>
          </cell>
          <cell r="I17">
            <v>2562.1</v>
          </cell>
          <cell r="J17">
            <v>2552.3000000000002</v>
          </cell>
          <cell r="K17">
            <v>1714.7</v>
          </cell>
          <cell r="L17">
            <v>1598</v>
          </cell>
          <cell r="M17">
            <v>1521.7</v>
          </cell>
          <cell r="N17">
            <v>1999.1</v>
          </cell>
          <cell r="O17">
            <v>23121</v>
          </cell>
        </row>
        <row r="19">
          <cell r="A19" t="str">
            <v xml:space="preserve">  NUCLEAR</v>
          </cell>
        </row>
        <row r="20">
          <cell r="A20" t="str">
            <v xml:space="preserve">    Susquehanna 1 (PL 90% Share)</v>
          </cell>
          <cell r="C20">
            <v>713.1</v>
          </cell>
          <cell r="D20">
            <v>644.1</v>
          </cell>
          <cell r="E20">
            <v>713.1</v>
          </cell>
          <cell r="F20">
            <v>690.1</v>
          </cell>
          <cell r="G20">
            <v>447.2</v>
          </cell>
          <cell r="H20">
            <v>690.1</v>
          </cell>
          <cell r="I20">
            <v>713.1</v>
          </cell>
          <cell r="J20">
            <v>713.1</v>
          </cell>
          <cell r="K20">
            <v>690.1</v>
          </cell>
          <cell r="L20">
            <v>713.1</v>
          </cell>
          <cell r="M20">
            <v>690.1</v>
          </cell>
          <cell r="N20">
            <v>713.1</v>
          </cell>
          <cell r="O20">
            <v>8130</v>
          </cell>
        </row>
        <row r="21">
          <cell r="A21" t="str">
            <v xml:space="preserve">    Susquehanna 2 (PL 90% Share)</v>
          </cell>
          <cell r="C21">
            <v>715</v>
          </cell>
          <cell r="D21">
            <v>636.79999999999995</v>
          </cell>
          <cell r="E21">
            <v>176.2</v>
          </cell>
          <cell r="F21">
            <v>41.4</v>
          </cell>
          <cell r="G21">
            <v>710.9</v>
          </cell>
          <cell r="H21">
            <v>698.8</v>
          </cell>
          <cell r="I21">
            <v>722.1</v>
          </cell>
          <cell r="J21">
            <v>722.1</v>
          </cell>
          <cell r="K21">
            <v>698.8</v>
          </cell>
          <cell r="L21">
            <v>722.1</v>
          </cell>
          <cell r="M21">
            <v>698.8</v>
          </cell>
          <cell r="N21">
            <v>722.1</v>
          </cell>
          <cell r="O21">
            <v>7265</v>
          </cell>
        </row>
        <row r="23">
          <cell r="A23" t="str">
            <v xml:space="preserve">    TOTAL NUCLEAR</v>
          </cell>
          <cell r="C23">
            <v>1428.1</v>
          </cell>
          <cell r="D23">
            <v>1280.9000000000001</v>
          </cell>
          <cell r="E23">
            <v>889.3</v>
          </cell>
          <cell r="F23">
            <v>731.5</v>
          </cell>
          <cell r="G23">
            <v>1158.0999999999999</v>
          </cell>
          <cell r="H23">
            <v>1388.9</v>
          </cell>
          <cell r="I23">
            <v>1435.2</v>
          </cell>
          <cell r="J23">
            <v>1435.2</v>
          </cell>
          <cell r="K23">
            <v>1388.9</v>
          </cell>
          <cell r="L23">
            <v>1435.2</v>
          </cell>
          <cell r="M23">
            <v>1388.9</v>
          </cell>
          <cell r="N23">
            <v>1435.2</v>
          </cell>
          <cell r="O23">
            <v>15395</v>
          </cell>
        </row>
        <row r="25">
          <cell r="A25" t="str">
            <v>COMBUSTION TURBINES</v>
          </cell>
          <cell r="C25">
            <v>0.5</v>
          </cell>
          <cell r="D25">
            <v>0.9</v>
          </cell>
          <cell r="E25">
            <v>0.1</v>
          </cell>
          <cell r="F25">
            <v>0.2</v>
          </cell>
          <cell r="G25">
            <v>0.5</v>
          </cell>
          <cell r="H25">
            <v>0.5</v>
          </cell>
          <cell r="I25">
            <v>5</v>
          </cell>
          <cell r="J25">
            <v>1.6</v>
          </cell>
          <cell r="K25">
            <v>2.4</v>
          </cell>
          <cell r="L25">
            <v>0.2</v>
          </cell>
          <cell r="M25">
            <v>0.2</v>
          </cell>
          <cell r="N25">
            <v>0.2</v>
          </cell>
          <cell r="O25">
            <v>12</v>
          </cell>
        </row>
        <row r="27">
          <cell r="A27" t="str">
            <v>DIESELS</v>
          </cell>
          <cell r="C27">
            <v>0.1</v>
          </cell>
          <cell r="D27">
            <v>0.1</v>
          </cell>
          <cell r="E27">
            <v>0.1</v>
          </cell>
          <cell r="F27">
            <v>0.1</v>
          </cell>
          <cell r="G27">
            <v>0.2</v>
          </cell>
          <cell r="H27">
            <v>0.2</v>
          </cell>
          <cell r="I27">
            <v>0.1</v>
          </cell>
          <cell r="J27">
            <v>0.1</v>
          </cell>
          <cell r="K27">
            <v>0.1</v>
          </cell>
          <cell r="L27">
            <v>0.1</v>
          </cell>
          <cell r="M27">
            <v>0.1</v>
          </cell>
          <cell r="N27">
            <v>0.1</v>
          </cell>
          <cell r="O27">
            <v>1</v>
          </cell>
        </row>
        <row r="29">
          <cell r="A29" t="str">
            <v>HYDRO STATIONS</v>
          </cell>
        </row>
        <row r="30">
          <cell r="A30" t="str">
            <v xml:space="preserve">  Holtwood</v>
          </cell>
          <cell r="C30">
            <v>53</v>
          </cell>
          <cell r="D30">
            <v>52</v>
          </cell>
          <cell r="E30">
            <v>70</v>
          </cell>
          <cell r="F30">
            <v>67</v>
          </cell>
          <cell r="G30">
            <v>65</v>
          </cell>
          <cell r="H30">
            <v>48</v>
          </cell>
          <cell r="I30">
            <v>36</v>
          </cell>
          <cell r="J30">
            <v>28</v>
          </cell>
          <cell r="K30">
            <v>25.3</v>
          </cell>
          <cell r="L30">
            <v>31</v>
          </cell>
          <cell r="M30">
            <v>45</v>
          </cell>
          <cell r="N30">
            <v>54</v>
          </cell>
          <cell r="O30">
            <v>574</v>
          </cell>
        </row>
        <row r="31">
          <cell r="A31" t="str">
            <v xml:space="preserve">  Wallenpaupack</v>
          </cell>
          <cell r="C31">
            <v>8.1999999999999993</v>
          </cell>
          <cell r="D31">
            <v>7.4</v>
          </cell>
          <cell r="E31">
            <v>7.3</v>
          </cell>
          <cell r="F31">
            <v>8.3000000000000007</v>
          </cell>
          <cell r="G31">
            <v>6.2</v>
          </cell>
          <cell r="H31">
            <v>6.7</v>
          </cell>
          <cell r="I31">
            <v>6.3</v>
          </cell>
          <cell r="J31">
            <v>5.7</v>
          </cell>
          <cell r="K31">
            <v>5.9</v>
          </cell>
          <cell r="L31">
            <v>5.0999999999999996</v>
          </cell>
          <cell r="M31">
            <v>4.7</v>
          </cell>
          <cell r="N31">
            <v>6.6</v>
          </cell>
          <cell r="O31">
            <v>78</v>
          </cell>
        </row>
        <row r="33">
          <cell r="A33" t="str">
            <v xml:space="preserve">  TOTAL HYDRO</v>
          </cell>
          <cell r="C33">
            <v>61.2</v>
          </cell>
          <cell r="D33">
            <v>59.4</v>
          </cell>
          <cell r="E33">
            <v>77.3</v>
          </cell>
          <cell r="F33">
            <v>75.3</v>
          </cell>
          <cell r="G33">
            <v>71.2</v>
          </cell>
          <cell r="H33">
            <v>54.7</v>
          </cell>
          <cell r="I33">
            <v>42.3</v>
          </cell>
          <cell r="J33">
            <v>33.700000000000003</v>
          </cell>
          <cell r="K33">
            <v>31.200000000000003</v>
          </cell>
          <cell r="L33">
            <v>36.1</v>
          </cell>
          <cell r="M33">
            <v>49.7</v>
          </cell>
          <cell r="N33">
            <v>60.6</v>
          </cell>
          <cell r="O33">
            <v>653</v>
          </cell>
        </row>
        <row r="35">
          <cell r="A35" t="str">
            <v xml:space="preserve">      TOTAL GENERATION</v>
          </cell>
          <cell r="C35">
            <v>3646.2</v>
          </cell>
          <cell r="D35">
            <v>3376.6</v>
          </cell>
          <cell r="E35">
            <v>2930.3999999999996</v>
          </cell>
          <cell r="F35">
            <v>2141.7999999999997</v>
          </cell>
          <cell r="G35">
            <v>2655.5999999999995</v>
          </cell>
          <cell r="H35">
            <v>3701.8999999999996</v>
          </cell>
          <cell r="I35">
            <v>4044.7000000000003</v>
          </cell>
          <cell r="J35">
            <v>4022.8999999999996</v>
          </cell>
          <cell r="K35">
            <v>3137.3</v>
          </cell>
          <cell r="L35">
            <v>3069.5999999999995</v>
          </cell>
          <cell r="M35">
            <v>2960.6</v>
          </cell>
          <cell r="N35">
            <v>3495.2</v>
          </cell>
          <cell r="O35">
            <v>39183</v>
          </cell>
        </row>
        <row r="37">
          <cell r="A37" t="str">
            <v>POWER PURCHASES</v>
          </cell>
        </row>
        <row r="38">
          <cell r="A38" t="str">
            <v xml:space="preserve">  Short-term - Other Utilities</v>
          </cell>
          <cell r="C38">
            <v>2677.4303711799671</v>
          </cell>
          <cell r="D38">
            <v>2156.8887812305543</v>
          </cell>
          <cell r="E38">
            <v>2825.6782031233347</v>
          </cell>
          <cell r="F38">
            <v>2659.7924305566653</v>
          </cell>
          <cell r="G38">
            <v>3160.3783543079885</v>
          </cell>
          <cell r="H38">
            <v>3948.8673394166985</v>
          </cell>
          <cell r="I38">
            <v>4831.6930868202444</v>
          </cell>
          <cell r="J38">
            <v>4679.7051982400199</v>
          </cell>
          <cell r="K38">
            <v>3348.0084327590603</v>
          </cell>
          <cell r="L38">
            <v>2547.4139125659799</v>
          </cell>
          <cell r="M38">
            <v>1966.3050553543999</v>
          </cell>
          <cell r="N38">
            <v>2837.4045029406398</v>
          </cell>
          <cell r="O38">
            <v>37640</v>
          </cell>
        </row>
        <row r="39">
          <cell r="A39" t="str">
            <v xml:space="preserve">  Non-utility Generation</v>
          </cell>
          <cell r="C39">
            <v>205.8</v>
          </cell>
          <cell r="D39">
            <v>229.3</v>
          </cell>
          <cell r="E39">
            <v>211.1</v>
          </cell>
          <cell r="F39">
            <v>204.3</v>
          </cell>
          <cell r="G39">
            <v>201.5</v>
          </cell>
          <cell r="H39">
            <v>233.6</v>
          </cell>
          <cell r="I39">
            <v>211.1</v>
          </cell>
          <cell r="J39">
            <v>200.2</v>
          </cell>
          <cell r="K39">
            <v>186.3</v>
          </cell>
          <cell r="L39">
            <v>201.7</v>
          </cell>
          <cell r="M39">
            <v>213.2</v>
          </cell>
          <cell r="N39">
            <v>239.2</v>
          </cell>
          <cell r="O39">
            <v>2537</v>
          </cell>
        </row>
        <row r="40">
          <cell r="A40" t="str">
            <v xml:space="preserve">  Safe Harbor</v>
          </cell>
          <cell r="C40">
            <v>31.4</v>
          </cell>
          <cell r="D40">
            <v>32.700000000000003</v>
          </cell>
          <cell r="E40">
            <v>57.5</v>
          </cell>
          <cell r="F40">
            <v>56.9</v>
          </cell>
          <cell r="G40">
            <v>41.8</v>
          </cell>
          <cell r="H40">
            <v>23.5</v>
          </cell>
          <cell r="I40">
            <v>15.6</v>
          </cell>
          <cell r="J40">
            <v>11.2</v>
          </cell>
          <cell r="K40">
            <v>10.3</v>
          </cell>
          <cell r="L40">
            <v>15.8</v>
          </cell>
          <cell r="M40">
            <v>25.4</v>
          </cell>
          <cell r="N40">
            <v>33.200000000000003</v>
          </cell>
          <cell r="O40">
            <v>355</v>
          </cell>
        </row>
        <row r="41">
          <cell r="A41" t="str">
            <v xml:space="preserve">  PJM Interchange</v>
          </cell>
          <cell r="C41">
            <v>0</v>
          </cell>
          <cell r="D41">
            <v>0</v>
          </cell>
          <cell r="E41">
            <v>0</v>
          </cell>
          <cell r="F41">
            <v>0</v>
          </cell>
          <cell r="G41">
            <v>0</v>
          </cell>
          <cell r="H41">
            <v>0</v>
          </cell>
          <cell r="I41">
            <v>0</v>
          </cell>
          <cell r="J41">
            <v>0</v>
          </cell>
          <cell r="K41">
            <v>0</v>
          </cell>
          <cell r="L41">
            <v>0</v>
          </cell>
          <cell r="M41">
            <v>0</v>
          </cell>
          <cell r="N41">
            <v>0</v>
          </cell>
          <cell r="O41">
            <v>0</v>
          </cell>
        </row>
        <row r="42">
          <cell r="A42" t="str">
            <v xml:space="preserve">  PASNY </v>
          </cell>
          <cell r="C42">
            <v>2.4</v>
          </cell>
          <cell r="D42">
            <v>2.4</v>
          </cell>
          <cell r="E42">
            <v>2.4</v>
          </cell>
          <cell r="F42">
            <v>2.4</v>
          </cell>
          <cell r="G42">
            <v>2.4</v>
          </cell>
          <cell r="H42">
            <v>2.4</v>
          </cell>
          <cell r="I42">
            <v>2.4</v>
          </cell>
          <cell r="J42">
            <v>2.4</v>
          </cell>
          <cell r="K42">
            <v>2.4</v>
          </cell>
          <cell r="L42">
            <v>2.4</v>
          </cell>
          <cell r="M42">
            <v>2.4</v>
          </cell>
          <cell r="N42">
            <v>2.4</v>
          </cell>
          <cell r="O42">
            <v>29</v>
          </cell>
        </row>
        <row r="43">
          <cell r="A43" t="str">
            <v xml:space="preserve">  Borderline</v>
          </cell>
          <cell r="C43">
            <v>0.1</v>
          </cell>
          <cell r="D43">
            <v>0.1</v>
          </cell>
          <cell r="E43">
            <v>0.1</v>
          </cell>
          <cell r="F43">
            <v>0.1</v>
          </cell>
          <cell r="G43">
            <v>0.1</v>
          </cell>
          <cell r="H43">
            <v>0.1</v>
          </cell>
          <cell r="I43">
            <v>0.1</v>
          </cell>
          <cell r="J43">
            <v>0.1</v>
          </cell>
          <cell r="K43">
            <v>0.1</v>
          </cell>
          <cell r="L43">
            <v>0.1</v>
          </cell>
          <cell r="M43">
            <v>0.1</v>
          </cell>
          <cell r="N43">
            <v>0.1</v>
          </cell>
          <cell r="O43">
            <v>1</v>
          </cell>
        </row>
        <row r="45">
          <cell r="A45" t="str">
            <v xml:space="preserve">    TOTAL POWER PURCHASES</v>
          </cell>
          <cell r="C45">
            <v>2917.1</v>
          </cell>
          <cell r="D45">
            <v>2421.4</v>
          </cell>
          <cell r="E45">
            <v>3096.7999999999997</v>
          </cell>
          <cell r="F45">
            <v>2923.5</v>
          </cell>
          <cell r="G45">
            <v>3406.2000000000003</v>
          </cell>
          <cell r="H45">
            <v>4208.5</v>
          </cell>
          <cell r="I45">
            <v>5060.8999999999996</v>
          </cell>
          <cell r="J45">
            <v>4893.5999999999995</v>
          </cell>
          <cell r="K45">
            <v>3547.1</v>
          </cell>
          <cell r="L45">
            <v>2767.4</v>
          </cell>
          <cell r="M45">
            <v>2207.4</v>
          </cell>
          <cell r="N45">
            <v>3112.3</v>
          </cell>
          <cell r="O45">
            <v>40562</v>
          </cell>
        </row>
        <row r="47">
          <cell r="A47" t="str">
            <v>TOTAL ENERGY AVAILABLE</v>
          </cell>
          <cell r="C47">
            <v>6563.2999999999993</v>
          </cell>
          <cell r="D47">
            <v>5798</v>
          </cell>
          <cell r="E47">
            <v>6027.1999999999989</v>
          </cell>
          <cell r="F47">
            <v>5065.2999999999993</v>
          </cell>
          <cell r="G47">
            <v>6061.7999999999993</v>
          </cell>
          <cell r="H47">
            <v>7910.4</v>
          </cell>
          <cell r="I47">
            <v>9105.6</v>
          </cell>
          <cell r="J47">
            <v>8916.5</v>
          </cell>
          <cell r="K47">
            <v>6684.4</v>
          </cell>
          <cell r="L47">
            <v>5837</v>
          </cell>
          <cell r="M47">
            <v>5168</v>
          </cell>
          <cell r="N47">
            <v>6607.5</v>
          </cell>
          <cell r="O47">
            <v>79745</v>
          </cell>
        </row>
        <row r="49">
          <cell r="A49" t="str">
            <v>NON-SYSTEM ENERGY SALES</v>
          </cell>
        </row>
        <row r="50">
          <cell r="A50" t="str">
            <v xml:space="preserve">  Sales to ACE </v>
          </cell>
          <cell r="C50">
            <v>0</v>
          </cell>
          <cell r="D50">
            <v>0</v>
          </cell>
          <cell r="E50">
            <v>0</v>
          </cell>
          <cell r="F50">
            <v>0</v>
          </cell>
          <cell r="G50">
            <v>0</v>
          </cell>
          <cell r="H50">
            <v>0</v>
          </cell>
          <cell r="I50">
            <v>0</v>
          </cell>
          <cell r="J50">
            <v>0</v>
          </cell>
          <cell r="K50">
            <v>0</v>
          </cell>
          <cell r="L50">
            <v>0</v>
          </cell>
          <cell r="M50">
            <v>0</v>
          </cell>
          <cell r="N50">
            <v>0</v>
          </cell>
          <cell r="O50">
            <v>0</v>
          </cell>
        </row>
        <row r="51">
          <cell r="A51" t="str">
            <v xml:space="preserve">  Sales to JCP&amp;L </v>
          </cell>
          <cell r="C51">
            <v>0</v>
          </cell>
          <cell r="D51">
            <v>0</v>
          </cell>
          <cell r="E51">
            <v>0</v>
          </cell>
          <cell r="F51">
            <v>0</v>
          </cell>
          <cell r="G51">
            <v>0</v>
          </cell>
          <cell r="H51">
            <v>0</v>
          </cell>
          <cell r="I51">
            <v>0</v>
          </cell>
          <cell r="J51">
            <v>0</v>
          </cell>
          <cell r="K51">
            <v>0</v>
          </cell>
          <cell r="L51">
            <v>0</v>
          </cell>
          <cell r="M51">
            <v>0</v>
          </cell>
          <cell r="N51">
            <v>0</v>
          </cell>
          <cell r="O51">
            <v>0</v>
          </cell>
        </row>
        <row r="52">
          <cell r="A52" t="str">
            <v xml:space="preserve">  Sales to BG&amp;E</v>
          </cell>
          <cell r="C52">
            <v>-92.7</v>
          </cell>
          <cell r="D52">
            <v>-83.1</v>
          </cell>
          <cell r="E52">
            <v>-57.7</v>
          </cell>
          <cell r="F52">
            <v>-47.4</v>
          </cell>
          <cell r="G52">
            <v>-75.099999999999994</v>
          </cell>
          <cell r="H52">
            <v>0</v>
          </cell>
          <cell r="I52">
            <v>0</v>
          </cell>
          <cell r="J52">
            <v>0</v>
          </cell>
          <cell r="K52">
            <v>0</v>
          </cell>
          <cell r="L52">
            <v>0</v>
          </cell>
          <cell r="M52">
            <v>0</v>
          </cell>
          <cell r="N52">
            <v>0</v>
          </cell>
          <cell r="O52">
            <v>-356</v>
          </cell>
        </row>
        <row r="53">
          <cell r="A53" t="str">
            <v xml:space="preserve">  Sales to JCP&amp;L</v>
          </cell>
          <cell r="C53">
            <v>-223.2</v>
          </cell>
          <cell r="D53">
            <v>-201.6</v>
          </cell>
          <cell r="E53">
            <v>-223.2</v>
          </cell>
          <cell r="F53">
            <v>-215.7</v>
          </cell>
          <cell r="G53">
            <v>-223.2</v>
          </cell>
          <cell r="H53">
            <v>-216</v>
          </cell>
          <cell r="I53">
            <v>-223.2</v>
          </cell>
          <cell r="J53">
            <v>-223.2</v>
          </cell>
          <cell r="K53">
            <v>-216</v>
          </cell>
          <cell r="L53">
            <v>-223.5</v>
          </cell>
          <cell r="M53">
            <v>-216</v>
          </cell>
          <cell r="N53">
            <v>-223.2</v>
          </cell>
          <cell r="O53">
            <v>-2628</v>
          </cell>
        </row>
        <row r="54">
          <cell r="A54" t="str">
            <v xml:space="preserve">  PJM Interchange </v>
          </cell>
          <cell r="C54">
            <v>-883.36962882003309</v>
          </cell>
          <cell r="D54">
            <v>-835.9112187694459</v>
          </cell>
          <cell r="E54">
            <v>-421.42179687666521</v>
          </cell>
          <cell r="F54">
            <v>-0.60756944333479623</v>
          </cell>
          <cell r="G54">
            <v>-507.32164569201177</v>
          </cell>
          <cell r="H54">
            <v>-1564.4326605833003</v>
          </cell>
          <cell r="I54">
            <v>-1618.9069131797551</v>
          </cell>
          <cell r="J54">
            <v>-1625.99480175998</v>
          </cell>
          <cell r="K54">
            <v>-1005.9915672409397</v>
          </cell>
          <cell r="L54">
            <v>-855.98608743401974</v>
          </cell>
          <cell r="M54">
            <v>-677.09494464560021</v>
          </cell>
          <cell r="N54">
            <v>-844.79549705936051</v>
          </cell>
          <cell r="O54">
            <v>-10842</v>
          </cell>
        </row>
        <row r="55">
          <cell r="A55" t="str">
            <v xml:space="preserve">  Additional Gen Avail. For Sale</v>
          </cell>
          <cell r="C55">
            <v>0</v>
          </cell>
          <cell r="D55">
            <v>0</v>
          </cell>
          <cell r="E55">
            <v>0</v>
          </cell>
          <cell r="F55">
            <v>0</v>
          </cell>
          <cell r="G55">
            <v>0</v>
          </cell>
          <cell r="H55">
            <v>0</v>
          </cell>
          <cell r="I55">
            <v>0</v>
          </cell>
          <cell r="J55">
            <v>0</v>
          </cell>
          <cell r="K55">
            <v>0</v>
          </cell>
          <cell r="L55">
            <v>0</v>
          </cell>
          <cell r="M55">
            <v>0</v>
          </cell>
          <cell r="N55">
            <v>0</v>
          </cell>
          <cell r="O55">
            <v>0</v>
          </cell>
        </row>
        <row r="56">
          <cell r="A56" t="str">
            <v xml:space="preserve">  Sales to Other</v>
          </cell>
          <cell r="C56">
            <v>-2777.4303711799671</v>
          </cell>
          <cell r="D56">
            <v>-2256.8887812305543</v>
          </cell>
          <cell r="E56">
            <v>-2925.6782031233347</v>
          </cell>
          <cell r="F56">
            <v>-2759.7924305566653</v>
          </cell>
          <cell r="G56">
            <v>-3260.3783543079885</v>
          </cell>
          <cell r="H56">
            <v>-4048.867339416699</v>
          </cell>
          <cell r="I56">
            <v>-4931.6930868202444</v>
          </cell>
          <cell r="J56">
            <v>-4779.7051982400199</v>
          </cell>
          <cell r="K56">
            <v>-3448.0084327590603</v>
          </cell>
          <cell r="L56">
            <v>-2647.4139125659799</v>
          </cell>
          <cell r="M56">
            <v>-2066.3050553543999</v>
          </cell>
          <cell r="N56">
            <v>-2937.4045029406398</v>
          </cell>
          <cell r="O56">
            <v>-38840</v>
          </cell>
        </row>
        <row r="57">
          <cell r="A57" t="str">
            <v>PUC CUST. NON-SYSTEM ENERGY SALES</v>
          </cell>
          <cell r="C57">
            <v>-3976.7000000000003</v>
          </cell>
          <cell r="D57">
            <v>-3377.5</v>
          </cell>
          <cell r="E57">
            <v>-3628</v>
          </cell>
          <cell r="F57">
            <v>-3023.5</v>
          </cell>
          <cell r="G57">
            <v>-4066</v>
          </cell>
          <cell r="H57">
            <v>-5829.2999999999993</v>
          </cell>
          <cell r="I57">
            <v>-6773.7999999999993</v>
          </cell>
          <cell r="J57">
            <v>-6628.9</v>
          </cell>
          <cell r="K57">
            <v>-4670</v>
          </cell>
          <cell r="L57">
            <v>-3726.8999999999996</v>
          </cell>
          <cell r="M57">
            <v>-2959.4</v>
          </cell>
          <cell r="N57">
            <v>-4005.4000000000005</v>
          </cell>
          <cell r="O57">
            <v>-52665</v>
          </cell>
        </row>
        <row r="59">
          <cell r="A59" t="str">
            <v>The low system output estimate is due to excluding Energy Plus acquired load.</v>
          </cell>
        </row>
        <row r="60">
          <cell r="A60" t="str">
            <v xml:space="preserve">SYSTEM OUTPUT (incl UGI supply)      </v>
          </cell>
          <cell r="C60">
            <v>2586.6</v>
          </cell>
          <cell r="D60">
            <v>2420.5</v>
          </cell>
          <cell r="E60">
            <v>2399.1999999999998</v>
          </cell>
          <cell r="F60">
            <v>2041.8</v>
          </cell>
          <cell r="G60">
            <v>1995.8</v>
          </cell>
          <cell r="H60">
            <v>2081.1</v>
          </cell>
          <cell r="I60">
            <v>2331.8000000000002</v>
          </cell>
          <cell r="J60">
            <v>2287.6</v>
          </cell>
          <cell r="K60">
            <v>2014.4</v>
          </cell>
          <cell r="L60">
            <v>2110.1</v>
          </cell>
          <cell r="M60">
            <v>2208.6</v>
          </cell>
          <cell r="N60">
            <v>2602.1</v>
          </cell>
          <cell r="O60">
            <v>27080</v>
          </cell>
        </row>
        <row r="61">
          <cell r="C61" t="str">
            <v xml:space="preserve"> ========</v>
          </cell>
          <cell r="D61" t="str">
            <v xml:space="preserve"> ========</v>
          </cell>
          <cell r="E61" t="str">
            <v xml:space="preserve"> ========</v>
          </cell>
          <cell r="F61" t="str">
            <v xml:space="preserve"> ========</v>
          </cell>
          <cell r="G61" t="str">
            <v xml:space="preserve"> ========</v>
          </cell>
          <cell r="H61" t="str">
            <v xml:space="preserve"> ========</v>
          </cell>
          <cell r="I61" t="str">
            <v xml:space="preserve"> ========</v>
          </cell>
          <cell r="J61" t="str">
            <v xml:space="preserve"> ========</v>
          </cell>
          <cell r="K61" t="str">
            <v xml:space="preserve"> ========</v>
          </cell>
          <cell r="L61" t="str">
            <v xml:space="preserve"> ========</v>
          </cell>
          <cell r="M61" t="str">
            <v xml:space="preserve"> ========</v>
          </cell>
          <cell r="N61" t="str">
            <v xml:space="preserve"> ========</v>
          </cell>
          <cell r="O61" t="str">
            <v xml:space="preserve"> =========</v>
          </cell>
        </row>
        <row r="62">
          <cell r="F62" t="str">
            <v xml:space="preserve">                   PP&amp;L UNIT GENERATION </v>
          </cell>
          <cell r="L62" t="str">
            <v>CASE:2001 FORECAST</v>
          </cell>
          <cell r="P62" t="str">
            <v>2</v>
          </cell>
        </row>
        <row r="63">
          <cell r="F63" t="str">
            <v xml:space="preserve">                 </v>
          </cell>
          <cell r="L63">
            <v>36851</v>
          </cell>
        </row>
        <row r="64">
          <cell r="F64" t="str">
            <v xml:space="preserve">                                  (Millions of KWH)</v>
          </cell>
        </row>
        <row r="66">
          <cell r="A66" t="str">
            <v>PP&amp;L TOTAL GENERATION</v>
          </cell>
          <cell r="C66" t="str">
            <v>JANUARY</v>
          </cell>
          <cell r="D66" t="str">
            <v>FEBRUARY</v>
          </cell>
          <cell r="E66" t="str">
            <v>MARCH</v>
          </cell>
          <cell r="F66" t="str">
            <v>APRIL</v>
          </cell>
          <cell r="G66" t="str">
            <v>MAY</v>
          </cell>
          <cell r="H66" t="str">
            <v>JUNE</v>
          </cell>
          <cell r="I66" t="str">
            <v>JULY</v>
          </cell>
          <cell r="J66" t="str">
            <v>AUGUST</v>
          </cell>
          <cell r="K66" t="str">
            <v>SEPTEMBER</v>
          </cell>
          <cell r="L66" t="str">
            <v>OCTOBER</v>
          </cell>
          <cell r="M66" t="str">
            <v>NOVEMBER</v>
          </cell>
          <cell r="N66" t="str">
            <v>DECEMBER</v>
          </cell>
          <cell r="O66" t="str">
            <v>TOTAL</v>
          </cell>
        </row>
        <row r="68">
          <cell r="A68" t="str">
            <v xml:space="preserve">    Brunner Is. #1</v>
          </cell>
          <cell r="C68">
            <v>185</v>
          </cell>
          <cell r="D68">
            <v>170</v>
          </cell>
          <cell r="E68">
            <v>180</v>
          </cell>
          <cell r="F68">
            <v>160</v>
          </cell>
          <cell r="G68">
            <v>128</v>
          </cell>
          <cell r="H68">
            <v>168</v>
          </cell>
          <cell r="I68">
            <v>185</v>
          </cell>
          <cell r="J68">
            <v>190</v>
          </cell>
          <cell r="K68">
            <v>156</v>
          </cell>
          <cell r="L68">
            <v>181.7</v>
          </cell>
          <cell r="M68">
            <v>97.3</v>
          </cell>
          <cell r="N68">
            <v>164.9</v>
          </cell>
          <cell r="O68">
            <v>1966</v>
          </cell>
        </row>
        <row r="69">
          <cell r="A69" t="str">
            <v xml:space="preserve">    Brunner Is. #2</v>
          </cell>
          <cell r="C69">
            <v>219</v>
          </cell>
          <cell r="D69">
            <v>200</v>
          </cell>
          <cell r="E69">
            <v>200</v>
          </cell>
          <cell r="F69">
            <v>170</v>
          </cell>
          <cell r="G69">
            <v>119</v>
          </cell>
          <cell r="H69">
            <v>186</v>
          </cell>
          <cell r="I69">
            <v>211</v>
          </cell>
          <cell r="J69">
            <v>220</v>
          </cell>
          <cell r="K69">
            <v>38.799999999999997</v>
          </cell>
          <cell r="L69">
            <v>17.100000000000001</v>
          </cell>
          <cell r="M69">
            <v>162.6</v>
          </cell>
          <cell r="N69">
            <v>191.7</v>
          </cell>
          <cell r="O69">
            <v>1935</v>
          </cell>
        </row>
        <row r="70">
          <cell r="A70" t="str">
            <v xml:space="preserve">    Brunner Is. #3</v>
          </cell>
          <cell r="C70">
            <v>410</v>
          </cell>
          <cell r="D70">
            <v>400</v>
          </cell>
          <cell r="E70">
            <v>460</v>
          </cell>
          <cell r="F70">
            <v>210</v>
          </cell>
          <cell r="G70">
            <v>310</v>
          </cell>
          <cell r="H70">
            <v>410</v>
          </cell>
          <cell r="I70">
            <v>430</v>
          </cell>
          <cell r="J70">
            <v>420</v>
          </cell>
          <cell r="K70">
            <v>330</v>
          </cell>
          <cell r="L70">
            <v>324.39999999999998</v>
          </cell>
          <cell r="M70">
            <v>237.3</v>
          </cell>
          <cell r="N70">
            <v>391.1</v>
          </cell>
          <cell r="O70">
            <v>4333</v>
          </cell>
        </row>
        <row r="72">
          <cell r="A72" t="str">
            <v xml:space="preserve">        TOTAL</v>
          </cell>
          <cell r="C72">
            <v>814</v>
          </cell>
          <cell r="D72">
            <v>770</v>
          </cell>
          <cell r="E72">
            <v>840</v>
          </cell>
          <cell r="F72">
            <v>540</v>
          </cell>
          <cell r="G72">
            <v>557</v>
          </cell>
          <cell r="H72">
            <v>764</v>
          </cell>
          <cell r="I72">
            <v>826</v>
          </cell>
          <cell r="J72">
            <v>830</v>
          </cell>
          <cell r="K72">
            <v>524.79999999999995</v>
          </cell>
          <cell r="L72">
            <v>523.19999999999993</v>
          </cell>
          <cell r="M72">
            <v>497.2</v>
          </cell>
          <cell r="N72">
            <v>747.7</v>
          </cell>
          <cell r="O72">
            <v>8234</v>
          </cell>
        </row>
        <row r="74">
          <cell r="A74" t="str">
            <v xml:space="preserve">    Martins Creek #1</v>
          </cell>
          <cell r="C74">
            <v>399.8</v>
          </cell>
          <cell r="D74">
            <v>381.7</v>
          </cell>
          <cell r="E74">
            <v>385</v>
          </cell>
          <cell r="F74">
            <v>0</v>
          </cell>
          <cell r="G74">
            <v>121</v>
          </cell>
          <cell r="H74">
            <v>430</v>
          </cell>
          <cell r="I74">
            <v>466.8</v>
          </cell>
          <cell r="J74">
            <v>456.8</v>
          </cell>
          <cell r="K74">
            <v>385.3</v>
          </cell>
          <cell r="L74">
            <v>388</v>
          </cell>
          <cell r="M74">
            <v>288.8</v>
          </cell>
          <cell r="N74">
            <v>385.4</v>
          </cell>
          <cell r="O74">
            <v>4089</v>
          </cell>
        </row>
        <row r="75">
          <cell r="A75" t="str">
            <v xml:space="preserve">    Martins Creek #2</v>
          </cell>
          <cell r="C75">
            <v>416.2</v>
          </cell>
          <cell r="D75">
            <v>385</v>
          </cell>
          <cell r="E75">
            <v>304</v>
          </cell>
          <cell r="F75">
            <v>395</v>
          </cell>
          <cell r="G75">
            <v>375</v>
          </cell>
          <cell r="H75">
            <v>430</v>
          </cell>
          <cell r="I75">
            <v>470.8</v>
          </cell>
          <cell r="J75">
            <v>459.6</v>
          </cell>
          <cell r="K75">
            <v>387.9</v>
          </cell>
          <cell r="L75">
            <v>298</v>
          </cell>
          <cell r="M75">
            <v>385</v>
          </cell>
          <cell r="N75">
            <v>404.5</v>
          </cell>
          <cell r="O75">
            <v>4711</v>
          </cell>
        </row>
        <row r="77">
          <cell r="A77" t="str">
            <v xml:space="preserve">        TOTAL</v>
          </cell>
          <cell r="C77">
            <v>124</v>
          </cell>
          <cell r="D77">
            <v>117</v>
          </cell>
          <cell r="E77">
            <v>93</v>
          </cell>
          <cell r="F77">
            <v>98</v>
          </cell>
          <cell r="G77">
            <v>61.6</v>
          </cell>
          <cell r="H77">
            <v>88.2</v>
          </cell>
          <cell r="I77">
            <v>91.3</v>
          </cell>
          <cell r="J77">
            <v>98.7</v>
          </cell>
          <cell r="K77">
            <v>34.924999999999997</v>
          </cell>
          <cell r="L77">
            <v>134.1</v>
          </cell>
          <cell r="M77">
            <v>75.099999999999994</v>
          </cell>
          <cell r="N77">
            <v>94</v>
          </cell>
          <cell r="O77">
            <v>8800</v>
          </cell>
        </row>
        <row r="79">
          <cell r="A79" t="str">
            <v xml:space="preserve">    Sunbury #1-2</v>
          </cell>
          <cell r="C79">
            <v>0</v>
          </cell>
          <cell r="D79">
            <v>0</v>
          </cell>
          <cell r="E79">
            <v>0</v>
          </cell>
          <cell r="F79">
            <v>0</v>
          </cell>
          <cell r="G79">
            <v>0</v>
          </cell>
          <cell r="H79">
            <v>0</v>
          </cell>
          <cell r="I79">
            <v>0</v>
          </cell>
          <cell r="J79">
            <v>0</v>
          </cell>
          <cell r="K79">
            <v>0</v>
          </cell>
          <cell r="L79">
            <v>0</v>
          </cell>
          <cell r="M79">
            <v>0</v>
          </cell>
          <cell r="N79">
            <v>0</v>
          </cell>
          <cell r="O79">
            <v>0</v>
          </cell>
        </row>
        <row r="80">
          <cell r="A80" t="str">
            <v xml:space="preserve">    Sunbury #3</v>
          </cell>
          <cell r="C80">
            <v>0</v>
          </cell>
          <cell r="D80">
            <v>0</v>
          </cell>
          <cell r="E80">
            <v>0</v>
          </cell>
          <cell r="F80">
            <v>0</v>
          </cell>
          <cell r="G80">
            <v>0</v>
          </cell>
          <cell r="H80">
            <v>0</v>
          </cell>
          <cell r="I80">
            <v>0</v>
          </cell>
          <cell r="J80">
            <v>0</v>
          </cell>
          <cell r="K80">
            <v>0</v>
          </cell>
          <cell r="L80">
            <v>0</v>
          </cell>
          <cell r="M80">
            <v>0</v>
          </cell>
          <cell r="N80">
            <v>0</v>
          </cell>
          <cell r="O80">
            <v>0</v>
          </cell>
        </row>
        <row r="81">
          <cell r="A81" t="str">
            <v xml:space="preserve">    Sunbury #4</v>
          </cell>
          <cell r="C81">
            <v>0</v>
          </cell>
          <cell r="D81">
            <v>0</v>
          </cell>
          <cell r="E81">
            <v>0</v>
          </cell>
          <cell r="F81">
            <v>0</v>
          </cell>
          <cell r="G81">
            <v>0</v>
          </cell>
          <cell r="H81">
            <v>0</v>
          </cell>
          <cell r="I81">
            <v>0</v>
          </cell>
          <cell r="J81">
            <v>0</v>
          </cell>
          <cell r="K81">
            <v>0</v>
          </cell>
          <cell r="L81">
            <v>0</v>
          </cell>
          <cell r="M81">
            <v>0</v>
          </cell>
          <cell r="N81">
            <v>0</v>
          </cell>
          <cell r="O81">
            <v>0</v>
          </cell>
        </row>
        <row r="83">
          <cell r="A83" t="str">
            <v xml:space="preserve">        TOTAL</v>
          </cell>
          <cell r="C83">
            <v>0</v>
          </cell>
          <cell r="D83">
            <v>0</v>
          </cell>
          <cell r="E83">
            <v>0</v>
          </cell>
          <cell r="F83">
            <v>0</v>
          </cell>
          <cell r="G83">
            <v>0</v>
          </cell>
          <cell r="H83">
            <v>0</v>
          </cell>
          <cell r="I83">
            <v>0</v>
          </cell>
          <cell r="J83">
            <v>0</v>
          </cell>
          <cell r="K83">
            <v>0</v>
          </cell>
          <cell r="L83">
            <v>0</v>
          </cell>
          <cell r="M83">
            <v>0</v>
          </cell>
          <cell r="N83">
            <v>0</v>
          </cell>
          <cell r="O83">
            <v>0</v>
          </cell>
        </row>
        <row r="85">
          <cell r="A85" t="str">
            <v xml:space="preserve">    Holtwood #17</v>
          </cell>
          <cell r="C85">
            <v>0</v>
          </cell>
          <cell r="D85">
            <v>0</v>
          </cell>
          <cell r="E85">
            <v>0</v>
          </cell>
          <cell r="F85">
            <v>0</v>
          </cell>
          <cell r="G85">
            <v>0</v>
          </cell>
          <cell r="H85">
            <v>0</v>
          </cell>
          <cell r="I85">
            <v>0</v>
          </cell>
          <cell r="J85">
            <v>0</v>
          </cell>
          <cell r="K85">
            <v>0</v>
          </cell>
          <cell r="L85">
            <v>0</v>
          </cell>
          <cell r="M85">
            <v>0</v>
          </cell>
          <cell r="N85">
            <v>0</v>
          </cell>
          <cell r="O85">
            <v>0</v>
          </cell>
        </row>
        <row r="87">
          <cell r="A87" t="str">
            <v xml:space="preserve">    Keystone #1 (PL Share)</v>
          </cell>
          <cell r="C87">
            <v>69</v>
          </cell>
          <cell r="D87">
            <v>64</v>
          </cell>
          <cell r="E87">
            <v>69</v>
          </cell>
          <cell r="F87">
            <v>66</v>
          </cell>
          <cell r="G87">
            <v>69</v>
          </cell>
          <cell r="H87">
            <v>66</v>
          </cell>
          <cell r="I87">
            <v>69</v>
          </cell>
          <cell r="J87">
            <v>69</v>
          </cell>
          <cell r="K87">
            <v>66</v>
          </cell>
          <cell r="L87">
            <v>69</v>
          </cell>
          <cell r="M87">
            <v>66</v>
          </cell>
          <cell r="N87">
            <v>69</v>
          </cell>
          <cell r="O87">
            <v>811</v>
          </cell>
        </row>
        <row r="88">
          <cell r="A88" t="str">
            <v xml:space="preserve">    Keystone #2 (PL Share)</v>
          </cell>
          <cell r="C88">
            <v>69</v>
          </cell>
          <cell r="D88">
            <v>64</v>
          </cell>
          <cell r="E88">
            <v>69</v>
          </cell>
          <cell r="F88">
            <v>48.7</v>
          </cell>
          <cell r="G88">
            <v>0</v>
          </cell>
          <cell r="H88">
            <v>66</v>
          </cell>
          <cell r="I88">
            <v>69</v>
          </cell>
          <cell r="J88">
            <v>69</v>
          </cell>
          <cell r="K88">
            <v>66</v>
          </cell>
          <cell r="L88">
            <v>69</v>
          </cell>
          <cell r="M88">
            <v>66</v>
          </cell>
          <cell r="N88">
            <v>69</v>
          </cell>
          <cell r="O88">
            <v>725</v>
          </cell>
        </row>
        <row r="90">
          <cell r="A90" t="str">
            <v xml:space="preserve">        TOTAL</v>
          </cell>
          <cell r="C90">
            <v>138</v>
          </cell>
          <cell r="D90">
            <v>128</v>
          </cell>
          <cell r="E90">
            <v>138</v>
          </cell>
          <cell r="F90">
            <v>114.7</v>
          </cell>
          <cell r="G90">
            <v>69</v>
          </cell>
          <cell r="H90">
            <v>132</v>
          </cell>
          <cell r="I90">
            <v>138</v>
          </cell>
          <cell r="J90">
            <v>138</v>
          </cell>
          <cell r="K90">
            <v>132</v>
          </cell>
          <cell r="L90">
            <v>138</v>
          </cell>
          <cell r="M90">
            <v>132</v>
          </cell>
          <cell r="N90">
            <v>138</v>
          </cell>
          <cell r="O90">
            <v>1536</v>
          </cell>
        </row>
        <row r="92">
          <cell r="A92" t="str">
            <v xml:space="preserve">    Conemaugh #1 (PL Share)</v>
          </cell>
          <cell r="C92">
            <v>84.4</v>
          </cell>
          <cell r="D92">
            <v>78.900000000000006</v>
          </cell>
          <cell r="E92">
            <v>84.4</v>
          </cell>
          <cell r="F92">
            <v>81.599999999999994</v>
          </cell>
          <cell r="G92">
            <v>84.4</v>
          </cell>
          <cell r="H92">
            <v>81.599999999999994</v>
          </cell>
          <cell r="I92">
            <v>84.4</v>
          </cell>
          <cell r="J92">
            <v>84.4</v>
          </cell>
          <cell r="K92">
            <v>21.8</v>
          </cell>
          <cell r="L92">
            <v>0</v>
          </cell>
          <cell r="M92">
            <v>27.2</v>
          </cell>
          <cell r="N92">
            <v>84.4</v>
          </cell>
          <cell r="O92">
            <v>798</v>
          </cell>
        </row>
        <row r="93">
          <cell r="A93" t="str">
            <v xml:space="preserve">    Conemaugh #2 (PL Share)</v>
          </cell>
          <cell r="C93">
            <v>84.1</v>
          </cell>
          <cell r="D93">
            <v>78.900000000000006</v>
          </cell>
          <cell r="E93">
            <v>84.4</v>
          </cell>
          <cell r="F93">
            <v>81.599999999999994</v>
          </cell>
          <cell r="G93">
            <v>84.4</v>
          </cell>
          <cell r="H93">
            <v>81.599999999999994</v>
          </cell>
          <cell r="I93">
            <v>84.4</v>
          </cell>
          <cell r="J93">
            <v>84.4</v>
          </cell>
          <cell r="K93">
            <v>81.599999999999994</v>
          </cell>
          <cell r="L93">
            <v>84.4</v>
          </cell>
          <cell r="M93">
            <v>81.599999999999994</v>
          </cell>
          <cell r="N93">
            <v>64.5</v>
          </cell>
          <cell r="O93">
            <v>976</v>
          </cell>
        </row>
        <row r="95">
          <cell r="A95" t="str">
            <v xml:space="preserve">        TOTAL</v>
          </cell>
          <cell r="C95">
            <v>168.5</v>
          </cell>
          <cell r="D95">
            <v>157.80000000000001</v>
          </cell>
          <cell r="E95">
            <v>168.8</v>
          </cell>
          <cell r="F95">
            <v>163.19999999999999</v>
          </cell>
          <cell r="G95">
            <v>168.8</v>
          </cell>
          <cell r="H95">
            <v>163.19999999999999</v>
          </cell>
          <cell r="I95">
            <v>168.8</v>
          </cell>
          <cell r="J95">
            <v>168.8</v>
          </cell>
          <cell r="K95">
            <v>103.39999999999999</v>
          </cell>
          <cell r="L95">
            <v>84.4</v>
          </cell>
          <cell r="M95">
            <v>108.8</v>
          </cell>
          <cell r="N95">
            <v>148.9</v>
          </cell>
          <cell r="O95">
            <v>1774</v>
          </cell>
        </row>
        <row r="97">
          <cell r="A97" t="str">
            <v xml:space="preserve">    Montour #1</v>
          </cell>
          <cell r="C97">
            <v>399.8</v>
          </cell>
          <cell r="D97">
            <v>381.7</v>
          </cell>
          <cell r="E97">
            <v>385</v>
          </cell>
          <cell r="F97">
            <v>0</v>
          </cell>
          <cell r="G97">
            <v>121</v>
          </cell>
          <cell r="H97">
            <v>430</v>
          </cell>
          <cell r="I97">
            <v>466.8</v>
          </cell>
          <cell r="J97">
            <v>456.8</v>
          </cell>
          <cell r="K97">
            <v>385.3</v>
          </cell>
          <cell r="L97">
            <v>388</v>
          </cell>
          <cell r="M97">
            <v>288.8</v>
          </cell>
          <cell r="N97">
            <v>385.4</v>
          </cell>
          <cell r="O97">
            <v>4089</v>
          </cell>
        </row>
        <row r="98">
          <cell r="A98" t="str">
            <v xml:space="preserve">    Montour #2</v>
          </cell>
          <cell r="C98">
            <v>416.2</v>
          </cell>
          <cell r="D98">
            <v>385</v>
          </cell>
          <cell r="E98">
            <v>304</v>
          </cell>
          <cell r="F98">
            <v>395</v>
          </cell>
          <cell r="G98">
            <v>375</v>
          </cell>
          <cell r="H98">
            <v>430</v>
          </cell>
          <cell r="I98">
            <v>470.8</v>
          </cell>
          <cell r="J98">
            <v>459.6</v>
          </cell>
          <cell r="K98">
            <v>387.9</v>
          </cell>
          <cell r="L98">
            <v>298</v>
          </cell>
          <cell r="M98">
            <v>385</v>
          </cell>
          <cell r="N98">
            <v>404.5</v>
          </cell>
          <cell r="O98">
            <v>4711</v>
          </cell>
        </row>
        <row r="100">
          <cell r="A100" t="str">
            <v xml:space="preserve">        TOTAL</v>
          </cell>
          <cell r="C100">
            <v>816</v>
          </cell>
          <cell r="D100">
            <v>766.7</v>
          </cell>
          <cell r="E100">
            <v>689</v>
          </cell>
          <cell r="F100">
            <v>395</v>
          </cell>
          <cell r="G100">
            <v>496</v>
          </cell>
          <cell r="H100">
            <v>860</v>
          </cell>
          <cell r="I100">
            <v>937.6</v>
          </cell>
          <cell r="J100">
            <v>916.40000000000009</v>
          </cell>
          <cell r="K100">
            <v>773.2</v>
          </cell>
          <cell r="L100">
            <v>686</v>
          </cell>
          <cell r="M100">
            <v>673.8</v>
          </cell>
          <cell r="N100">
            <v>789.9</v>
          </cell>
          <cell r="O100">
            <v>8800</v>
          </cell>
        </row>
        <row r="101">
          <cell r="C101" t="str">
            <v xml:space="preserve"> =========</v>
          </cell>
          <cell r="D101" t="str">
            <v xml:space="preserve"> =========</v>
          </cell>
          <cell r="E101" t="str">
            <v xml:space="preserve"> =========</v>
          </cell>
          <cell r="F101" t="str">
            <v xml:space="preserve"> =========</v>
          </cell>
          <cell r="G101" t="str">
            <v xml:space="preserve"> =========</v>
          </cell>
          <cell r="H101" t="str">
            <v xml:space="preserve"> =========</v>
          </cell>
          <cell r="I101" t="str">
            <v xml:space="preserve"> =========</v>
          </cell>
          <cell r="J101" t="str">
            <v xml:space="preserve"> =========</v>
          </cell>
          <cell r="K101" t="str">
            <v xml:space="preserve"> =========</v>
          </cell>
          <cell r="L101" t="str">
            <v xml:space="preserve"> =========</v>
          </cell>
          <cell r="M101" t="str">
            <v xml:space="preserve"> =========</v>
          </cell>
          <cell r="N101" t="str">
            <v xml:space="preserve"> =========</v>
          </cell>
          <cell r="O101" t="str">
            <v xml:space="preserve"> =========</v>
          </cell>
        </row>
        <row r="102">
          <cell r="A102" t="str">
            <v xml:space="preserve"> TOTAL COAL FIRED</v>
          </cell>
          <cell r="C102">
            <v>2060.5</v>
          </cell>
          <cell r="D102">
            <v>1939.5</v>
          </cell>
          <cell r="E102">
            <v>1928.8</v>
          </cell>
          <cell r="F102">
            <v>1310.9</v>
          </cell>
          <cell r="G102">
            <v>1352.4</v>
          </cell>
          <cell r="H102">
            <v>2007.4</v>
          </cell>
          <cell r="I102">
            <v>2161.6999999999998</v>
          </cell>
          <cell r="J102">
            <v>2151.9</v>
          </cell>
          <cell r="K102">
            <v>1568.3</v>
          </cell>
          <cell r="L102">
            <v>1565.7</v>
          </cell>
          <cell r="M102">
            <v>1486.8999999999999</v>
          </cell>
          <cell r="N102">
            <v>1918.5</v>
          </cell>
          <cell r="O102">
            <v>29144</v>
          </cell>
        </row>
        <row r="104">
          <cell r="A104" t="str">
            <v xml:space="preserve">    Martins Creek #3</v>
          </cell>
          <cell r="C104">
            <v>47.9</v>
          </cell>
          <cell r="D104">
            <v>47.9</v>
          </cell>
          <cell r="E104">
            <v>17.399999999999999</v>
          </cell>
          <cell r="F104">
            <v>11.9</v>
          </cell>
          <cell r="G104">
            <v>36.6</v>
          </cell>
          <cell r="H104">
            <v>125.1</v>
          </cell>
          <cell r="I104">
            <v>200.2</v>
          </cell>
          <cell r="J104">
            <v>200.2</v>
          </cell>
          <cell r="K104">
            <v>73.2</v>
          </cell>
          <cell r="L104">
            <v>0</v>
          </cell>
          <cell r="M104">
            <v>17.399999999999999</v>
          </cell>
          <cell r="N104">
            <v>40.299999999999997</v>
          </cell>
          <cell r="O104">
            <v>818</v>
          </cell>
        </row>
        <row r="105">
          <cell r="A105" t="str">
            <v xml:space="preserve">    Martins Creek #4</v>
          </cell>
          <cell r="C105">
            <v>47.9</v>
          </cell>
          <cell r="D105">
            <v>47.9</v>
          </cell>
          <cell r="E105">
            <v>17.399999999999999</v>
          </cell>
          <cell r="F105">
            <v>11.9</v>
          </cell>
          <cell r="G105">
            <v>36.6</v>
          </cell>
          <cell r="H105">
            <v>125.1</v>
          </cell>
          <cell r="I105">
            <v>200.2</v>
          </cell>
          <cell r="J105">
            <v>200.2</v>
          </cell>
          <cell r="K105">
            <v>73.2</v>
          </cell>
          <cell r="L105">
            <v>32.299999999999997</v>
          </cell>
          <cell r="M105">
            <v>17.399999999999999</v>
          </cell>
          <cell r="N105">
            <v>40.299999999999997</v>
          </cell>
          <cell r="O105">
            <v>850</v>
          </cell>
        </row>
        <row r="107">
          <cell r="A107" t="str">
            <v xml:space="preserve"> TOTAL HEAVY OIL FIRED</v>
          </cell>
          <cell r="C107">
            <v>95.8</v>
          </cell>
          <cell r="D107">
            <v>95.8</v>
          </cell>
          <cell r="E107">
            <v>34.799999999999997</v>
          </cell>
          <cell r="F107">
            <v>23.8</v>
          </cell>
          <cell r="G107">
            <v>73.2</v>
          </cell>
          <cell r="H107">
            <v>250.2</v>
          </cell>
          <cell r="I107">
            <v>400.4</v>
          </cell>
          <cell r="J107">
            <v>400.4</v>
          </cell>
          <cell r="K107">
            <v>146.4</v>
          </cell>
          <cell r="L107">
            <v>32.299999999999997</v>
          </cell>
          <cell r="M107">
            <v>34.799999999999997</v>
          </cell>
          <cell r="N107">
            <v>80.599999999999994</v>
          </cell>
          <cell r="O107">
            <v>1668</v>
          </cell>
        </row>
        <row r="109">
          <cell r="A109" t="str">
            <v xml:space="preserve">    Susquehanna #1 (PL 90% Share)</v>
          </cell>
          <cell r="C109">
            <v>713.1</v>
          </cell>
          <cell r="D109">
            <v>644.1</v>
          </cell>
          <cell r="E109">
            <v>713.1</v>
          </cell>
          <cell r="F109">
            <v>690.1</v>
          </cell>
          <cell r="G109">
            <v>447.2</v>
          </cell>
          <cell r="H109">
            <v>690.1</v>
          </cell>
          <cell r="I109">
            <v>713.1</v>
          </cell>
          <cell r="J109">
            <v>713.1</v>
          </cell>
          <cell r="K109">
            <v>690.1</v>
          </cell>
          <cell r="L109">
            <v>713.1</v>
          </cell>
          <cell r="M109">
            <v>690.1</v>
          </cell>
          <cell r="N109">
            <v>713.1</v>
          </cell>
          <cell r="O109">
            <v>8130</v>
          </cell>
        </row>
        <row r="110">
          <cell r="A110" t="str">
            <v xml:space="preserve">    Susquehanna #2 (PL 90% Share)</v>
          </cell>
          <cell r="C110">
            <v>715</v>
          </cell>
          <cell r="D110">
            <v>636.79999999999995</v>
          </cell>
          <cell r="E110">
            <v>176.2</v>
          </cell>
          <cell r="F110">
            <v>41.4</v>
          </cell>
          <cell r="G110">
            <v>710.9</v>
          </cell>
          <cell r="H110">
            <v>698.8</v>
          </cell>
          <cell r="I110">
            <v>722.1</v>
          </cell>
          <cell r="J110">
            <v>722.1</v>
          </cell>
          <cell r="K110">
            <v>698.8</v>
          </cell>
          <cell r="L110">
            <v>722.1</v>
          </cell>
          <cell r="M110">
            <v>698.8</v>
          </cell>
          <cell r="N110">
            <v>722.1</v>
          </cell>
          <cell r="O110">
            <v>7265</v>
          </cell>
        </row>
        <row r="112">
          <cell r="A112" t="str">
            <v xml:space="preserve"> TOTAL PL SHARE NUCLEAR</v>
          </cell>
          <cell r="C112">
            <v>1428.1</v>
          </cell>
          <cell r="D112">
            <v>1280.9000000000001</v>
          </cell>
          <cell r="E112">
            <v>889.3</v>
          </cell>
          <cell r="F112">
            <v>731.5</v>
          </cell>
          <cell r="G112">
            <v>1158.0999999999999</v>
          </cell>
          <cell r="H112">
            <v>1388.9</v>
          </cell>
          <cell r="I112">
            <v>1435.2</v>
          </cell>
          <cell r="J112">
            <v>1435.2</v>
          </cell>
          <cell r="K112">
            <v>1388.9</v>
          </cell>
          <cell r="L112">
            <v>1435.2</v>
          </cell>
          <cell r="M112">
            <v>1388.9</v>
          </cell>
          <cell r="N112">
            <v>1435.2</v>
          </cell>
          <cell r="O112">
            <v>15395</v>
          </cell>
        </row>
        <row r="114">
          <cell r="A114" t="str">
            <v xml:space="preserve"> COMBUSTION TURBINES</v>
          </cell>
          <cell r="C114">
            <v>0.5</v>
          </cell>
          <cell r="D114">
            <v>0.9</v>
          </cell>
          <cell r="E114">
            <v>0.1</v>
          </cell>
          <cell r="F114">
            <v>0.2</v>
          </cell>
          <cell r="G114">
            <v>0.5</v>
          </cell>
          <cell r="H114">
            <v>0.5</v>
          </cell>
          <cell r="I114">
            <v>5</v>
          </cell>
          <cell r="J114">
            <v>1.6</v>
          </cell>
          <cell r="K114">
            <v>2.4</v>
          </cell>
          <cell r="L114">
            <v>0.2</v>
          </cell>
          <cell r="M114">
            <v>0.2</v>
          </cell>
          <cell r="N114">
            <v>0.2</v>
          </cell>
          <cell r="O114">
            <v>12</v>
          </cell>
        </row>
        <row r="115">
          <cell r="A115" t="str">
            <v xml:space="preserve"> </v>
          </cell>
        </row>
        <row r="116">
          <cell r="A116" t="str">
            <v xml:space="preserve"> DIESELS</v>
          </cell>
          <cell r="C116">
            <v>0.1</v>
          </cell>
          <cell r="D116">
            <v>0.1</v>
          </cell>
          <cell r="E116">
            <v>0.1</v>
          </cell>
          <cell r="F116">
            <v>0.1</v>
          </cell>
          <cell r="G116">
            <v>0.2</v>
          </cell>
          <cell r="H116">
            <v>0.2</v>
          </cell>
          <cell r="I116">
            <v>0.1</v>
          </cell>
          <cell r="J116">
            <v>0.1</v>
          </cell>
          <cell r="K116">
            <v>0.1</v>
          </cell>
          <cell r="L116">
            <v>0.1</v>
          </cell>
          <cell r="M116">
            <v>0.1</v>
          </cell>
          <cell r="N116">
            <v>0.1</v>
          </cell>
          <cell r="O116">
            <v>1</v>
          </cell>
        </row>
        <row r="118">
          <cell r="A118" t="str">
            <v xml:space="preserve">    Holtwood Hydro</v>
          </cell>
          <cell r="C118">
            <v>53</v>
          </cell>
          <cell r="D118">
            <v>52</v>
          </cell>
          <cell r="E118">
            <v>70</v>
          </cell>
          <cell r="F118">
            <v>67</v>
          </cell>
          <cell r="G118">
            <v>65</v>
          </cell>
          <cell r="H118">
            <v>48</v>
          </cell>
          <cell r="I118">
            <v>36</v>
          </cell>
          <cell r="J118">
            <v>28</v>
          </cell>
          <cell r="K118">
            <v>25.3</v>
          </cell>
          <cell r="L118">
            <v>31</v>
          </cell>
          <cell r="M118">
            <v>45</v>
          </cell>
          <cell r="N118">
            <v>54</v>
          </cell>
          <cell r="O118">
            <v>574</v>
          </cell>
        </row>
        <row r="119">
          <cell r="A119" t="str">
            <v xml:space="preserve">    Wallenpaupack</v>
          </cell>
          <cell r="C119">
            <v>8.1999999999999993</v>
          </cell>
          <cell r="D119">
            <v>7.4</v>
          </cell>
          <cell r="E119">
            <v>7.3</v>
          </cell>
          <cell r="F119">
            <v>8.3000000000000007</v>
          </cell>
          <cell r="G119">
            <v>6.2</v>
          </cell>
          <cell r="H119">
            <v>6.7</v>
          </cell>
          <cell r="I119">
            <v>6.3</v>
          </cell>
          <cell r="J119">
            <v>5.7</v>
          </cell>
          <cell r="K119">
            <v>5.9</v>
          </cell>
          <cell r="L119">
            <v>5.0999999999999996</v>
          </cell>
          <cell r="M119">
            <v>4.7</v>
          </cell>
          <cell r="N119">
            <v>6.6</v>
          </cell>
          <cell r="O119">
            <v>78</v>
          </cell>
        </row>
        <row r="121">
          <cell r="A121" t="str">
            <v xml:space="preserve"> TOTAL HYDRO</v>
          </cell>
          <cell r="C121">
            <v>61.2</v>
          </cell>
          <cell r="D121">
            <v>59.4</v>
          </cell>
          <cell r="E121">
            <v>77.3</v>
          </cell>
          <cell r="F121">
            <v>75.3</v>
          </cell>
          <cell r="G121">
            <v>71.2</v>
          </cell>
          <cell r="H121">
            <v>54.7</v>
          </cell>
          <cell r="I121">
            <v>42.3</v>
          </cell>
          <cell r="J121">
            <v>33.700000000000003</v>
          </cell>
          <cell r="K121">
            <v>31.200000000000003</v>
          </cell>
          <cell r="L121">
            <v>36.1</v>
          </cell>
          <cell r="M121">
            <v>49.7</v>
          </cell>
          <cell r="N121">
            <v>60.6</v>
          </cell>
          <cell r="O121">
            <v>652</v>
          </cell>
        </row>
        <row r="122">
          <cell r="C122" t="str">
            <v xml:space="preserve"> =========</v>
          </cell>
          <cell r="D122" t="str">
            <v xml:space="preserve"> =========</v>
          </cell>
          <cell r="E122" t="str">
            <v xml:space="preserve"> =========</v>
          </cell>
          <cell r="F122" t="str">
            <v xml:space="preserve"> =========</v>
          </cell>
          <cell r="G122" t="str">
            <v xml:space="preserve"> =========</v>
          </cell>
          <cell r="H122" t="str">
            <v xml:space="preserve"> =========</v>
          </cell>
          <cell r="I122" t="str">
            <v xml:space="preserve"> =========</v>
          </cell>
          <cell r="J122" t="str">
            <v xml:space="preserve"> =========</v>
          </cell>
          <cell r="K122" t="str">
            <v xml:space="preserve"> =========</v>
          </cell>
          <cell r="L122" t="str">
            <v xml:space="preserve"> =========</v>
          </cell>
          <cell r="M122" t="str">
            <v xml:space="preserve"> =========</v>
          </cell>
          <cell r="N122" t="str">
            <v xml:space="preserve"> =========</v>
          </cell>
          <cell r="O122" t="str">
            <v xml:space="preserve"> =========</v>
          </cell>
        </row>
        <row r="123">
          <cell r="A123" t="str">
            <v>TOTAL PP&amp;L GENERATION</v>
          </cell>
          <cell r="C123">
            <v>3646.2</v>
          </cell>
          <cell r="D123">
            <v>3376.6</v>
          </cell>
          <cell r="E123">
            <v>2930.3999999999996</v>
          </cell>
          <cell r="F123">
            <v>2141.7999999999997</v>
          </cell>
          <cell r="G123">
            <v>2655.5999999999995</v>
          </cell>
          <cell r="H123">
            <v>3701.8999999999996</v>
          </cell>
          <cell r="I123">
            <v>4044.7000000000003</v>
          </cell>
          <cell r="J123">
            <v>4022.8999999999996</v>
          </cell>
          <cell r="K123">
            <v>3137.3</v>
          </cell>
          <cell r="L123">
            <v>3069.5999999999995</v>
          </cell>
          <cell r="M123">
            <v>2960.6</v>
          </cell>
          <cell r="N123">
            <v>3495.2</v>
          </cell>
          <cell r="O123">
            <v>46872</v>
          </cell>
        </row>
        <row r="130">
          <cell r="F130" t="str">
            <v>TWO-PARTY SALES</v>
          </cell>
          <cell r="L130" t="str">
            <v>CASE:2001 FORECAST</v>
          </cell>
          <cell r="P130" t="str">
            <v>3</v>
          </cell>
        </row>
        <row r="131">
          <cell r="L131">
            <v>36851</v>
          </cell>
        </row>
        <row r="133">
          <cell r="A133" t="str">
            <v xml:space="preserve">                                 </v>
          </cell>
        </row>
        <row r="134">
          <cell r="A134" t="str">
            <v xml:space="preserve">                                    </v>
          </cell>
          <cell r="C134" t="str">
            <v>JANUARY</v>
          </cell>
          <cell r="D134" t="str">
            <v>FEBRUARY</v>
          </cell>
          <cell r="E134" t="str">
            <v>MARCH</v>
          </cell>
          <cell r="F134" t="str">
            <v>APRIL</v>
          </cell>
          <cell r="G134" t="str">
            <v>MAY</v>
          </cell>
          <cell r="H134" t="str">
            <v>JUNE</v>
          </cell>
          <cell r="I134" t="str">
            <v>JULY</v>
          </cell>
          <cell r="J134" t="str">
            <v>AUGUST</v>
          </cell>
          <cell r="K134" t="str">
            <v>SEPTEMBER</v>
          </cell>
          <cell r="L134" t="str">
            <v>OCTOBER</v>
          </cell>
          <cell r="M134" t="str">
            <v>NOVEMBER</v>
          </cell>
          <cell r="N134" t="str">
            <v>DECEMBER</v>
          </cell>
          <cell r="O134" t="str">
            <v>TOTAL</v>
          </cell>
        </row>
        <row r="136">
          <cell r="A136" t="str">
            <v xml:space="preserve">    Brunner Is. #1</v>
          </cell>
          <cell r="C136">
            <v>0</v>
          </cell>
          <cell r="D136">
            <v>0</v>
          </cell>
          <cell r="E136">
            <v>0</v>
          </cell>
          <cell r="F136">
            <v>0</v>
          </cell>
          <cell r="G136">
            <v>0</v>
          </cell>
          <cell r="H136">
            <v>0</v>
          </cell>
          <cell r="I136">
            <v>0</v>
          </cell>
          <cell r="J136">
            <v>0</v>
          </cell>
          <cell r="K136">
            <v>0</v>
          </cell>
          <cell r="L136">
            <v>0</v>
          </cell>
          <cell r="M136">
            <v>0</v>
          </cell>
          <cell r="N136">
            <v>0</v>
          </cell>
          <cell r="O136">
            <v>0</v>
          </cell>
        </row>
        <row r="137">
          <cell r="A137" t="str">
            <v xml:space="preserve">    Brunner Is. #2</v>
          </cell>
          <cell r="C137">
            <v>0</v>
          </cell>
          <cell r="D137">
            <v>0</v>
          </cell>
          <cell r="E137">
            <v>0</v>
          </cell>
          <cell r="F137">
            <v>0</v>
          </cell>
          <cell r="G137">
            <v>0</v>
          </cell>
          <cell r="H137">
            <v>0</v>
          </cell>
          <cell r="I137">
            <v>0</v>
          </cell>
          <cell r="J137">
            <v>0</v>
          </cell>
          <cell r="K137">
            <v>0</v>
          </cell>
          <cell r="L137">
            <v>0</v>
          </cell>
          <cell r="M137">
            <v>0</v>
          </cell>
          <cell r="N137">
            <v>0</v>
          </cell>
          <cell r="O137">
            <v>0</v>
          </cell>
        </row>
        <row r="138">
          <cell r="A138" t="str">
            <v xml:space="preserve">    Brunner Is. #3</v>
          </cell>
          <cell r="C138">
            <v>0</v>
          </cell>
          <cell r="D138">
            <v>0</v>
          </cell>
          <cell r="E138">
            <v>0</v>
          </cell>
          <cell r="F138">
            <v>0</v>
          </cell>
          <cell r="G138">
            <v>0</v>
          </cell>
          <cell r="H138">
            <v>0</v>
          </cell>
          <cell r="I138">
            <v>0</v>
          </cell>
          <cell r="J138">
            <v>0</v>
          </cell>
          <cell r="K138">
            <v>0</v>
          </cell>
          <cell r="L138">
            <v>0</v>
          </cell>
          <cell r="M138">
            <v>0</v>
          </cell>
          <cell r="N138">
            <v>0</v>
          </cell>
          <cell r="O138">
            <v>0</v>
          </cell>
        </row>
        <row r="140">
          <cell r="A140" t="str">
            <v xml:space="preserve">        TOTAL</v>
          </cell>
          <cell r="C140">
            <v>0</v>
          </cell>
          <cell r="D140">
            <v>0</v>
          </cell>
          <cell r="E140">
            <v>0</v>
          </cell>
          <cell r="F140">
            <v>0</v>
          </cell>
          <cell r="G140">
            <v>0</v>
          </cell>
          <cell r="H140">
            <v>0</v>
          </cell>
          <cell r="I140">
            <v>0</v>
          </cell>
          <cell r="J140">
            <v>0</v>
          </cell>
          <cell r="K140">
            <v>0</v>
          </cell>
          <cell r="L140">
            <v>0</v>
          </cell>
          <cell r="M140">
            <v>0</v>
          </cell>
          <cell r="N140">
            <v>0</v>
          </cell>
          <cell r="O140">
            <v>0</v>
          </cell>
        </row>
        <row r="142">
          <cell r="A142" t="str">
            <v xml:space="preserve">    Martins Creek #1</v>
          </cell>
          <cell r="C142">
            <v>0</v>
          </cell>
          <cell r="D142">
            <v>0</v>
          </cell>
          <cell r="E142">
            <v>0</v>
          </cell>
          <cell r="F142">
            <v>0</v>
          </cell>
          <cell r="G142">
            <v>0</v>
          </cell>
          <cell r="H142">
            <v>0</v>
          </cell>
          <cell r="I142">
            <v>0</v>
          </cell>
          <cell r="J142">
            <v>0</v>
          </cell>
          <cell r="K142">
            <v>0</v>
          </cell>
          <cell r="L142">
            <v>0</v>
          </cell>
          <cell r="M142">
            <v>0</v>
          </cell>
          <cell r="N142">
            <v>0</v>
          </cell>
          <cell r="O142">
            <v>0</v>
          </cell>
        </row>
        <row r="143">
          <cell r="A143" t="str">
            <v xml:space="preserve">    Martins Creek #2</v>
          </cell>
          <cell r="C143">
            <v>0</v>
          </cell>
          <cell r="D143">
            <v>0</v>
          </cell>
          <cell r="E143">
            <v>0</v>
          </cell>
          <cell r="F143">
            <v>0</v>
          </cell>
          <cell r="G143">
            <v>0</v>
          </cell>
          <cell r="H143">
            <v>0</v>
          </cell>
          <cell r="I143">
            <v>0</v>
          </cell>
          <cell r="J143">
            <v>0</v>
          </cell>
          <cell r="K143">
            <v>0</v>
          </cell>
          <cell r="L143">
            <v>0</v>
          </cell>
          <cell r="M143">
            <v>0</v>
          </cell>
          <cell r="N143">
            <v>0</v>
          </cell>
          <cell r="O143">
            <v>0</v>
          </cell>
        </row>
        <row r="145">
          <cell r="A145" t="str">
            <v xml:space="preserve">        TOTAL</v>
          </cell>
          <cell r="C145">
            <v>0</v>
          </cell>
          <cell r="D145">
            <v>0</v>
          </cell>
          <cell r="E145">
            <v>0</v>
          </cell>
          <cell r="F145">
            <v>0</v>
          </cell>
          <cell r="G145">
            <v>0</v>
          </cell>
          <cell r="H145">
            <v>0</v>
          </cell>
          <cell r="I145">
            <v>0</v>
          </cell>
          <cell r="J145">
            <v>0</v>
          </cell>
          <cell r="K145">
            <v>0</v>
          </cell>
          <cell r="L145">
            <v>0</v>
          </cell>
          <cell r="M145">
            <v>0</v>
          </cell>
          <cell r="N145">
            <v>0</v>
          </cell>
          <cell r="O145">
            <v>0</v>
          </cell>
        </row>
        <row r="147">
          <cell r="A147" t="str">
            <v xml:space="preserve">    Sunbury #1-2</v>
          </cell>
          <cell r="C147">
            <v>0</v>
          </cell>
          <cell r="D147">
            <v>0</v>
          </cell>
          <cell r="E147">
            <v>0</v>
          </cell>
          <cell r="F147">
            <v>0</v>
          </cell>
          <cell r="G147">
            <v>0</v>
          </cell>
          <cell r="H147">
            <v>0</v>
          </cell>
          <cell r="I147">
            <v>0</v>
          </cell>
          <cell r="J147">
            <v>0</v>
          </cell>
          <cell r="K147">
            <v>0</v>
          </cell>
          <cell r="L147">
            <v>0</v>
          </cell>
          <cell r="M147">
            <v>0</v>
          </cell>
          <cell r="N147">
            <v>0</v>
          </cell>
          <cell r="O147">
            <v>0</v>
          </cell>
        </row>
        <row r="148">
          <cell r="A148" t="str">
            <v xml:space="preserve">    Sunbury #3</v>
          </cell>
          <cell r="C148">
            <v>0</v>
          </cell>
          <cell r="D148">
            <v>0</v>
          </cell>
          <cell r="E148">
            <v>0</v>
          </cell>
          <cell r="F148">
            <v>0</v>
          </cell>
          <cell r="G148">
            <v>0</v>
          </cell>
          <cell r="H148">
            <v>0</v>
          </cell>
          <cell r="I148">
            <v>0</v>
          </cell>
          <cell r="J148">
            <v>0</v>
          </cell>
          <cell r="K148">
            <v>0</v>
          </cell>
          <cell r="L148">
            <v>0</v>
          </cell>
          <cell r="M148">
            <v>0</v>
          </cell>
          <cell r="N148">
            <v>0</v>
          </cell>
          <cell r="O148">
            <v>0</v>
          </cell>
        </row>
        <row r="149">
          <cell r="A149" t="str">
            <v xml:space="preserve">    Sunbury #4</v>
          </cell>
          <cell r="C149">
            <v>0</v>
          </cell>
          <cell r="D149">
            <v>0</v>
          </cell>
          <cell r="E149">
            <v>0</v>
          </cell>
          <cell r="F149">
            <v>0</v>
          </cell>
          <cell r="G149">
            <v>0</v>
          </cell>
          <cell r="H149">
            <v>0</v>
          </cell>
          <cell r="I149">
            <v>0</v>
          </cell>
          <cell r="J149">
            <v>0</v>
          </cell>
          <cell r="K149">
            <v>0</v>
          </cell>
          <cell r="L149">
            <v>0</v>
          </cell>
          <cell r="M149">
            <v>0</v>
          </cell>
          <cell r="N149">
            <v>0</v>
          </cell>
          <cell r="O149">
            <v>0</v>
          </cell>
        </row>
        <row r="151">
          <cell r="A151" t="str">
            <v xml:space="preserve">        TOTAL</v>
          </cell>
          <cell r="C151">
            <v>0</v>
          </cell>
          <cell r="D151">
            <v>0</v>
          </cell>
          <cell r="E151">
            <v>0</v>
          </cell>
          <cell r="F151">
            <v>0</v>
          </cell>
          <cell r="G151">
            <v>0</v>
          </cell>
          <cell r="H151">
            <v>0</v>
          </cell>
          <cell r="I151">
            <v>0</v>
          </cell>
          <cell r="J151">
            <v>0</v>
          </cell>
          <cell r="K151">
            <v>0</v>
          </cell>
          <cell r="L151">
            <v>0</v>
          </cell>
          <cell r="M151">
            <v>0</v>
          </cell>
          <cell r="N151">
            <v>0</v>
          </cell>
          <cell r="O151">
            <v>0</v>
          </cell>
        </row>
        <row r="153">
          <cell r="A153" t="str">
            <v xml:space="preserve">    Holtwood #17</v>
          </cell>
          <cell r="C153">
            <v>0</v>
          </cell>
          <cell r="D153">
            <v>0</v>
          </cell>
          <cell r="E153">
            <v>0</v>
          </cell>
          <cell r="F153">
            <v>0</v>
          </cell>
          <cell r="G153">
            <v>0</v>
          </cell>
          <cell r="H153">
            <v>0</v>
          </cell>
          <cell r="I153">
            <v>0</v>
          </cell>
          <cell r="J153">
            <v>0</v>
          </cell>
          <cell r="K153">
            <v>0</v>
          </cell>
          <cell r="L153">
            <v>0</v>
          </cell>
          <cell r="M153">
            <v>0</v>
          </cell>
          <cell r="N153">
            <v>0</v>
          </cell>
          <cell r="O153">
            <v>0</v>
          </cell>
        </row>
        <row r="155">
          <cell r="A155" t="str">
            <v xml:space="preserve">    Keystone #1 (PL Share)</v>
          </cell>
          <cell r="C155">
            <v>0</v>
          </cell>
          <cell r="D155">
            <v>0</v>
          </cell>
          <cell r="E155">
            <v>0</v>
          </cell>
          <cell r="F155">
            <v>0</v>
          </cell>
          <cell r="G155">
            <v>0</v>
          </cell>
          <cell r="H155">
            <v>0</v>
          </cell>
          <cell r="I155">
            <v>0</v>
          </cell>
          <cell r="J155">
            <v>0</v>
          </cell>
          <cell r="K155">
            <v>0</v>
          </cell>
          <cell r="L155">
            <v>0</v>
          </cell>
          <cell r="M155">
            <v>0</v>
          </cell>
          <cell r="N155">
            <v>0</v>
          </cell>
          <cell r="O155">
            <v>0</v>
          </cell>
        </row>
        <row r="156">
          <cell r="A156" t="str">
            <v xml:space="preserve">    Keystone #2 (PL Share)</v>
          </cell>
          <cell r="C156">
            <v>0</v>
          </cell>
          <cell r="D156">
            <v>0</v>
          </cell>
          <cell r="E156">
            <v>0</v>
          </cell>
          <cell r="F156">
            <v>0</v>
          </cell>
          <cell r="G156">
            <v>0</v>
          </cell>
          <cell r="H156">
            <v>0</v>
          </cell>
          <cell r="I156">
            <v>0</v>
          </cell>
          <cell r="J156">
            <v>0</v>
          </cell>
          <cell r="K156">
            <v>0</v>
          </cell>
          <cell r="L156">
            <v>0</v>
          </cell>
          <cell r="M156">
            <v>0</v>
          </cell>
          <cell r="N156">
            <v>0</v>
          </cell>
          <cell r="O156">
            <v>0</v>
          </cell>
        </row>
        <row r="158">
          <cell r="A158" t="str">
            <v xml:space="preserve">        TOTAL</v>
          </cell>
          <cell r="C158">
            <v>0</v>
          </cell>
          <cell r="D158">
            <v>0</v>
          </cell>
          <cell r="E158">
            <v>0</v>
          </cell>
          <cell r="F158">
            <v>0</v>
          </cell>
          <cell r="G158">
            <v>0</v>
          </cell>
          <cell r="H158">
            <v>0</v>
          </cell>
          <cell r="I158">
            <v>0</v>
          </cell>
          <cell r="J158">
            <v>0</v>
          </cell>
          <cell r="K158">
            <v>0</v>
          </cell>
          <cell r="L158">
            <v>0</v>
          </cell>
          <cell r="M158">
            <v>0</v>
          </cell>
          <cell r="N158">
            <v>0</v>
          </cell>
          <cell r="O158">
            <v>0</v>
          </cell>
        </row>
        <row r="160">
          <cell r="A160" t="str">
            <v xml:space="preserve">    Conemaugh #1 (PL Share)</v>
          </cell>
          <cell r="C160">
            <v>0</v>
          </cell>
          <cell r="D160">
            <v>0</v>
          </cell>
          <cell r="E160">
            <v>0</v>
          </cell>
          <cell r="F160">
            <v>0</v>
          </cell>
          <cell r="G160">
            <v>0</v>
          </cell>
          <cell r="H160">
            <v>0</v>
          </cell>
          <cell r="I160">
            <v>0</v>
          </cell>
          <cell r="J160">
            <v>0</v>
          </cell>
          <cell r="K160">
            <v>0</v>
          </cell>
          <cell r="L160">
            <v>0</v>
          </cell>
          <cell r="M160">
            <v>0</v>
          </cell>
          <cell r="N160">
            <v>0</v>
          </cell>
          <cell r="O160">
            <v>0</v>
          </cell>
        </row>
        <row r="161">
          <cell r="A161" t="str">
            <v xml:space="preserve">    Conemaugh #2 (PL Share)</v>
          </cell>
          <cell r="C161">
            <v>0</v>
          </cell>
          <cell r="D161">
            <v>0</v>
          </cell>
          <cell r="E161">
            <v>0</v>
          </cell>
          <cell r="F161">
            <v>0</v>
          </cell>
          <cell r="G161">
            <v>0</v>
          </cell>
          <cell r="H161">
            <v>0</v>
          </cell>
          <cell r="I161">
            <v>0</v>
          </cell>
          <cell r="J161">
            <v>0</v>
          </cell>
          <cell r="K161">
            <v>0</v>
          </cell>
          <cell r="L161">
            <v>0</v>
          </cell>
          <cell r="M161">
            <v>0</v>
          </cell>
          <cell r="N161">
            <v>0</v>
          </cell>
          <cell r="O161">
            <v>0</v>
          </cell>
        </row>
        <row r="163">
          <cell r="A163" t="str">
            <v xml:space="preserve">        TOTAL</v>
          </cell>
          <cell r="C163">
            <v>0</v>
          </cell>
          <cell r="D163">
            <v>0</v>
          </cell>
          <cell r="E163">
            <v>0</v>
          </cell>
          <cell r="F163">
            <v>0</v>
          </cell>
          <cell r="G163">
            <v>0</v>
          </cell>
          <cell r="H163">
            <v>0</v>
          </cell>
          <cell r="I163">
            <v>0</v>
          </cell>
          <cell r="J163">
            <v>0</v>
          </cell>
          <cell r="K163">
            <v>0</v>
          </cell>
          <cell r="L163">
            <v>0</v>
          </cell>
          <cell r="M163">
            <v>0</v>
          </cell>
          <cell r="N163">
            <v>0</v>
          </cell>
          <cell r="O163">
            <v>0</v>
          </cell>
        </row>
        <row r="165">
          <cell r="A165" t="str">
            <v xml:space="preserve">    Montour #1</v>
          </cell>
          <cell r="C165">
            <v>0</v>
          </cell>
          <cell r="D165">
            <v>0</v>
          </cell>
          <cell r="E165">
            <v>0</v>
          </cell>
          <cell r="F165">
            <v>0</v>
          </cell>
          <cell r="G165">
            <v>0</v>
          </cell>
          <cell r="H165">
            <v>0</v>
          </cell>
          <cell r="I165">
            <v>0</v>
          </cell>
          <cell r="J165">
            <v>0</v>
          </cell>
          <cell r="K165">
            <v>0</v>
          </cell>
          <cell r="L165">
            <v>0</v>
          </cell>
          <cell r="M165">
            <v>0</v>
          </cell>
          <cell r="N165">
            <v>0</v>
          </cell>
          <cell r="O165">
            <v>0</v>
          </cell>
        </row>
        <row r="166">
          <cell r="A166" t="str">
            <v xml:space="preserve">    Montour #2</v>
          </cell>
          <cell r="C166">
            <v>0</v>
          </cell>
          <cell r="D166">
            <v>0</v>
          </cell>
          <cell r="E166">
            <v>0</v>
          </cell>
          <cell r="F166">
            <v>0</v>
          </cell>
          <cell r="G166">
            <v>0</v>
          </cell>
          <cell r="H166">
            <v>0</v>
          </cell>
          <cell r="I166">
            <v>0</v>
          </cell>
          <cell r="J166">
            <v>0</v>
          </cell>
          <cell r="K166">
            <v>0</v>
          </cell>
          <cell r="L166">
            <v>0</v>
          </cell>
          <cell r="M166">
            <v>0</v>
          </cell>
          <cell r="N166">
            <v>0</v>
          </cell>
          <cell r="O166">
            <v>0</v>
          </cell>
        </row>
        <row r="168">
          <cell r="A168" t="str">
            <v xml:space="preserve">        TOTAL</v>
          </cell>
          <cell r="C168">
            <v>0</v>
          </cell>
          <cell r="D168">
            <v>0</v>
          </cell>
          <cell r="E168">
            <v>0</v>
          </cell>
          <cell r="F168">
            <v>0</v>
          </cell>
          <cell r="G168">
            <v>0</v>
          </cell>
          <cell r="H168">
            <v>0</v>
          </cell>
          <cell r="I168">
            <v>0</v>
          </cell>
          <cell r="J168">
            <v>0</v>
          </cell>
          <cell r="K168">
            <v>0</v>
          </cell>
          <cell r="L168">
            <v>0</v>
          </cell>
          <cell r="M168">
            <v>0</v>
          </cell>
          <cell r="N168">
            <v>0</v>
          </cell>
          <cell r="O168">
            <v>0</v>
          </cell>
        </row>
        <row r="169">
          <cell r="C169" t="str">
            <v xml:space="preserve"> =========</v>
          </cell>
          <cell r="D169" t="str">
            <v xml:space="preserve"> =========</v>
          </cell>
          <cell r="E169" t="str">
            <v xml:space="preserve"> =========</v>
          </cell>
          <cell r="F169" t="str">
            <v xml:space="preserve"> =========</v>
          </cell>
          <cell r="G169" t="str">
            <v xml:space="preserve"> =========</v>
          </cell>
          <cell r="H169" t="str">
            <v xml:space="preserve"> =========</v>
          </cell>
          <cell r="I169" t="str">
            <v xml:space="preserve"> =========</v>
          </cell>
          <cell r="J169" t="str">
            <v xml:space="preserve"> =========</v>
          </cell>
          <cell r="K169" t="str">
            <v xml:space="preserve"> =========</v>
          </cell>
          <cell r="L169" t="str">
            <v xml:space="preserve"> =========</v>
          </cell>
          <cell r="M169" t="str">
            <v xml:space="preserve"> =========</v>
          </cell>
          <cell r="N169" t="str">
            <v xml:space="preserve"> =========</v>
          </cell>
          <cell r="O169" t="str">
            <v xml:space="preserve"> =========</v>
          </cell>
        </row>
        <row r="170">
          <cell r="A170" t="str">
            <v xml:space="preserve"> TOTAL UNLOADED SALES</v>
          </cell>
          <cell r="C170">
            <v>0</v>
          </cell>
          <cell r="D170">
            <v>0</v>
          </cell>
          <cell r="E170">
            <v>0</v>
          </cell>
          <cell r="F170">
            <v>0</v>
          </cell>
          <cell r="G170">
            <v>0</v>
          </cell>
          <cell r="H170">
            <v>0</v>
          </cell>
          <cell r="I170">
            <v>0</v>
          </cell>
          <cell r="J170">
            <v>0</v>
          </cell>
          <cell r="K170">
            <v>0</v>
          </cell>
          <cell r="L170">
            <v>0</v>
          </cell>
          <cell r="M170">
            <v>0</v>
          </cell>
          <cell r="N170">
            <v>0</v>
          </cell>
          <cell r="O170">
            <v>0</v>
          </cell>
        </row>
        <row r="172">
          <cell r="C172" t="str">
            <v>These Bilateral sales come from the "twoparty by region" worksheet.</v>
          </cell>
        </row>
        <row r="173">
          <cell r="A173" t="str">
            <v xml:space="preserve">  Forecasted Two-party Sales</v>
          </cell>
          <cell r="C173">
            <v>2777.4303711799671</v>
          </cell>
          <cell r="D173">
            <v>2256.8887812305543</v>
          </cell>
          <cell r="E173">
            <v>2925.6782031233347</v>
          </cell>
          <cell r="F173">
            <v>2759.7924305566653</v>
          </cell>
          <cell r="G173">
            <v>3260.3783543079885</v>
          </cell>
          <cell r="H173">
            <v>4048.867339416699</v>
          </cell>
          <cell r="I173">
            <v>4931.6930868202444</v>
          </cell>
          <cell r="J173">
            <v>4779.7051982400199</v>
          </cell>
          <cell r="K173">
            <v>3448.0084327590603</v>
          </cell>
          <cell r="L173">
            <v>2647.4139125659799</v>
          </cell>
          <cell r="M173">
            <v>2066.3050553543999</v>
          </cell>
          <cell r="N173">
            <v>2937.4045029406398</v>
          </cell>
          <cell r="O173">
            <v>38840</v>
          </cell>
        </row>
        <row r="174">
          <cell r="A174" t="str">
            <v xml:space="preserve">     Percent Unloaded</v>
          </cell>
          <cell r="B174">
            <v>0</v>
          </cell>
        </row>
        <row r="175">
          <cell r="A175" t="str">
            <v xml:space="preserve">     Percent Loaded</v>
          </cell>
          <cell r="B175">
            <v>1</v>
          </cell>
        </row>
        <row r="177">
          <cell r="A177" t="str">
            <v xml:space="preserve">  PUC Customers Get</v>
          </cell>
        </row>
        <row r="179">
          <cell r="A179" t="str">
            <v xml:space="preserve">     Loaded Sales</v>
          </cell>
          <cell r="C179">
            <v>2777.4303711799671</v>
          </cell>
          <cell r="D179">
            <v>2256.8887812305543</v>
          </cell>
          <cell r="E179">
            <v>2925.6782031233347</v>
          </cell>
          <cell r="F179">
            <v>2759.7924305566653</v>
          </cell>
          <cell r="G179">
            <v>3260.3783543079885</v>
          </cell>
          <cell r="H179">
            <v>4048.867339416699</v>
          </cell>
          <cell r="I179">
            <v>4931.6930868202444</v>
          </cell>
          <cell r="J179">
            <v>4779.7051982400199</v>
          </cell>
          <cell r="K179">
            <v>3448.0084327590603</v>
          </cell>
          <cell r="L179">
            <v>2647.4139125659799</v>
          </cell>
          <cell r="M179">
            <v>2066.3050553543999</v>
          </cell>
          <cell r="N179">
            <v>2937.4045029406398</v>
          </cell>
          <cell r="O179">
            <v>38840</v>
          </cell>
        </row>
        <row r="180">
          <cell r="A180" t="str">
            <v xml:space="preserve">     Unloaded Sales</v>
          </cell>
          <cell r="C180">
            <v>0</v>
          </cell>
          <cell r="D180">
            <v>0</v>
          </cell>
          <cell r="E180">
            <v>0</v>
          </cell>
          <cell r="F180">
            <v>0</v>
          </cell>
          <cell r="G180">
            <v>0</v>
          </cell>
          <cell r="H180">
            <v>0</v>
          </cell>
          <cell r="I180">
            <v>0</v>
          </cell>
          <cell r="J180">
            <v>0</v>
          </cell>
          <cell r="K180">
            <v>0</v>
          </cell>
          <cell r="L180">
            <v>0</v>
          </cell>
          <cell r="M180">
            <v>0</v>
          </cell>
          <cell r="N180">
            <v>0</v>
          </cell>
          <cell r="O180">
            <v>0</v>
          </cell>
        </row>
        <row r="182">
          <cell r="A182" t="str">
            <v xml:space="preserve">  Promod M Ck Surplus Energy</v>
          </cell>
          <cell r="C182">
            <v>64.009</v>
          </cell>
          <cell r="D182">
            <v>18.29</v>
          </cell>
          <cell r="E182">
            <v>61.846999999999994</v>
          </cell>
          <cell r="F182">
            <v>68.097999999999999</v>
          </cell>
          <cell r="G182">
            <v>129.10899999999998</v>
          </cell>
          <cell r="H182">
            <v>83.144999999999996</v>
          </cell>
          <cell r="I182">
            <v>85.72399999999999</v>
          </cell>
          <cell r="J182">
            <v>48.690000000000005</v>
          </cell>
          <cell r="K182">
            <v>41.704999999999998</v>
          </cell>
          <cell r="L182">
            <v>36.902999999999999</v>
          </cell>
          <cell r="M182">
            <v>96.311999999999998</v>
          </cell>
          <cell r="N182">
            <v>67.834000000000003</v>
          </cell>
          <cell r="O182">
            <v>802</v>
          </cell>
        </row>
        <row r="183">
          <cell r="A183" t="str">
            <v xml:space="preserve">  Other Coal Units Surplus Energy</v>
          </cell>
          <cell r="C183">
            <v>241.83699999999999</v>
          </cell>
          <cell r="D183">
            <v>98.578999999999994</v>
          </cell>
          <cell r="E183">
            <v>208.161</v>
          </cell>
          <cell r="F183">
            <v>157.755</v>
          </cell>
          <cell r="G183">
            <v>393.96</v>
          </cell>
          <cell r="H183">
            <v>413.58600000000001</v>
          </cell>
          <cell r="I183">
            <v>335.29099999999994</v>
          </cell>
          <cell r="J183">
            <v>306.97399999999999</v>
          </cell>
          <cell r="K183">
            <v>284.13499999999999</v>
          </cell>
          <cell r="L183">
            <v>101.95699999999999</v>
          </cell>
          <cell r="M183">
            <v>339.59399999999999</v>
          </cell>
          <cell r="N183">
            <v>294.072</v>
          </cell>
          <cell r="O183">
            <v>3176</v>
          </cell>
        </row>
        <row r="184">
          <cell r="A184" t="str">
            <v xml:space="preserve">  Martins Creek %</v>
          </cell>
          <cell r="B184">
            <v>0.3</v>
          </cell>
          <cell r="C184">
            <v>0</v>
          </cell>
          <cell r="D184">
            <v>0</v>
          </cell>
          <cell r="E184">
            <v>0</v>
          </cell>
          <cell r="F184">
            <v>0</v>
          </cell>
          <cell r="G184">
            <v>0</v>
          </cell>
          <cell r="H184">
            <v>0</v>
          </cell>
          <cell r="I184">
            <v>0</v>
          </cell>
          <cell r="J184">
            <v>0</v>
          </cell>
          <cell r="K184">
            <v>0</v>
          </cell>
          <cell r="L184">
            <v>0</v>
          </cell>
          <cell r="M184">
            <v>0</v>
          </cell>
          <cell r="N184">
            <v>0</v>
          </cell>
        </row>
        <row r="185">
          <cell r="A185" t="str">
            <v xml:space="preserve">  Other Coal Units %</v>
          </cell>
          <cell r="B185">
            <v>0.7</v>
          </cell>
          <cell r="C185">
            <v>0</v>
          </cell>
          <cell r="D185">
            <v>0</v>
          </cell>
          <cell r="E185">
            <v>0</v>
          </cell>
          <cell r="F185">
            <v>0</v>
          </cell>
          <cell r="G185">
            <v>0</v>
          </cell>
          <cell r="H185">
            <v>0</v>
          </cell>
          <cell r="I185">
            <v>0</v>
          </cell>
          <cell r="J185">
            <v>0</v>
          </cell>
          <cell r="K185">
            <v>0</v>
          </cell>
          <cell r="L185">
            <v>0</v>
          </cell>
          <cell r="M185">
            <v>0</v>
          </cell>
          <cell r="N185">
            <v>0</v>
          </cell>
        </row>
        <row r="186">
          <cell r="F186" t="str">
            <v>SALES TO JCPL BY UNIT (DOES NOT INCLUDE TWO-PARTY SALES)</v>
          </cell>
          <cell r="L186" t="str">
            <v>CASE:2001 FORECAST</v>
          </cell>
          <cell r="P186" t="str">
            <v>4</v>
          </cell>
        </row>
        <row r="187">
          <cell r="F187" t="str">
            <v xml:space="preserve">                </v>
          </cell>
          <cell r="L187">
            <v>36851</v>
          </cell>
        </row>
        <row r="188">
          <cell r="F188" t="str">
            <v>(Millions of KWH)</v>
          </cell>
        </row>
        <row r="190">
          <cell r="A190" t="str">
            <v xml:space="preserve">JCP&amp;L ENTITLEMENT   </v>
          </cell>
          <cell r="C190" t="str">
            <v>JANUARY</v>
          </cell>
          <cell r="D190" t="str">
            <v>FEBRUARY</v>
          </cell>
          <cell r="E190" t="str">
            <v>MARCH</v>
          </cell>
          <cell r="F190" t="str">
            <v>APRIL</v>
          </cell>
          <cell r="G190" t="str">
            <v>MAY</v>
          </cell>
          <cell r="H190" t="str">
            <v>JUNE</v>
          </cell>
          <cell r="I190" t="str">
            <v>JULY</v>
          </cell>
          <cell r="J190" t="str">
            <v>AUGUST</v>
          </cell>
          <cell r="K190" t="str">
            <v>SEPTEMBER</v>
          </cell>
          <cell r="L190" t="str">
            <v>OCTOBER</v>
          </cell>
          <cell r="M190" t="str">
            <v>NOVEMBER</v>
          </cell>
          <cell r="N190" t="str">
            <v>DECEMBER</v>
          </cell>
          <cell r="O190" t="str">
            <v>TOTAL</v>
          </cell>
        </row>
        <row r="191">
          <cell r="A191" t="str">
            <v xml:space="preserve">                    </v>
          </cell>
          <cell r="B191">
            <v>0</v>
          </cell>
        </row>
        <row r="192">
          <cell r="A192" t="str">
            <v xml:space="preserve">    Brunner Is. #1</v>
          </cell>
          <cell r="B192">
            <v>0</v>
          </cell>
          <cell r="C192">
            <v>0</v>
          </cell>
          <cell r="D192">
            <v>0</v>
          </cell>
          <cell r="E192">
            <v>0</v>
          </cell>
          <cell r="F192">
            <v>0</v>
          </cell>
          <cell r="G192">
            <v>0</v>
          </cell>
          <cell r="H192">
            <v>0</v>
          </cell>
          <cell r="I192">
            <v>0</v>
          </cell>
          <cell r="J192">
            <v>0</v>
          </cell>
          <cell r="K192">
            <v>0</v>
          </cell>
          <cell r="L192">
            <v>0</v>
          </cell>
          <cell r="M192">
            <v>0</v>
          </cell>
          <cell r="N192">
            <v>0</v>
          </cell>
          <cell r="O192">
            <v>0</v>
          </cell>
        </row>
        <row r="193">
          <cell r="A193" t="str">
            <v xml:space="preserve">    Brunner Is. #2</v>
          </cell>
          <cell r="C193">
            <v>0</v>
          </cell>
          <cell r="D193">
            <v>0</v>
          </cell>
          <cell r="E193">
            <v>0</v>
          </cell>
          <cell r="F193">
            <v>0</v>
          </cell>
          <cell r="G193">
            <v>0</v>
          </cell>
          <cell r="H193">
            <v>0</v>
          </cell>
          <cell r="I193">
            <v>0</v>
          </cell>
          <cell r="J193">
            <v>0</v>
          </cell>
          <cell r="K193">
            <v>0</v>
          </cell>
          <cell r="L193">
            <v>0</v>
          </cell>
          <cell r="M193">
            <v>0</v>
          </cell>
          <cell r="N193">
            <v>0</v>
          </cell>
          <cell r="O193">
            <v>0</v>
          </cell>
        </row>
        <row r="194">
          <cell r="A194" t="str">
            <v xml:space="preserve">    Brunner Is. #3</v>
          </cell>
          <cell r="C194">
            <v>0</v>
          </cell>
          <cell r="D194">
            <v>0</v>
          </cell>
          <cell r="E194">
            <v>0</v>
          </cell>
          <cell r="F194">
            <v>0</v>
          </cell>
          <cell r="G194">
            <v>0</v>
          </cell>
          <cell r="H194">
            <v>0</v>
          </cell>
          <cell r="I194">
            <v>0</v>
          </cell>
          <cell r="J194">
            <v>0</v>
          </cell>
          <cell r="K194">
            <v>0</v>
          </cell>
          <cell r="L194">
            <v>0</v>
          </cell>
          <cell r="M194">
            <v>0</v>
          </cell>
          <cell r="N194">
            <v>0</v>
          </cell>
          <cell r="O194">
            <v>0</v>
          </cell>
        </row>
        <row r="196">
          <cell r="A196" t="str">
            <v xml:space="preserve">        TOTAL</v>
          </cell>
          <cell r="C196">
            <v>0</v>
          </cell>
          <cell r="D196">
            <v>0</v>
          </cell>
          <cell r="E196">
            <v>0</v>
          </cell>
          <cell r="F196">
            <v>0</v>
          </cell>
          <cell r="G196">
            <v>0</v>
          </cell>
          <cell r="H196">
            <v>0</v>
          </cell>
          <cell r="I196">
            <v>0</v>
          </cell>
          <cell r="J196">
            <v>0</v>
          </cell>
          <cell r="K196">
            <v>0</v>
          </cell>
          <cell r="L196">
            <v>0</v>
          </cell>
          <cell r="M196">
            <v>0</v>
          </cell>
          <cell r="N196">
            <v>0</v>
          </cell>
          <cell r="O196">
            <v>0</v>
          </cell>
        </row>
        <row r="198">
          <cell r="A198" t="str">
            <v xml:space="preserve">    Martins Creek #1</v>
          </cell>
          <cell r="C198">
            <v>0</v>
          </cell>
          <cell r="D198">
            <v>0</v>
          </cell>
          <cell r="E198">
            <v>0</v>
          </cell>
          <cell r="F198">
            <v>0</v>
          </cell>
          <cell r="G198">
            <v>0</v>
          </cell>
          <cell r="H198">
            <v>0</v>
          </cell>
          <cell r="I198">
            <v>0</v>
          </cell>
          <cell r="J198">
            <v>0</v>
          </cell>
          <cell r="K198">
            <v>0</v>
          </cell>
          <cell r="L198">
            <v>0</v>
          </cell>
          <cell r="M198">
            <v>0</v>
          </cell>
          <cell r="N198">
            <v>0</v>
          </cell>
          <cell r="O198">
            <v>0</v>
          </cell>
        </row>
        <row r="199">
          <cell r="A199" t="str">
            <v xml:space="preserve">    Martins Creek #2</v>
          </cell>
          <cell r="C199">
            <v>0</v>
          </cell>
          <cell r="D199">
            <v>0</v>
          </cell>
          <cell r="E199">
            <v>0</v>
          </cell>
          <cell r="F199">
            <v>0</v>
          </cell>
          <cell r="G199">
            <v>0</v>
          </cell>
          <cell r="H199">
            <v>0</v>
          </cell>
          <cell r="I199">
            <v>0</v>
          </cell>
          <cell r="J199">
            <v>0</v>
          </cell>
          <cell r="K199">
            <v>0</v>
          </cell>
          <cell r="L199">
            <v>0</v>
          </cell>
          <cell r="M199">
            <v>0</v>
          </cell>
          <cell r="N199">
            <v>0</v>
          </cell>
          <cell r="O199">
            <v>0</v>
          </cell>
        </row>
        <row r="201">
          <cell r="A201" t="str">
            <v xml:space="preserve">        TOTAL</v>
          </cell>
          <cell r="C201">
            <v>0</v>
          </cell>
          <cell r="D201">
            <v>0</v>
          </cell>
          <cell r="E201">
            <v>0</v>
          </cell>
          <cell r="F201">
            <v>0</v>
          </cell>
          <cell r="G201">
            <v>0</v>
          </cell>
          <cell r="H201">
            <v>0</v>
          </cell>
          <cell r="I201">
            <v>0</v>
          </cell>
          <cell r="J201">
            <v>0</v>
          </cell>
          <cell r="K201">
            <v>0</v>
          </cell>
          <cell r="L201">
            <v>0</v>
          </cell>
          <cell r="M201">
            <v>0</v>
          </cell>
          <cell r="N201">
            <v>0</v>
          </cell>
          <cell r="O201">
            <v>0</v>
          </cell>
        </row>
        <row r="203">
          <cell r="A203" t="str">
            <v xml:space="preserve">    Sunbury #1-2</v>
          </cell>
          <cell r="C203">
            <v>0</v>
          </cell>
          <cell r="D203">
            <v>0</v>
          </cell>
          <cell r="E203">
            <v>0</v>
          </cell>
          <cell r="F203">
            <v>0</v>
          </cell>
          <cell r="G203">
            <v>0</v>
          </cell>
          <cell r="H203">
            <v>0</v>
          </cell>
          <cell r="I203">
            <v>0</v>
          </cell>
          <cell r="J203">
            <v>0</v>
          </cell>
          <cell r="K203">
            <v>0</v>
          </cell>
          <cell r="L203">
            <v>0</v>
          </cell>
          <cell r="M203">
            <v>0</v>
          </cell>
          <cell r="N203">
            <v>0</v>
          </cell>
          <cell r="O203">
            <v>0</v>
          </cell>
        </row>
        <row r="204">
          <cell r="A204" t="str">
            <v xml:space="preserve">    Sunbury #3</v>
          </cell>
          <cell r="C204">
            <v>0</v>
          </cell>
          <cell r="D204">
            <v>0</v>
          </cell>
          <cell r="E204">
            <v>0</v>
          </cell>
          <cell r="F204">
            <v>0</v>
          </cell>
          <cell r="G204">
            <v>0</v>
          </cell>
          <cell r="H204">
            <v>0</v>
          </cell>
          <cell r="I204">
            <v>0</v>
          </cell>
          <cell r="J204">
            <v>0</v>
          </cell>
          <cell r="K204">
            <v>0</v>
          </cell>
          <cell r="L204">
            <v>0</v>
          </cell>
          <cell r="M204">
            <v>0</v>
          </cell>
          <cell r="N204">
            <v>0</v>
          </cell>
          <cell r="O204">
            <v>0</v>
          </cell>
        </row>
        <row r="205">
          <cell r="A205" t="str">
            <v xml:space="preserve">    Sunbury #4</v>
          </cell>
          <cell r="C205">
            <v>0</v>
          </cell>
          <cell r="D205">
            <v>0</v>
          </cell>
          <cell r="E205">
            <v>0</v>
          </cell>
          <cell r="F205">
            <v>0</v>
          </cell>
          <cell r="G205">
            <v>0</v>
          </cell>
          <cell r="H205">
            <v>0</v>
          </cell>
          <cell r="I205">
            <v>0</v>
          </cell>
          <cell r="J205">
            <v>0</v>
          </cell>
          <cell r="K205">
            <v>0</v>
          </cell>
          <cell r="L205">
            <v>0</v>
          </cell>
          <cell r="M205">
            <v>0</v>
          </cell>
          <cell r="N205">
            <v>0</v>
          </cell>
          <cell r="O205">
            <v>0</v>
          </cell>
        </row>
        <row r="207">
          <cell r="A207" t="str">
            <v xml:space="preserve">        TOTAL</v>
          </cell>
          <cell r="C207">
            <v>0</v>
          </cell>
          <cell r="D207">
            <v>0</v>
          </cell>
          <cell r="E207">
            <v>0</v>
          </cell>
          <cell r="F207">
            <v>0</v>
          </cell>
          <cell r="G207">
            <v>0</v>
          </cell>
          <cell r="H207">
            <v>0</v>
          </cell>
          <cell r="I207">
            <v>0</v>
          </cell>
          <cell r="J207">
            <v>0</v>
          </cell>
          <cell r="K207">
            <v>0</v>
          </cell>
          <cell r="L207">
            <v>0</v>
          </cell>
          <cell r="M207">
            <v>0</v>
          </cell>
          <cell r="N207">
            <v>0</v>
          </cell>
          <cell r="O207">
            <v>0</v>
          </cell>
        </row>
        <row r="209">
          <cell r="A209" t="str">
            <v xml:space="preserve">    Holtwood #17</v>
          </cell>
          <cell r="C209">
            <v>0</v>
          </cell>
          <cell r="D209">
            <v>0</v>
          </cell>
          <cell r="E209">
            <v>0</v>
          </cell>
          <cell r="F209">
            <v>0</v>
          </cell>
          <cell r="G209">
            <v>0</v>
          </cell>
          <cell r="H209">
            <v>0</v>
          </cell>
          <cell r="I209">
            <v>0</v>
          </cell>
          <cell r="J209">
            <v>0</v>
          </cell>
          <cell r="K209">
            <v>0</v>
          </cell>
          <cell r="L209">
            <v>0</v>
          </cell>
          <cell r="M209">
            <v>0</v>
          </cell>
          <cell r="N209">
            <v>0</v>
          </cell>
          <cell r="O209">
            <v>0</v>
          </cell>
        </row>
        <row r="211">
          <cell r="A211" t="str">
            <v xml:space="preserve">    Keystone #1</v>
          </cell>
          <cell r="C211">
            <v>0</v>
          </cell>
          <cell r="D211">
            <v>0</v>
          </cell>
          <cell r="E211">
            <v>0</v>
          </cell>
          <cell r="F211">
            <v>0</v>
          </cell>
          <cell r="G211">
            <v>0</v>
          </cell>
          <cell r="H211">
            <v>0</v>
          </cell>
          <cell r="I211">
            <v>0</v>
          </cell>
          <cell r="J211">
            <v>0</v>
          </cell>
          <cell r="K211">
            <v>0</v>
          </cell>
          <cell r="L211">
            <v>0</v>
          </cell>
          <cell r="M211">
            <v>0</v>
          </cell>
          <cell r="N211">
            <v>0</v>
          </cell>
          <cell r="O211">
            <v>0</v>
          </cell>
        </row>
        <row r="212">
          <cell r="A212" t="str">
            <v xml:space="preserve">    Keystone #2</v>
          </cell>
          <cell r="C212">
            <v>0</v>
          </cell>
          <cell r="D212">
            <v>0</v>
          </cell>
          <cell r="E212">
            <v>0</v>
          </cell>
          <cell r="F212">
            <v>0</v>
          </cell>
          <cell r="G212">
            <v>0</v>
          </cell>
          <cell r="H212">
            <v>0</v>
          </cell>
          <cell r="I212">
            <v>0</v>
          </cell>
          <cell r="J212">
            <v>0</v>
          </cell>
          <cell r="K212">
            <v>0</v>
          </cell>
          <cell r="L212">
            <v>0</v>
          </cell>
          <cell r="M212">
            <v>0</v>
          </cell>
          <cell r="N212">
            <v>0</v>
          </cell>
          <cell r="O212">
            <v>0</v>
          </cell>
        </row>
        <row r="214">
          <cell r="A214" t="str">
            <v xml:space="preserve">        TOTAL</v>
          </cell>
          <cell r="C214">
            <v>0</v>
          </cell>
          <cell r="D214">
            <v>0</v>
          </cell>
          <cell r="E214">
            <v>0</v>
          </cell>
          <cell r="F214">
            <v>0</v>
          </cell>
          <cell r="G214">
            <v>0</v>
          </cell>
          <cell r="H214">
            <v>0</v>
          </cell>
          <cell r="I214">
            <v>0</v>
          </cell>
          <cell r="J214">
            <v>0</v>
          </cell>
          <cell r="K214">
            <v>0</v>
          </cell>
          <cell r="L214">
            <v>0</v>
          </cell>
          <cell r="M214">
            <v>0</v>
          </cell>
          <cell r="N214">
            <v>0</v>
          </cell>
          <cell r="O214">
            <v>0</v>
          </cell>
        </row>
        <row r="216">
          <cell r="A216" t="str">
            <v xml:space="preserve">    Conemaugh #1</v>
          </cell>
          <cell r="C216">
            <v>0</v>
          </cell>
          <cell r="D216">
            <v>0</v>
          </cell>
          <cell r="E216">
            <v>0</v>
          </cell>
          <cell r="F216">
            <v>0</v>
          </cell>
          <cell r="G216">
            <v>0</v>
          </cell>
          <cell r="H216">
            <v>0</v>
          </cell>
          <cell r="I216">
            <v>0</v>
          </cell>
          <cell r="J216">
            <v>0</v>
          </cell>
          <cell r="K216">
            <v>0</v>
          </cell>
          <cell r="L216">
            <v>0</v>
          </cell>
          <cell r="M216">
            <v>0</v>
          </cell>
          <cell r="N216">
            <v>0</v>
          </cell>
          <cell r="O216">
            <v>0</v>
          </cell>
        </row>
        <row r="217">
          <cell r="A217" t="str">
            <v xml:space="preserve">    Conemaugh #2</v>
          </cell>
          <cell r="C217">
            <v>0</v>
          </cell>
          <cell r="D217">
            <v>0</v>
          </cell>
          <cell r="E217">
            <v>0</v>
          </cell>
          <cell r="F217">
            <v>0</v>
          </cell>
          <cell r="G217">
            <v>0</v>
          </cell>
          <cell r="H217">
            <v>0</v>
          </cell>
          <cell r="I217">
            <v>0</v>
          </cell>
          <cell r="J217">
            <v>0</v>
          </cell>
          <cell r="K217">
            <v>0</v>
          </cell>
          <cell r="L217">
            <v>0</v>
          </cell>
          <cell r="M217">
            <v>0</v>
          </cell>
          <cell r="N217">
            <v>0</v>
          </cell>
          <cell r="O217">
            <v>0</v>
          </cell>
        </row>
        <row r="219">
          <cell r="A219" t="str">
            <v xml:space="preserve">        TOTAL</v>
          </cell>
          <cell r="C219">
            <v>0</v>
          </cell>
          <cell r="D219">
            <v>0</v>
          </cell>
          <cell r="E219">
            <v>0</v>
          </cell>
          <cell r="F219">
            <v>0</v>
          </cell>
          <cell r="G219">
            <v>0</v>
          </cell>
          <cell r="H219">
            <v>0</v>
          </cell>
          <cell r="I219">
            <v>0</v>
          </cell>
          <cell r="J219">
            <v>0</v>
          </cell>
          <cell r="K219">
            <v>0</v>
          </cell>
          <cell r="L219">
            <v>0</v>
          </cell>
          <cell r="M219">
            <v>0</v>
          </cell>
          <cell r="N219">
            <v>0</v>
          </cell>
          <cell r="O219">
            <v>0</v>
          </cell>
        </row>
        <row r="221">
          <cell r="A221" t="str">
            <v xml:space="preserve">    Montour #1</v>
          </cell>
          <cell r="C221">
            <v>0</v>
          </cell>
          <cell r="D221">
            <v>0</v>
          </cell>
          <cell r="E221">
            <v>0</v>
          </cell>
          <cell r="F221">
            <v>0</v>
          </cell>
          <cell r="G221">
            <v>0</v>
          </cell>
          <cell r="H221">
            <v>0</v>
          </cell>
          <cell r="I221">
            <v>0</v>
          </cell>
          <cell r="J221">
            <v>0</v>
          </cell>
          <cell r="K221">
            <v>0</v>
          </cell>
          <cell r="L221">
            <v>0</v>
          </cell>
          <cell r="M221">
            <v>0</v>
          </cell>
          <cell r="N221">
            <v>0</v>
          </cell>
          <cell r="O221">
            <v>0</v>
          </cell>
        </row>
        <row r="222">
          <cell r="A222" t="str">
            <v xml:space="preserve">    Montour #2</v>
          </cell>
          <cell r="C222">
            <v>0</v>
          </cell>
          <cell r="D222">
            <v>0</v>
          </cell>
          <cell r="E222">
            <v>0</v>
          </cell>
          <cell r="F222">
            <v>0</v>
          </cell>
          <cell r="G222">
            <v>0</v>
          </cell>
          <cell r="H222">
            <v>0</v>
          </cell>
          <cell r="I222">
            <v>0</v>
          </cell>
          <cell r="J222">
            <v>0</v>
          </cell>
          <cell r="K222">
            <v>0</v>
          </cell>
          <cell r="L222">
            <v>0</v>
          </cell>
          <cell r="M222">
            <v>0</v>
          </cell>
          <cell r="N222">
            <v>0</v>
          </cell>
          <cell r="O222">
            <v>0</v>
          </cell>
        </row>
        <row r="224">
          <cell r="A224" t="str">
            <v xml:space="preserve">        TOTAL</v>
          </cell>
          <cell r="C224">
            <v>0</v>
          </cell>
          <cell r="D224">
            <v>0</v>
          </cell>
          <cell r="E224">
            <v>0</v>
          </cell>
          <cell r="F224">
            <v>0</v>
          </cell>
          <cell r="G224">
            <v>0</v>
          </cell>
          <cell r="H224">
            <v>0</v>
          </cell>
          <cell r="I224">
            <v>0</v>
          </cell>
          <cell r="J224">
            <v>0</v>
          </cell>
          <cell r="K224">
            <v>0</v>
          </cell>
          <cell r="L224">
            <v>0</v>
          </cell>
          <cell r="M224">
            <v>0</v>
          </cell>
          <cell r="N224">
            <v>0</v>
          </cell>
          <cell r="O224">
            <v>0</v>
          </cell>
        </row>
        <row r="225">
          <cell r="C225" t="str">
            <v xml:space="preserve"> =========</v>
          </cell>
          <cell r="D225" t="str">
            <v xml:space="preserve"> =========</v>
          </cell>
          <cell r="E225" t="str">
            <v xml:space="preserve"> =========</v>
          </cell>
          <cell r="F225" t="str">
            <v xml:space="preserve"> =========</v>
          </cell>
          <cell r="G225" t="str">
            <v xml:space="preserve"> =========</v>
          </cell>
          <cell r="H225" t="str">
            <v xml:space="preserve"> =========</v>
          </cell>
          <cell r="I225" t="str">
            <v xml:space="preserve"> =========</v>
          </cell>
          <cell r="J225" t="str">
            <v xml:space="preserve"> =========</v>
          </cell>
          <cell r="K225" t="str">
            <v xml:space="preserve"> =========</v>
          </cell>
          <cell r="L225" t="str">
            <v xml:space="preserve"> =========</v>
          </cell>
          <cell r="M225" t="str">
            <v xml:space="preserve"> =========</v>
          </cell>
          <cell r="N225" t="str">
            <v xml:space="preserve"> =========</v>
          </cell>
          <cell r="O225" t="str">
            <v xml:space="preserve"> =========</v>
          </cell>
        </row>
        <row r="226">
          <cell r="A226" t="str">
            <v xml:space="preserve"> TOTAL COAL FIRED</v>
          </cell>
          <cell r="C226">
            <v>0</v>
          </cell>
          <cell r="D226">
            <v>0</v>
          </cell>
          <cell r="E226">
            <v>0</v>
          </cell>
          <cell r="F226">
            <v>0</v>
          </cell>
          <cell r="G226">
            <v>0</v>
          </cell>
          <cell r="H226">
            <v>0</v>
          </cell>
          <cell r="I226">
            <v>0</v>
          </cell>
          <cell r="J226">
            <v>0</v>
          </cell>
          <cell r="K226">
            <v>0</v>
          </cell>
          <cell r="L226">
            <v>0</v>
          </cell>
          <cell r="M226">
            <v>0</v>
          </cell>
          <cell r="N226">
            <v>0</v>
          </cell>
          <cell r="O226">
            <v>0</v>
          </cell>
        </row>
        <row r="228">
          <cell r="A228" t="str">
            <v xml:space="preserve">    Martins Creek #3</v>
          </cell>
          <cell r="C228">
            <v>0</v>
          </cell>
          <cell r="D228">
            <v>0</v>
          </cell>
          <cell r="E228">
            <v>0</v>
          </cell>
          <cell r="F228">
            <v>0</v>
          </cell>
          <cell r="G228">
            <v>0</v>
          </cell>
          <cell r="H228">
            <v>0</v>
          </cell>
          <cell r="I228">
            <v>0</v>
          </cell>
          <cell r="J228">
            <v>0</v>
          </cell>
          <cell r="K228">
            <v>0</v>
          </cell>
          <cell r="L228">
            <v>0</v>
          </cell>
          <cell r="M228">
            <v>0</v>
          </cell>
          <cell r="N228">
            <v>0</v>
          </cell>
          <cell r="O228">
            <v>0</v>
          </cell>
        </row>
        <row r="229">
          <cell r="A229" t="str">
            <v xml:space="preserve">    Martins Creek #4</v>
          </cell>
          <cell r="C229">
            <v>0</v>
          </cell>
          <cell r="D229">
            <v>0</v>
          </cell>
          <cell r="E229">
            <v>0</v>
          </cell>
          <cell r="F229">
            <v>0</v>
          </cell>
          <cell r="G229">
            <v>0</v>
          </cell>
          <cell r="H229">
            <v>0</v>
          </cell>
          <cell r="I229">
            <v>0</v>
          </cell>
          <cell r="J229">
            <v>0</v>
          </cell>
          <cell r="K229">
            <v>0</v>
          </cell>
          <cell r="L229">
            <v>0</v>
          </cell>
          <cell r="M229">
            <v>0</v>
          </cell>
          <cell r="N229">
            <v>0</v>
          </cell>
          <cell r="O229">
            <v>0</v>
          </cell>
        </row>
        <row r="231">
          <cell r="A231" t="str">
            <v xml:space="preserve"> TOTAL HEAVY OIL FIRED</v>
          </cell>
          <cell r="C231">
            <v>0</v>
          </cell>
          <cell r="D231">
            <v>0</v>
          </cell>
          <cell r="E231">
            <v>0</v>
          </cell>
          <cell r="F231">
            <v>0</v>
          </cell>
          <cell r="G231">
            <v>0</v>
          </cell>
          <cell r="H231">
            <v>0</v>
          </cell>
          <cell r="I231">
            <v>0</v>
          </cell>
          <cell r="J231">
            <v>0</v>
          </cell>
          <cell r="K231">
            <v>0</v>
          </cell>
          <cell r="L231">
            <v>0</v>
          </cell>
          <cell r="M231">
            <v>0</v>
          </cell>
          <cell r="N231">
            <v>0</v>
          </cell>
          <cell r="O231">
            <v>0</v>
          </cell>
        </row>
        <row r="233">
          <cell r="A233" t="str">
            <v xml:space="preserve">    Susquehanna #1</v>
          </cell>
          <cell r="C233">
            <v>0</v>
          </cell>
          <cell r="D233">
            <v>0</v>
          </cell>
          <cell r="E233">
            <v>0</v>
          </cell>
          <cell r="F233">
            <v>0</v>
          </cell>
          <cell r="G233">
            <v>0</v>
          </cell>
          <cell r="H233">
            <v>0</v>
          </cell>
          <cell r="I233">
            <v>0</v>
          </cell>
          <cell r="J233">
            <v>0</v>
          </cell>
          <cell r="K233">
            <v>0</v>
          </cell>
          <cell r="L233">
            <v>0</v>
          </cell>
          <cell r="M233">
            <v>0</v>
          </cell>
          <cell r="N233">
            <v>0</v>
          </cell>
          <cell r="O233">
            <v>0</v>
          </cell>
        </row>
        <row r="234">
          <cell r="A234" t="str">
            <v xml:space="preserve">    Susquehanna #2</v>
          </cell>
          <cell r="C234">
            <v>0</v>
          </cell>
          <cell r="D234">
            <v>0</v>
          </cell>
          <cell r="E234">
            <v>0</v>
          </cell>
          <cell r="F234">
            <v>0</v>
          </cell>
          <cell r="G234">
            <v>0</v>
          </cell>
          <cell r="H234">
            <v>0</v>
          </cell>
          <cell r="I234">
            <v>0</v>
          </cell>
          <cell r="J234">
            <v>0</v>
          </cell>
          <cell r="K234">
            <v>0</v>
          </cell>
          <cell r="L234">
            <v>0</v>
          </cell>
          <cell r="M234">
            <v>0</v>
          </cell>
          <cell r="N234">
            <v>0</v>
          </cell>
          <cell r="O234">
            <v>0</v>
          </cell>
        </row>
        <row r="236">
          <cell r="A236" t="str">
            <v xml:space="preserve"> TOTAL PL SHARE NUCLEAR</v>
          </cell>
          <cell r="C236">
            <v>0</v>
          </cell>
          <cell r="D236">
            <v>0</v>
          </cell>
          <cell r="E236">
            <v>0</v>
          </cell>
          <cell r="F236">
            <v>0</v>
          </cell>
          <cell r="G236">
            <v>0</v>
          </cell>
          <cell r="H236">
            <v>0</v>
          </cell>
          <cell r="I236">
            <v>0</v>
          </cell>
          <cell r="J236">
            <v>0</v>
          </cell>
          <cell r="K236">
            <v>0</v>
          </cell>
          <cell r="L236">
            <v>0</v>
          </cell>
          <cell r="M236">
            <v>0</v>
          </cell>
          <cell r="N236">
            <v>0</v>
          </cell>
          <cell r="O236">
            <v>0</v>
          </cell>
        </row>
        <row r="238">
          <cell r="A238" t="str">
            <v xml:space="preserve"> COMBUSTION TURBINES</v>
          </cell>
          <cell r="C238">
            <v>0</v>
          </cell>
          <cell r="D238">
            <v>0</v>
          </cell>
          <cell r="E238">
            <v>0</v>
          </cell>
          <cell r="F238">
            <v>0</v>
          </cell>
          <cell r="G238">
            <v>0</v>
          </cell>
          <cell r="H238">
            <v>0</v>
          </cell>
          <cell r="I238">
            <v>0</v>
          </cell>
          <cell r="J238">
            <v>0</v>
          </cell>
          <cell r="K238">
            <v>0</v>
          </cell>
          <cell r="L238">
            <v>0</v>
          </cell>
          <cell r="M238">
            <v>0</v>
          </cell>
          <cell r="N238">
            <v>0</v>
          </cell>
          <cell r="O238">
            <v>0</v>
          </cell>
        </row>
        <row r="239">
          <cell r="A239" t="str">
            <v xml:space="preserve"> </v>
          </cell>
        </row>
        <row r="240">
          <cell r="A240" t="str">
            <v xml:space="preserve"> DIESELS</v>
          </cell>
          <cell r="C240">
            <v>0</v>
          </cell>
          <cell r="D240">
            <v>0</v>
          </cell>
          <cell r="E240">
            <v>0</v>
          </cell>
          <cell r="F240">
            <v>0</v>
          </cell>
          <cell r="G240">
            <v>0</v>
          </cell>
          <cell r="H240">
            <v>0</v>
          </cell>
          <cell r="I240">
            <v>0</v>
          </cell>
          <cell r="J240">
            <v>0</v>
          </cell>
          <cell r="K240">
            <v>0</v>
          </cell>
          <cell r="L240">
            <v>0</v>
          </cell>
          <cell r="M240">
            <v>0</v>
          </cell>
          <cell r="N240">
            <v>0</v>
          </cell>
          <cell r="O240">
            <v>0</v>
          </cell>
        </row>
        <row r="242">
          <cell r="A242" t="str">
            <v xml:space="preserve">    Holtwood Hydro</v>
          </cell>
          <cell r="C242">
            <v>0</v>
          </cell>
          <cell r="D242">
            <v>0</v>
          </cell>
          <cell r="E242">
            <v>0</v>
          </cell>
          <cell r="F242">
            <v>0</v>
          </cell>
          <cell r="G242">
            <v>0</v>
          </cell>
          <cell r="H242">
            <v>0</v>
          </cell>
          <cell r="I242">
            <v>0</v>
          </cell>
          <cell r="J242">
            <v>0</v>
          </cell>
          <cell r="K242">
            <v>0</v>
          </cell>
          <cell r="L242">
            <v>0</v>
          </cell>
          <cell r="M242">
            <v>0</v>
          </cell>
          <cell r="N242">
            <v>0</v>
          </cell>
          <cell r="O242">
            <v>0</v>
          </cell>
        </row>
        <row r="243">
          <cell r="A243" t="str">
            <v xml:space="preserve">    Wallenpaupack</v>
          </cell>
          <cell r="C243">
            <v>0</v>
          </cell>
          <cell r="D243">
            <v>0</v>
          </cell>
          <cell r="E243">
            <v>0</v>
          </cell>
          <cell r="F243">
            <v>0</v>
          </cell>
          <cell r="G243">
            <v>0</v>
          </cell>
          <cell r="H243">
            <v>0</v>
          </cell>
          <cell r="I243">
            <v>0</v>
          </cell>
          <cell r="J243">
            <v>0</v>
          </cell>
          <cell r="K243">
            <v>0</v>
          </cell>
          <cell r="L243">
            <v>0</v>
          </cell>
          <cell r="M243">
            <v>0</v>
          </cell>
          <cell r="N243">
            <v>0</v>
          </cell>
          <cell r="O243">
            <v>0</v>
          </cell>
        </row>
        <row r="245">
          <cell r="A245" t="str">
            <v xml:space="preserve"> TOTAL HYDRO</v>
          </cell>
          <cell r="C245">
            <v>0</v>
          </cell>
          <cell r="D245">
            <v>0</v>
          </cell>
          <cell r="E245">
            <v>0</v>
          </cell>
          <cell r="F245">
            <v>0</v>
          </cell>
          <cell r="G245">
            <v>0</v>
          </cell>
          <cell r="H245">
            <v>0</v>
          </cell>
          <cell r="I245">
            <v>0</v>
          </cell>
          <cell r="J245">
            <v>0</v>
          </cell>
          <cell r="K245">
            <v>0</v>
          </cell>
          <cell r="L245">
            <v>0</v>
          </cell>
          <cell r="M245">
            <v>0</v>
          </cell>
          <cell r="N245">
            <v>0</v>
          </cell>
          <cell r="O245">
            <v>0</v>
          </cell>
        </row>
        <row r="247">
          <cell r="A247" t="str">
            <v xml:space="preserve"> ADJUSTMENT FOR PP&amp;L LOADED SALES</v>
          </cell>
          <cell r="C247">
            <v>0</v>
          </cell>
          <cell r="D247">
            <v>0</v>
          </cell>
          <cell r="E247">
            <v>0</v>
          </cell>
          <cell r="F247">
            <v>0</v>
          </cell>
          <cell r="G247">
            <v>0</v>
          </cell>
          <cell r="H247">
            <v>0</v>
          </cell>
          <cell r="I247">
            <v>0</v>
          </cell>
          <cell r="J247">
            <v>0</v>
          </cell>
          <cell r="K247">
            <v>0</v>
          </cell>
          <cell r="L247">
            <v>0</v>
          </cell>
          <cell r="M247">
            <v>0</v>
          </cell>
          <cell r="N247">
            <v>0</v>
          </cell>
          <cell r="O247">
            <v>0</v>
          </cell>
        </row>
        <row r="248">
          <cell r="C248" t="str">
            <v xml:space="preserve"> =========</v>
          </cell>
          <cell r="D248" t="str">
            <v xml:space="preserve"> =========</v>
          </cell>
          <cell r="E248" t="str">
            <v xml:space="preserve"> =========</v>
          </cell>
          <cell r="F248" t="str">
            <v xml:space="preserve"> =========</v>
          </cell>
          <cell r="G248" t="str">
            <v xml:space="preserve"> =========</v>
          </cell>
          <cell r="H248" t="str">
            <v xml:space="preserve"> =========</v>
          </cell>
          <cell r="I248" t="str">
            <v xml:space="preserve"> =========</v>
          </cell>
          <cell r="J248" t="str">
            <v xml:space="preserve"> =========</v>
          </cell>
          <cell r="K248" t="str">
            <v xml:space="preserve"> =========</v>
          </cell>
          <cell r="L248" t="str">
            <v xml:space="preserve"> =========</v>
          </cell>
          <cell r="M248" t="str">
            <v xml:space="preserve"> =========</v>
          </cell>
          <cell r="N248" t="str">
            <v xml:space="preserve"> =========</v>
          </cell>
          <cell r="O248" t="str">
            <v xml:space="preserve"> =========</v>
          </cell>
        </row>
        <row r="249">
          <cell r="A249" t="str">
            <v>TOTAL JCP&amp;L SALE</v>
          </cell>
          <cell r="C249">
            <v>0</v>
          </cell>
          <cell r="D249">
            <v>0</v>
          </cell>
          <cell r="E249">
            <v>0</v>
          </cell>
          <cell r="F249">
            <v>0</v>
          </cell>
          <cell r="G249">
            <v>0</v>
          </cell>
          <cell r="H249">
            <v>0</v>
          </cell>
          <cell r="I249">
            <v>0</v>
          </cell>
          <cell r="J249">
            <v>0</v>
          </cell>
          <cell r="K249">
            <v>0</v>
          </cell>
          <cell r="L249">
            <v>0</v>
          </cell>
          <cell r="M249">
            <v>0</v>
          </cell>
          <cell r="N249">
            <v>0</v>
          </cell>
          <cell r="O249">
            <v>0</v>
          </cell>
        </row>
        <row r="251">
          <cell r="B251">
            <v>200</v>
          </cell>
        </row>
        <row r="252">
          <cell r="A252" t="str">
            <v xml:space="preserve">New Sale to JCP&amp;L </v>
          </cell>
          <cell r="B252">
            <v>300</v>
          </cell>
          <cell r="C252">
            <v>223.2</v>
          </cell>
          <cell r="D252">
            <v>201.6</v>
          </cell>
          <cell r="E252">
            <v>223.2</v>
          </cell>
          <cell r="F252">
            <v>215.7</v>
          </cell>
          <cell r="G252">
            <v>223.2</v>
          </cell>
          <cell r="H252">
            <v>216</v>
          </cell>
          <cell r="I252">
            <v>223.2</v>
          </cell>
          <cell r="J252">
            <v>223.2</v>
          </cell>
          <cell r="K252">
            <v>216</v>
          </cell>
          <cell r="L252">
            <v>223.5</v>
          </cell>
          <cell r="M252">
            <v>216</v>
          </cell>
          <cell r="N252">
            <v>223.2</v>
          </cell>
          <cell r="O252">
            <v>2628</v>
          </cell>
        </row>
        <row r="258">
          <cell r="F258" t="str">
            <v>AE LOSSES</v>
          </cell>
          <cell r="L258" t="str">
            <v>CASE:2001 FORECAST</v>
          </cell>
          <cell r="P258" t="str">
            <v>5</v>
          </cell>
        </row>
        <row r="259">
          <cell r="C259" t="str">
            <v xml:space="preserve">                 </v>
          </cell>
          <cell r="L259">
            <v>36851</v>
          </cell>
        </row>
        <row r="260">
          <cell r="F260" t="str">
            <v>(Millions of KWH)</v>
          </cell>
        </row>
        <row r="262">
          <cell r="A262" t="str">
            <v xml:space="preserve">AE LOSSES (1.5% of AE 10%) </v>
          </cell>
          <cell r="B262" t="str">
            <v>LOSS %</v>
          </cell>
          <cell r="C262" t="str">
            <v>JANUARY</v>
          </cell>
          <cell r="D262" t="str">
            <v>FEBRUARY</v>
          </cell>
          <cell r="E262" t="str">
            <v>MARCH</v>
          </cell>
          <cell r="F262" t="str">
            <v>APRIL</v>
          </cell>
          <cell r="G262" t="str">
            <v>MAY</v>
          </cell>
          <cell r="H262" t="str">
            <v>JUNE</v>
          </cell>
          <cell r="I262" t="str">
            <v>JULY</v>
          </cell>
          <cell r="J262" t="str">
            <v>AUGUST</v>
          </cell>
          <cell r="K262" t="str">
            <v>SEPTEMBER</v>
          </cell>
          <cell r="L262" t="str">
            <v>OCTOBER</v>
          </cell>
          <cell r="M262" t="str">
            <v>NOVEMBER</v>
          </cell>
          <cell r="N262" t="str">
            <v>DECEMBER</v>
          </cell>
          <cell r="O262" t="str">
            <v>TOTAL</v>
          </cell>
        </row>
        <row r="263">
          <cell r="A263" t="str">
            <v xml:space="preserve">          less PL Buyback)     </v>
          </cell>
        </row>
        <row r="264">
          <cell r="A264" t="str">
            <v xml:space="preserve">     Susquehanna #1 </v>
          </cell>
          <cell r="B264">
            <v>0</v>
          </cell>
          <cell r="C264">
            <v>0</v>
          </cell>
          <cell r="D264">
            <v>0</v>
          </cell>
          <cell r="E264">
            <v>0</v>
          </cell>
          <cell r="F264">
            <v>0</v>
          </cell>
          <cell r="G264">
            <v>0</v>
          </cell>
          <cell r="H264">
            <v>0</v>
          </cell>
          <cell r="I264">
            <v>0</v>
          </cell>
          <cell r="J264">
            <v>0</v>
          </cell>
          <cell r="K264">
            <v>0</v>
          </cell>
          <cell r="L264">
            <v>0</v>
          </cell>
          <cell r="M264">
            <v>0</v>
          </cell>
          <cell r="N264">
            <v>0</v>
          </cell>
          <cell r="O264">
            <v>0</v>
          </cell>
        </row>
        <row r="265">
          <cell r="A265" t="str">
            <v xml:space="preserve">     Susquehanna #2</v>
          </cell>
          <cell r="B265">
            <v>0</v>
          </cell>
          <cell r="C265">
            <v>0</v>
          </cell>
          <cell r="D265">
            <v>0</v>
          </cell>
          <cell r="E265">
            <v>0</v>
          </cell>
          <cell r="F265">
            <v>0</v>
          </cell>
          <cell r="G265">
            <v>0</v>
          </cell>
          <cell r="H265">
            <v>0</v>
          </cell>
          <cell r="I265">
            <v>0</v>
          </cell>
          <cell r="J265">
            <v>0</v>
          </cell>
          <cell r="K265">
            <v>0</v>
          </cell>
          <cell r="L265">
            <v>0</v>
          </cell>
          <cell r="M265">
            <v>0</v>
          </cell>
          <cell r="N265">
            <v>0</v>
          </cell>
          <cell r="O265">
            <v>0</v>
          </cell>
        </row>
        <row r="267">
          <cell r="A267" t="str">
            <v xml:space="preserve">     TOTAL</v>
          </cell>
          <cell r="C267">
            <v>0</v>
          </cell>
          <cell r="D267">
            <v>0</v>
          </cell>
          <cell r="E267">
            <v>0</v>
          </cell>
          <cell r="F267">
            <v>0</v>
          </cell>
          <cell r="G267">
            <v>0</v>
          </cell>
          <cell r="H267">
            <v>0</v>
          </cell>
          <cell r="I267">
            <v>0</v>
          </cell>
          <cell r="J267">
            <v>0</v>
          </cell>
          <cell r="K267">
            <v>0</v>
          </cell>
          <cell r="L267">
            <v>0</v>
          </cell>
          <cell r="M267">
            <v>0</v>
          </cell>
          <cell r="N267">
            <v>0</v>
          </cell>
          <cell r="O267">
            <v>0</v>
          </cell>
        </row>
        <row r="268">
          <cell r="C268" t="str">
            <v xml:space="preserve"> ========</v>
          </cell>
          <cell r="D268" t="str">
            <v xml:space="preserve"> ========</v>
          </cell>
          <cell r="E268" t="str">
            <v xml:space="preserve"> ========</v>
          </cell>
          <cell r="F268" t="str">
            <v xml:space="preserve"> ========</v>
          </cell>
          <cell r="G268" t="str">
            <v xml:space="preserve"> ========</v>
          </cell>
          <cell r="H268" t="str">
            <v xml:space="preserve"> ========</v>
          </cell>
          <cell r="I268" t="str">
            <v xml:space="preserve"> ========</v>
          </cell>
          <cell r="J268" t="str">
            <v xml:space="preserve"> ========</v>
          </cell>
          <cell r="K268" t="str">
            <v xml:space="preserve"> ========</v>
          </cell>
          <cell r="L268" t="str">
            <v xml:space="preserve"> ========</v>
          </cell>
          <cell r="M268" t="str">
            <v xml:space="preserve"> ========</v>
          </cell>
          <cell r="N268" t="str">
            <v xml:space="preserve"> ========</v>
          </cell>
          <cell r="O268" t="str">
            <v xml:space="preserve"> ========</v>
          </cell>
        </row>
        <row r="271">
          <cell r="C271" t="str">
            <v xml:space="preserve">                 </v>
          </cell>
          <cell r="D271" t="str">
            <v xml:space="preserve">                 </v>
          </cell>
          <cell r="E271" t="str">
            <v xml:space="preserve">                 </v>
          </cell>
          <cell r="F271" t="str">
            <v xml:space="preserve">                 </v>
          </cell>
          <cell r="G271" t="str">
            <v xml:space="preserve">                 </v>
          </cell>
          <cell r="H271" t="str">
            <v xml:space="preserve">                 </v>
          </cell>
          <cell r="I271" t="str">
            <v xml:space="preserve">                 </v>
          </cell>
          <cell r="J271" t="str">
            <v xml:space="preserve">                 </v>
          </cell>
          <cell r="K271" t="str">
            <v xml:space="preserve">                 </v>
          </cell>
          <cell r="L271" t="str">
            <v xml:space="preserve">                 </v>
          </cell>
          <cell r="M271" t="str">
            <v xml:space="preserve">                 </v>
          </cell>
          <cell r="N271" t="str">
            <v xml:space="preserve">                 </v>
          </cell>
          <cell r="O271" t="str">
            <v xml:space="preserve">                 </v>
          </cell>
        </row>
        <row r="272">
          <cell r="C272" t="str">
            <v xml:space="preserve">                 </v>
          </cell>
          <cell r="D272" t="str">
            <v xml:space="preserve">                 </v>
          </cell>
          <cell r="E272" t="str">
            <v xml:space="preserve">                 </v>
          </cell>
          <cell r="F272" t="str">
            <v xml:space="preserve">                 </v>
          </cell>
          <cell r="G272" t="str">
            <v xml:space="preserve">                 </v>
          </cell>
          <cell r="H272" t="str">
            <v xml:space="preserve">                 </v>
          </cell>
          <cell r="I272" t="str">
            <v xml:space="preserve">                 </v>
          </cell>
          <cell r="J272" t="str">
            <v xml:space="preserve">                 </v>
          </cell>
          <cell r="K272" t="str">
            <v xml:space="preserve">                 </v>
          </cell>
          <cell r="L272" t="str">
            <v xml:space="preserve">                 </v>
          </cell>
          <cell r="M272" t="str">
            <v xml:space="preserve">                 </v>
          </cell>
          <cell r="N272" t="str">
            <v xml:space="preserve">                 </v>
          </cell>
        </row>
        <row r="273">
          <cell r="A273" t="str">
            <v xml:space="preserve">  SYSTEM OUTPUT (INCL UGI BUT</v>
          </cell>
          <cell r="B273" t="str">
            <v>.</v>
          </cell>
          <cell r="C273">
            <v>3568</v>
          </cell>
          <cell r="D273">
            <v>3339</v>
          </cell>
          <cell r="E273">
            <v>3310</v>
          </cell>
          <cell r="F273">
            <v>2817</v>
          </cell>
          <cell r="G273">
            <v>2753</v>
          </cell>
          <cell r="H273">
            <v>2872</v>
          </cell>
          <cell r="I273">
            <v>3218</v>
          </cell>
          <cell r="J273">
            <v>3157</v>
          </cell>
          <cell r="K273">
            <v>2780</v>
          </cell>
          <cell r="L273">
            <v>2912</v>
          </cell>
          <cell r="M273">
            <v>3048</v>
          </cell>
          <cell r="N273">
            <v>3591</v>
          </cell>
          <cell r="O273">
            <v>37365</v>
          </cell>
        </row>
        <row r="274">
          <cell r="A274" t="str">
            <v xml:space="preserve">      EXCL ACE AND AE LOSSES)</v>
          </cell>
          <cell r="C274" t="str">
            <v xml:space="preserve"> ========</v>
          </cell>
          <cell r="D274" t="str">
            <v xml:space="preserve"> ========</v>
          </cell>
          <cell r="E274" t="str">
            <v xml:space="preserve"> ========</v>
          </cell>
          <cell r="F274" t="str">
            <v xml:space="preserve"> ========</v>
          </cell>
          <cell r="G274" t="str">
            <v xml:space="preserve"> ========</v>
          </cell>
          <cell r="H274" t="str">
            <v xml:space="preserve"> ========</v>
          </cell>
          <cell r="I274" t="str">
            <v xml:space="preserve"> ========</v>
          </cell>
          <cell r="J274" t="str">
            <v xml:space="preserve"> ========</v>
          </cell>
          <cell r="K274" t="str">
            <v xml:space="preserve"> ========</v>
          </cell>
          <cell r="L274" t="str">
            <v xml:space="preserve"> ========</v>
          </cell>
          <cell r="M274" t="str">
            <v xml:space="preserve"> ========</v>
          </cell>
          <cell r="N274" t="str">
            <v xml:space="preserve"> ========</v>
          </cell>
          <cell r="O274" t="str">
            <v xml:space="preserve"> ========</v>
          </cell>
        </row>
        <row r="276">
          <cell r="A276" t="str">
            <v>SYSTEM OUTPUT (ADJUSTED FOR ACE, AE,</v>
          </cell>
          <cell r="C276">
            <v>3569.6</v>
          </cell>
          <cell r="D276">
            <v>3340.4</v>
          </cell>
          <cell r="E276">
            <v>3311</v>
          </cell>
          <cell r="F276">
            <v>2817.8</v>
          </cell>
          <cell r="G276">
            <v>2754.3</v>
          </cell>
          <cell r="H276">
            <v>2872</v>
          </cell>
          <cell r="I276">
            <v>3218</v>
          </cell>
          <cell r="J276">
            <v>3157</v>
          </cell>
          <cell r="K276">
            <v>2780</v>
          </cell>
          <cell r="L276">
            <v>2912</v>
          </cell>
          <cell r="M276">
            <v>3048</v>
          </cell>
          <cell r="N276">
            <v>3591</v>
          </cell>
          <cell r="O276">
            <v>37371</v>
          </cell>
        </row>
        <row r="277">
          <cell r="A277" t="str">
            <v xml:space="preserve">                AND BG&amp;E LOSSES)</v>
          </cell>
        </row>
        <row r="278">
          <cell r="A278" t="str">
            <v xml:space="preserve">   (SEE PAGES 20 AND 21 FOR BG&amp;E LOSSES</v>
          </cell>
        </row>
        <row r="279">
          <cell r="A279" t="str">
            <v xml:space="preserve">     AND LOSSES FROM COAL SALES TO ACE)</v>
          </cell>
        </row>
        <row r="280">
          <cell r="A280" t="str">
            <v>Losses</v>
          </cell>
          <cell r="B280">
            <v>1.0780000000000001</v>
          </cell>
        </row>
        <row r="281">
          <cell r="A281" t="str">
            <v>PA CHOICE LOAD OUT</v>
          </cell>
          <cell r="B281">
            <v>22073</v>
          </cell>
          <cell r="C281">
            <v>2272.819558010222</v>
          </cell>
          <cell r="D281">
            <v>2126.8843712397315</v>
          </cell>
          <cell r="E281">
            <v>2108.1649362874955</v>
          </cell>
          <cell r="F281">
            <v>1794.1368642316238</v>
          </cell>
          <cell r="G281">
            <v>1753.705431596693</v>
          </cell>
          <cell r="H281">
            <v>1828.6468429530921</v>
          </cell>
          <cell r="I281">
            <v>2048.9503971528725</v>
          </cell>
          <cell r="J281">
            <v>2010.1107532043568</v>
          </cell>
          <cell r="K281">
            <v>1770.0690192930349</v>
          </cell>
          <cell r="L281">
            <v>1854.1154619357258</v>
          </cell>
          <cell r="M281">
            <v>1940.70876647668</v>
          </cell>
          <cell r="N281">
            <v>2286.4452691659308</v>
          </cell>
          <cell r="O281">
            <v>23794.757671547461</v>
          </cell>
        </row>
        <row r="282">
          <cell r="A282" t="str">
            <v>PP&amp;L PROVIDER OF LAST RESORT</v>
          </cell>
          <cell r="B282">
            <v>12526</v>
          </cell>
          <cell r="C282">
            <v>1289.7810802172808</v>
          </cell>
          <cell r="D282">
            <v>1206.9656881325095</v>
          </cell>
          <cell r="E282">
            <v>1196.3427713467661</v>
          </cell>
          <cell r="F282">
            <v>1018.1379224104253</v>
          </cell>
          <cell r="G282">
            <v>995.19386744802136</v>
          </cell>
          <cell r="H282">
            <v>1037.7216669610127</v>
          </cell>
          <cell r="I282">
            <v>1162.7396672285997</v>
          </cell>
          <cell r="J282">
            <v>1140.6989215166841</v>
          </cell>
          <cell r="K282">
            <v>1004.4798865430415</v>
          </cell>
          <cell r="L282">
            <v>1052.1746149688263</v>
          </cell>
          <cell r="M282">
            <v>1101.3146381953923</v>
          </cell>
          <cell r="N282">
            <v>1297.5134074014611</v>
          </cell>
          <cell r="O282">
            <v>13503.064132370018</v>
          </cell>
        </row>
        <row r="284">
          <cell r="A284" t="str">
            <v>NEW SYSTEM OUTPUT (ADJ. FOR ACE, AE,</v>
          </cell>
          <cell r="C284">
            <v>2586.5615222070587</v>
          </cell>
          <cell r="D284">
            <v>2420.4813168927781</v>
          </cell>
          <cell r="E284">
            <v>2399.1778350592704</v>
          </cell>
          <cell r="F284">
            <v>2041.8010581788017</v>
          </cell>
          <cell r="G284">
            <v>1995.7884358513286</v>
          </cell>
          <cell r="H284">
            <v>2081.0748240079206</v>
          </cell>
          <cell r="I284">
            <v>2331.7892700757275</v>
          </cell>
          <cell r="J284">
            <v>2287.5881683123271</v>
          </cell>
          <cell r="K284">
            <v>2014.4108672500065</v>
          </cell>
          <cell r="L284">
            <v>2110.0591530331003</v>
          </cell>
          <cell r="M284">
            <v>2208.6058717187125</v>
          </cell>
          <cell r="N284">
            <v>2602.0681382355306</v>
          </cell>
          <cell r="O284">
            <v>27079.406460822567</v>
          </cell>
          <cell r="P284" t="str">
            <v>*</v>
          </cell>
        </row>
        <row r="285">
          <cell r="A285" t="str">
            <v>BG&amp;E, PA PILOT AND NJ PILOT)</v>
          </cell>
        </row>
        <row r="287">
          <cell r="A287" t="str">
            <v xml:space="preserve">* The system output forecast does not include Energy Plus Acquired Load (Per J. Schadt, J. Sipics, J. Polaha 10/2/98). </v>
          </cell>
        </row>
        <row r="296">
          <cell r="C296" t="str">
            <v xml:space="preserve">     TOTAL PP&amp;L UNIT GENERATION ECONOMICALLY DISPATCHED BY PJM PLUS LOADED SALES</v>
          </cell>
        </row>
        <row r="297">
          <cell r="C297" t="str">
            <v xml:space="preserve">    (EXCLUDES ADDITIONAL GENERATION FROM UNLOADED EQUIPMENT FOR TWO-PARTY SALES)</v>
          </cell>
          <cell r="L297" t="str">
            <v>CASE:2001 FORECAST</v>
          </cell>
          <cell r="P297" t="str">
            <v>7</v>
          </cell>
        </row>
        <row r="298">
          <cell r="C298" t="str">
            <v xml:space="preserve">                   </v>
          </cell>
          <cell r="L298">
            <v>36851</v>
          </cell>
        </row>
        <row r="299">
          <cell r="C299" t="str">
            <v xml:space="preserve">                                  (Millions of KWH)</v>
          </cell>
        </row>
        <row r="300">
          <cell r="A300" t="str">
            <v>TOTAL PP&amp;L PJM DISPATCHED GENERATION</v>
          </cell>
        </row>
        <row r="301">
          <cell r="A301" t="str">
            <v xml:space="preserve">  INCLUDING LOADED TWO-PARTY SALES</v>
          </cell>
          <cell r="C301" t="str">
            <v>JANUARY</v>
          </cell>
          <cell r="D301" t="str">
            <v>FEBRUARY</v>
          </cell>
          <cell r="E301" t="str">
            <v>MARCH</v>
          </cell>
          <cell r="F301" t="str">
            <v>APRIL</v>
          </cell>
          <cell r="G301" t="str">
            <v>MAY</v>
          </cell>
          <cell r="H301" t="str">
            <v>JUNE</v>
          </cell>
          <cell r="I301" t="str">
            <v>JULY</v>
          </cell>
          <cell r="J301" t="str">
            <v>AUGUST</v>
          </cell>
          <cell r="K301" t="str">
            <v>SEPTEMBER</v>
          </cell>
          <cell r="L301" t="str">
            <v>OCTOBER</v>
          </cell>
          <cell r="M301" t="str">
            <v>NOVEMBER</v>
          </cell>
          <cell r="N301" t="str">
            <v>DECEMBER</v>
          </cell>
          <cell r="O301" t="str">
            <v>TOTAL</v>
          </cell>
        </row>
        <row r="303">
          <cell r="A303" t="str">
            <v xml:space="preserve">    Brunner Is. #1</v>
          </cell>
          <cell r="C303">
            <v>185</v>
          </cell>
          <cell r="D303">
            <v>170</v>
          </cell>
          <cell r="E303">
            <v>180</v>
          </cell>
          <cell r="F303">
            <v>160</v>
          </cell>
          <cell r="G303">
            <v>128</v>
          </cell>
          <cell r="H303">
            <v>168</v>
          </cell>
          <cell r="I303">
            <v>185</v>
          </cell>
          <cell r="J303">
            <v>190</v>
          </cell>
          <cell r="K303">
            <v>156</v>
          </cell>
          <cell r="L303">
            <v>181.7</v>
          </cell>
          <cell r="M303">
            <v>97.3</v>
          </cell>
          <cell r="N303">
            <v>164.9</v>
          </cell>
          <cell r="O303">
            <v>1966</v>
          </cell>
        </row>
        <row r="304">
          <cell r="A304" t="str">
            <v xml:space="preserve">    Brunner Is. #2</v>
          </cell>
          <cell r="C304">
            <v>219</v>
          </cell>
          <cell r="D304">
            <v>200</v>
          </cell>
          <cell r="E304">
            <v>200</v>
          </cell>
          <cell r="F304">
            <v>170</v>
          </cell>
          <cell r="G304">
            <v>119</v>
          </cell>
          <cell r="H304">
            <v>186</v>
          </cell>
          <cell r="I304">
            <v>211</v>
          </cell>
          <cell r="J304">
            <v>220</v>
          </cell>
          <cell r="K304">
            <v>38.799999999999997</v>
          </cell>
          <cell r="L304">
            <v>17.100000000000001</v>
          </cell>
          <cell r="M304">
            <v>162.6</v>
          </cell>
          <cell r="N304">
            <v>191.7</v>
          </cell>
          <cell r="O304">
            <v>1935</v>
          </cell>
        </row>
        <row r="305">
          <cell r="A305" t="str">
            <v xml:space="preserve">    Brunner Is. #3</v>
          </cell>
          <cell r="C305">
            <v>410</v>
          </cell>
          <cell r="D305">
            <v>400</v>
          </cell>
          <cell r="E305">
            <v>460</v>
          </cell>
          <cell r="F305">
            <v>210</v>
          </cell>
          <cell r="G305">
            <v>310</v>
          </cell>
          <cell r="H305">
            <v>410</v>
          </cell>
          <cell r="I305">
            <v>430</v>
          </cell>
          <cell r="J305">
            <v>420</v>
          </cell>
          <cell r="K305">
            <v>330</v>
          </cell>
          <cell r="L305">
            <v>324.39999999999998</v>
          </cell>
          <cell r="M305">
            <v>237.3</v>
          </cell>
          <cell r="N305">
            <v>391.1</v>
          </cell>
          <cell r="O305">
            <v>4333</v>
          </cell>
        </row>
        <row r="307">
          <cell r="A307" t="str">
            <v xml:space="preserve">        TOTAL</v>
          </cell>
          <cell r="C307">
            <v>814</v>
          </cell>
          <cell r="D307">
            <v>770</v>
          </cell>
          <cell r="E307">
            <v>840</v>
          </cell>
          <cell r="F307">
            <v>540</v>
          </cell>
          <cell r="G307">
            <v>557</v>
          </cell>
          <cell r="H307">
            <v>764</v>
          </cell>
          <cell r="I307">
            <v>826</v>
          </cell>
          <cell r="J307">
            <v>830</v>
          </cell>
          <cell r="K307">
            <v>524.79999999999995</v>
          </cell>
          <cell r="L307">
            <v>523.19999999999993</v>
          </cell>
          <cell r="M307">
            <v>497.2</v>
          </cell>
          <cell r="N307">
            <v>747.7</v>
          </cell>
          <cell r="O307">
            <v>8234</v>
          </cell>
        </row>
        <row r="309">
          <cell r="A309" t="str">
            <v xml:space="preserve">    Martins Creek #1</v>
          </cell>
          <cell r="C309">
            <v>399.8</v>
          </cell>
          <cell r="D309">
            <v>381.7</v>
          </cell>
          <cell r="E309">
            <v>385</v>
          </cell>
          <cell r="F309">
            <v>0</v>
          </cell>
          <cell r="G309">
            <v>121</v>
          </cell>
          <cell r="H309">
            <v>430</v>
          </cell>
          <cell r="I309">
            <v>466.8</v>
          </cell>
          <cell r="J309">
            <v>456.8</v>
          </cell>
          <cell r="K309">
            <v>385.3</v>
          </cell>
          <cell r="L309">
            <v>388</v>
          </cell>
          <cell r="M309">
            <v>288.8</v>
          </cell>
          <cell r="N309">
            <v>385.4</v>
          </cell>
          <cell r="O309">
            <v>4089</v>
          </cell>
        </row>
        <row r="310">
          <cell r="A310" t="str">
            <v xml:space="preserve">    Martins Creek #2</v>
          </cell>
          <cell r="C310">
            <v>416.2</v>
          </cell>
          <cell r="D310">
            <v>385</v>
          </cell>
          <cell r="E310">
            <v>304</v>
          </cell>
          <cell r="F310">
            <v>395</v>
          </cell>
          <cell r="G310">
            <v>375</v>
          </cell>
          <cell r="H310">
            <v>430</v>
          </cell>
          <cell r="I310">
            <v>470.8</v>
          </cell>
          <cell r="J310">
            <v>459.6</v>
          </cell>
          <cell r="K310">
            <v>387.9</v>
          </cell>
          <cell r="L310">
            <v>298</v>
          </cell>
          <cell r="M310">
            <v>385</v>
          </cell>
          <cell r="N310">
            <v>404.5</v>
          </cell>
          <cell r="O310">
            <v>4711</v>
          </cell>
        </row>
        <row r="312">
          <cell r="A312" t="str">
            <v xml:space="preserve">        TOTAL</v>
          </cell>
          <cell r="C312">
            <v>816</v>
          </cell>
          <cell r="D312">
            <v>766.7</v>
          </cell>
          <cell r="E312">
            <v>689</v>
          </cell>
          <cell r="F312">
            <v>395</v>
          </cell>
          <cell r="G312">
            <v>496</v>
          </cell>
          <cell r="H312">
            <v>860</v>
          </cell>
          <cell r="I312">
            <v>937.6</v>
          </cell>
          <cell r="J312">
            <v>916.40000000000009</v>
          </cell>
          <cell r="K312">
            <v>773.2</v>
          </cell>
          <cell r="L312">
            <v>686</v>
          </cell>
          <cell r="M312">
            <v>673.8</v>
          </cell>
          <cell r="N312">
            <v>789.9</v>
          </cell>
          <cell r="O312">
            <v>8800</v>
          </cell>
        </row>
        <row r="314">
          <cell r="A314" t="str">
            <v xml:space="preserve">    Sunbury #1-2</v>
          </cell>
          <cell r="C314">
            <v>0</v>
          </cell>
          <cell r="D314">
            <v>0</v>
          </cell>
          <cell r="E314">
            <v>0</v>
          </cell>
          <cell r="F314">
            <v>0</v>
          </cell>
          <cell r="G314">
            <v>0</v>
          </cell>
          <cell r="H314">
            <v>0</v>
          </cell>
          <cell r="I314">
            <v>0</v>
          </cell>
          <cell r="J314">
            <v>0</v>
          </cell>
          <cell r="K314">
            <v>0</v>
          </cell>
          <cell r="L314">
            <v>0</v>
          </cell>
          <cell r="M314">
            <v>0</v>
          </cell>
          <cell r="N314">
            <v>0</v>
          </cell>
          <cell r="O314">
            <v>0</v>
          </cell>
        </row>
        <row r="315">
          <cell r="A315" t="str">
            <v xml:space="preserve">    Sunbury #3</v>
          </cell>
          <cell r="C315">
            <v>0</v>
          </cell>
          <cell r="D315">
            <v>0</v>
          </cell>
          <cell r="E315">
            <v>0</v>
          </cell>
          <cell r="F315">
            <v>0</v>
          </cell>
          <cell r="G315">
            <v>0</v>
          </cell>
          <cell r="H315">
            <v>0</v>
          </cell>
          <cell r="I315">
            <v>0</v>
          </cell>
          <cell r="J315">
            <v>0</v>
          </cell>
          <cell r="K315">
            <v>0</v>
          </cell>
          <cell r="L315">
            <v>0</v>
          </cell>
          <cell r="M315">
            <v>0</v>
          </cell>
          <cell r="N315">
            <v>0</v>
          </cell>
          <cell r="O315">
            <v>0</v>
          </cell>
        </row>
        <row r="316">
          <cell r="A316" t="str">
            <v xml:space="preserve">    Sunbury #4</v>
          </cell>
          <cell r="C316">
            <v>0</v>
          </cell>
          <cell r="D316">
            <v>0</v>
          </cell>
          <cell r="E316">
            <v>0</v>
          </cell>
          <cell r="F316">
            <v>0</v>
          </cell>
          <cell r="G316">
            <v>0</v>
          </cell>
          <cell r="H316">
            <v>0</v>
          </cell>
          <cell r="I316">
            <v>0</v>
          </cell>
          <cell r="J316">
            <v>0</v>
          </cell>
          <cell r="K316">
            <v>0</v>
          </cell>
          <cell r="L316">
            <v>0</v>
          </cell>
          <cell r="M316">
            <v>0</v>
          </cell>
          <cell r="N316">
            <v>0</v>
          </cell>
          <cell r="O316">
            <v>0</v>
          </cell>
        </row>
        <row r="318">
          <cell r="A318" t="str">
            <v xml:space="preserve">        TOTAL</v>
          </cell>
          <cell r="C318">
            <v>0</v>
          </cell>
          <cell r="D318">
            <v>0</v>
          </cell>
          <cell r="E318">
            <v>0</v>
          </cell>
          <cell r="F318">
            <v>0</v>
          </cell>
          <cell r="G318">
            <v>0</v>
          </cell>
          <cell r="H318">
            <v>0</v>
          </cell>
          <cell r="I318">
            <v>0</v>
          </cell>
          <cell r="J318">
            <v>0</v>
          </cell>
          <cell r="K318">
            <v>0</v>
          </cell>
          <cell r="L318">
            <v>0</v>
          </cell>
          <cell r="M318">
            <v>0</v>
          </cell>
          <cell r="N318">
            <v>0</v>
          </cell>
          <cell r="O318">
            <v>0</v>
          </cell>
        </row>
        <row r="320">
          <cell r="A320" t="str">
            <v xml:space="preserve">    Holtwood #17</v>
          </cell>
          <cell r="C320">
            <v>0</v>
          </cell>
          <cell r="D320">
            <v>0</v>
          </cell>
          <cell r="E320">
            <v>0</v>
          </cell>
          <cell r="F320">
            <v>0</v>
          </cell>
          <cell r="G320">
            <v>0</v>
          </cell>
          <cell r="H320">
            <v>0</v>
          </cell>
          <cell r="I320">
            <v>0</v>
          </cell>
          <cell r="J320">
            <v>0</v>
          </cell>
          <cell r="K320">
            <v>0</v>
          </cell>
          <cell r="L320">
            <v>0</v>
          </cell>
          <cell r="M320">
            <v>0</v>
          </cell>
          <cell r="N320">
            <v>0</v>
          </cell>
          <cell r="O320">
            <v>0</v>
          </cell>
        </row>
        <row r="322">
          <cell r="A322" t="str">
            <v xml:space="preserve">    Keystone #1 (PL Share)</v>
          </cell>
          <cell r="C322">
            <v>69</v>
          </cell>
          <cell r="D322">
            <v>64</v>
          </cell>
          <cell r="E322">
            <v>69</v>
          </cell>
          <cell r="F322">
            <v>66</v>
          </cell>
          <cell r="G322">
            <v>69</v>
          </cell>
          <cell r="H322">
            <v>66</v>
          </cell>
          <cell r="I322">
            <v>69</v>
          </cell>
          <cell r="J322">
            <v>69</v>
          </cell>
          <cell r="K322">
            <v>66</v>
          </cell>
          <cell r="L322">
            <v>69</v>
          </cell>
          <cell r="M322">
            <v>66</v>
          </cell>
          <cell r="N322">
            <v>69</v>
          </cell>
          <cell r="O322">
            <v>811</v>
          </cell>
        </row>
        <row r="323">
          <cell r="A323" t="str">
            <v xml:space="preserve">    Keystone #2 (PL Share)</v>
          </cell>
          <cell r="C323">
            <v>69</v>
          </cell>
          <cell r="D323">
            <v>64</v>
          </cell>
          <cell r="E323">
            <v>69</v>
          </cell>
          <cell r="F323">
            <v>48.7</v>
          </cell>
          <cell r="G323">
            <v>0</v>
          </cell>
          <cell r="H323">
            <v>66</v>
          </cell>
          <cell r="I323">
            <v>69</v>
          </cell>
          <cell r="J323">
            <v>69</v>
          </cell>
          <cell r="K323">
            <v>66</v>
          </cell>
          <cell r="L323">
            <v>69</v>
          </cell>
          <cell r="M323">
            <v>66</v>
          </cell>
          <cell r="N323">
            <v>69</v>
          </cell>
          <cell r="O323">
            <v>725</v>
          </cell>
        </row>
        <row r="325">
          <cell r="A325" t="str">
            <v xml:space="preserve">        TOTAL</v>
          </cell>
          <cell r="C325">
            <v>138</v>
          </cell>
          <cell r="D325">
            <v>128</v>
          </cell>
          <cell r="E325">
            <v>138</v>
          </cell>
          <cell r="F325">
            <v>114.7</v>
          </cell>
          <cell r="G325">
            <v>69</v>
          </cell>
          <cell r="H325">
            <v>132</v>
          </cell>
          <cell r="I325">
            <v>138</v>
          </cell>
          <cell r="J325">
            <v>138</v>
          </cell>
          <cell r="K325">
            <v>132</v>
          </cell>
          <cell r="L325">
            <v>138</v>
          </cell>
          <cell r="M325">
            <v>132</v>
          </cell>
          <cell r="N325">
            <v>138</v>
          </cell>
          <cell r="O325">
            <v>1536</v>
          </cell>
        </row>
        <row r="327">
          <cell r="A327" t="str">
            <v xml:space="preserve">    Conemaugh #1 (PL Share)</v>
          </cell>
          <cell r="C327">
            <v>84.4</v>
          </cell>
          <cell r="D327">
            <v>78.900000000000006</v>
          </cell>
          <cell r="E327">
            <v>84.4</v>
          </cell>
          <cell r="F327">
            <v>81.599999999999994</v>
          </cell>
          <cell r="G327">
            <v>84.4</v>
          </cell>
          <cell r="H327">
            <v>81.599999999999994</v>
          </cell>
          <cell r="I327">
            <v>84.4</v>
          </cell>
          <cell r="J327">
            <v>84.4</v>
          </cell>
          <cell r="K327">
            <v>21.8</v>
          </cell>
          <cell r="L327">
            <v>0</v>
          </cell>
          <cell r="M327">
            <v>27.2</v>
          </cell>
          <cell r="N327">
            <v>84.4</v>
          </cell>
          <cell r="O327">
            <v>798</v>
          </cell>
        </row>
        <row r="328">
          <cell r="A328" t="str">
            <v xml:space="preserve">    Conemaugh #2 (PL Share)</v>
          </cell>
          <cell r="C328">
            <v>84.1</v>
          </cell>
          <cell r="D328">
            <v>78.900000000000006</v>
          </cell>
          <cell r="E328">
            <v>84.4</v>
          </cell>
          <cell r="F328">
            <v>81.599999999999994</v>
          </cell>
          <cell r="G328">
            <v>84.4</v>
          </cell>
          <cell r="H328">
            <v>81.599999999999994</v>
          </cell>
          <cell r="I328">
            <v>84.4</v>
          </cell>
          <cell r="J328">
            <v>84.4</v>
          </cell>
          <cell r="K328">
            <v>81.599999999999994</v>
          </cell>
          <cell r="L328">
            <v>84.4</v>
          </cell>
          <cell r="M328">
            <v>81.599999999999994</v>
          </cell>
          <cell r="N328">
            <v>64.5</v>
          </cell>
          <cell r="O328">
            <v>976</v>
          </cell>
        </row>
        <row r="330">
          <cell r="A330" t="str">
            <v xml:space="preserve">        TOTAL</v>
          </cell>
          <cell r="C330">
            <v>168.5</v>
          </cell>
          <cell r="D330">
            <v>157.80000000000001</v>
          </cell>
          <cell r="E330">
            <v>168.8</v>
          </cell>
          <cell r="F330">
            <v>163.19999999999999</v>
          </cell>
          <cell r="G330">
            <v>168.8</v>
          </cell>
          <cell r="H330">
            <v>163.19999999999999</v>
          </cell>
          <cell r="I330">
            <v>168.8</v>
          </cell>
          <cell r="J330">
            <v>168.8</v>
          </cell>
          <cell r="K330">
            <v>103.39999999999999</v>
          </cell>
          <cell r="L330">
            <v>84.4</v>
          </cell>
          <cell r="M330">
            <v>108.8</v>
          </cell>
          <cell r="N330">
            <v>148.9</v>
          </cell>
          <cell r="O330">
            <v>1773</v>
          </cell>
        </row>
        <row r="332">
          <cell r="A332" t="str">
            <v xml:space="preserve">    Montour #1</v>
          </cell>
          <cell r="C332">
            <v>399.8</v>
          </cell>
          <cell r="D332">
            <v>381.7</v>
          </cell>
          <cell r="E332">
            <v>385</v>
          </cell>
          <cell r="F332">
            <v>0</v>
          </cell>
          <cell r="G332">
            <v>121</v>
          </cell>
          <cell r="H332">
            <v>430</v>
          </cell>
          <cell r="I332">
            <v>466.8</v>
          </cell>
          <cell r="J332">
            <v>456.8</v>
          </cell>
          <cell r="K332">
            <v>385.3</v>
          </cell>
          <cell r="L332">
            <v>388</v>
          </cell>
          <cell r="M332">
            <v>288.75</v>
          </cell>
          <cell r="N332">
            <v>385.4</v>
          </cell>
          <cell r="O332">
            <v>4089</v>
          </cell>
        </row>
        <row r="333">
          <cell r="A333" t="str">
            <v xml:space="preserve">    Montour #2</v>
          </cell>
          <cell r="C333">
            <v>416.2</v>
          </cell>
          <cell r="D333">
            <v>385</v>
          </cell>
          <cell r="E333">
            <v>304</v>
          </cell>
          <cell r="F333">
            <v>395</v>
          </cell>
          <cell r="G333">
            <v>375</v>
          </cell>
          <cell r="H333">
            <v>430</v>
          </cell>
          <cell r="I333">
            <v>470.8</v>
          </cell>
          <cell r="J333">
            <v>459.6</v>
          </cell>
          <cell r="K333">
            <v>387.9</v>
          </cell>
          <cell r="L333">
            <v>298</v>
          </cell>
          <cell r="M333">
            <v>385</v>
          </cell>
          <cell r="N333">
            <v>404.5</v>
          </cell>
          <cell r="O333">
            <v>4711</v>
          </cell>
        </row>
        <row r="335">
          <cell r="A335" t="str">
            <v xml:space="preserve">        TOTAL</v>
          </cell>
          <cell r="C335">
            <v>816</v>
          </cell>
          <cell r="D335">
            <v>766.7</v>
          </cell>
          <cell r="E335">
            <v>689</v>
          </cell>
          <cell r="F335">
            <v>395</v>
          </cell>
          <cell r="G335">
            <v>496</v>
          </cell>
          <cell r="H335">
            <v>860</v>
          </cell>
          <cell r="I335">
            <v>937.6</v>
          </cell>
          <cell r="J335">
            <v>916.40000000000009</v>
          </cell>
          <cell r="K335">
            <v>773.2</v>
          </cell>
          <cell r="L335">
            <v>686</v>
          </cell>
          <cell r="M335">
            <v>673.8</v>
          </cell>
          <cell r="N335">
            <v>789.9</v>
          </cell>
          <cell r="O335">
            <v>8800</v>
          </cell>
        </row>
        <row r="336">
          <cell r="C336" t="str">
            <v xml:space="preserve"> =========</v>
          </cell>
          <cell r="D336" t="str">
            <v xml:space="preserve"> =========</v>
          </cell>
          <cell r="E336" t="str">
            <v xml:space="preserve"> =========</v>
          </cell>
          <cell r="F336" t="str">
            <v xml:space="preserve"> =========</v>
          </cell>
          <cell r="G336" t="str">
            <v xml:space="preserve"> =========</v>
          </cell>
          <cell r="H336" t="str">
            <v xml:space="preserve"> =========</v>
          </cell>
          <cell r="I336" t="str">
            <v xml:space="preserve"> =========</v>
          </cell>
          <cell r="J336" t="str">
            <v xml:space="preserve"> =========</v>
          </cell>
          <cell r="K336" t="str">
            <v xml:space="preserve"> =========</v>
          </cell>
          <cell r="L336" t="str">
            <v xml:space="preserve"> =========</v>
          </cell>
          <cell r="M336" t="str">
            <v xml:space="preserve"> =========</v>
          </cell>
          <cell r="N336" t="str">
            <v xml:space="preserve"> =========</v>
          </cell>
          <cell r="O336" t="str">
            <v xml:space="preserve"> =========</v>
          </cell>
        </row>
        <row r="337">
          <cell r="A337" t="str">
            <v xml:space="preserve"> TOTAL COAL FIRED</v>
          </cell>
          <cell r="C337">
            <v>2752.5</v>
          </cell>
          <cell r="D337">
            <v>2589.1999999999998</v>
          </cell>
          <cell r="E337">
            <v>2524.8000000000002</v>
          </cell>
          <cell r="F337">
            <v>1607.9</v>
          </cell>
          <cell r="G337">
            <v>1786.8</v>
          </cell>
          <cell r="H337">
            <v>2779.2</v>
          </cell>
          <cell r="I337">
            <v>3008</v>
          </cell>
          <cell r="J337">
            <v>2969.6000000000004</v>
          </cell>
          <cell r="K337">
            <v>2306.6000000000004</v>
          </cell>
          <cell r="L337">
            <v>2117.6000000000004</v>
          </cell>
          <cell r="M337">
            <v>2085.6</v>
          </cell>
          <cell r="N337">
            <v>2614.4</v>
          </cell>
          <cell r="O337">
            <v>29142</v>
          </cell>
        </row>
        <row r="339">
          <cell r="A339" t="str">
            <v xml:space="preserve">    Martins Creek #3</v>
          </cell>
          <cell r="C339">
            <v>47.9</v>
          </cell>
          <cell r="D339">
            <v>47.9</v>
          </cell>
          <cell r="E339">
            <v>17.399999999999999</v>
          </cell>
          <cell r="F339">
            <v>11.9</v>
          </cell>
          <cell r="G339">
            <v>36.6</v>
          </cell>
          <cell r="H339">
            <v>125.1</v>
          </cell>
          <cell r="I339">
            <v>200.2</v>
          </cell>
          <cell r="J339">
            <v>200.2</v>
          </cell>
          <cell r="K339">
            <v>73.2</v>
          </cell>
          <cell r="L339">
            <v>0</v>
          </cell>
          <cell r="M339">
            <v>17.399999999999999</v>
          </cell>
          <cell r="N339">
            <v>40.299999999999997</v>
          </cell>
          <cell r="O339">
            <v>818</v>
          </cell>
        </row>
        <row r="340">
          <cell r="A340" t="str">
            <v xml:space="preserve">    Martins Creek #4</v>
          </cell>
          <cell r="C340">
            <v>47.9</v>
          </cell>
          <cell r="D340">
            <v>47.9</v>
          </cell>
          <cell r="E340">
            <v>17.399999999999999</v>
          </cell>
          <cell r="F340">
            <v>11.9</v>
          </cell>
          <cell r="G340">
            <v>36.6</v>
          </cell>
          <cell r="H340">
            <v>125.1</v>
          </cell>
          <cell r="I340">
            <v>200.2</v>
          </cell>
          <cell r="J340">
            <v>200.2</v>
          </cell>
          <cell r="K340">
            <v>73.2</v>
          </cell>
          <cell r="L340">
            <v>32.299999999999997</v>
          </cell>
          <cell r="M340">
            <v>17.399999999999999</v>
          </cell>
          <cell r="N340">
            <v>40.299999999999997</v>
          </cell>
          <cell r="O340">
            <v>850</v>
          </cell>
        </row>
        <row r="342">
          <cell r="A342" t="str">
            <v xml:space="preserve"> TOTAL HEAVY OIL FIRED</v>
          </cell>
          <cell r="C342">
            <v>95.8</v>
          </cell>
          <cell r="D342">
            <v>95.8</v>
          </cell>
          <cell r="E342">
            <v>34.799999999999997</v>
          </cell>
          <cell r="F342">
            <v>23.8</v>
          </cell>
          <cell r="G342">
            <v>73.2</v>
          </cell>
          <cell r="H342">
            <v>250.2</v>
          </cell>
          <cell r="I342">
            <v>400.4</v>
          </cell>
          <cell r="J342">
            <v>400.4</v>
          </cell>
          <cell r="K342">
            <v>146.4</v>
          </cell>
          <cell r="L342">
            <v>32.299999999999997</v>
          </cell>
          <cell r="M342">
            <v>34.799999999999997</v>
          </cell>
          <cell r="N342">
            <v>80.599999999999994</v>
          </cell>
          <cell r="O342">
            <v>1669</v>
          </cell>
        </row>
        <row r="344">
          <cell r="A344" t="str">
            <v xml:space="preserve">    Susquehanna #1 (PL 90% Share)</v>
          </cell>
          <cell r="C344">
            <v>713.1</v>
          </cell>
          <cell r="D344">
            <v>644.1</v>
          </cell>
          <cell r="E344">
            <v>713.1</v>
          </cell>
          <cell r="F344">
            <v>690.1</v>
          </cell>
          <cell r="G344">
            <v>447.2</v>
          </cell>
          <cell r="H344">
            <v>690.1</v>
          </cell>
          <cell r="I344">
            <v>713.1</v>
          </cell>
          <cell r="J344">
            <v>713.1</v>
          </cell>
          <cell r="K344">
            <v>690.1</v>
          </cell>
          <cell r="L344">
            <v>713.1</v>
          </cell>
          <cell r="M344">
            <v>690.1</v>
          </cell>
          <cell r="N344">
            <v>713.1</v>
          </cell>
          <cell r="O344">
            <v>8130</v>
          </cell>
        </row>
        <row r="345">
          <cell r="A345" t="str">
            <v xml:space="preserve">    Susquehanna #2 (PL 90% Share)</v>
          </cell>
          <cell r="C345">
            <v>715</v>
          </cell>
          <cell r="D345">
            <v>636.79999999999995</v>
          </cell>
          <cell r="E345">
            <v>176.2</v>
          </cell>
          <cell r="F345">
            <v>41.4</v>
          </cell>
          <cell r="G345">
            <v>710.9</v>
          </cell>
          <cell r="H345">
            <v>698.8</v>
          </cell>
          <cell r="I345">
            <v>722.1</v>
          </cell>
          <cell r="J345">
            <v>722.1</v>
          </cell>
          <cell r="K345">
            <v>698.8</v>
          </cell>
          <cell r="L345">
            <v>722.1</v>
          </cell>
          <cell r="M345">
            <v>698.8</v>
          </cell>
          <cell r="N345">
            <v>722.1</v>
          </cell>
          <cell r="O345">
            <v>7265</v>
          </cell>
        </row>
        <row r="347">
          <cell r="A347" t="str">
            <v xml:space="preserve"> TOTAL PL SHARE NUCLEAR</v>
          </cell>
          <cell r="C347">
            <v>1428.1</v>
          </cell>
          <cell r="D347">
            <v>1280.9000000000001</v>
          </cell>
          <cell r="E347">
            <v>889.3</v>
          </cell>
          <cell r="F347">
            <v>731.5</v>
          </cell>
          <cell r="G347">
            <v>1158.0999999999999</v>
          </cell>
          <cell r="H347">
            <v>1388.9</v>
          </cell>
          <cell r="I347">
            <v>1435.2</v>
          </cell>
          <cell r="J347">
            <v>1435.2</v>
          </cell>
          <cell r="K347">
            <v>1388.9</v>
          </cell>
          <cell r="L347">
            <v>1435.2</v>
          </cell>
          <cell r="M347">
            <v>1388.9</v>
          </cell>
          <cell r="N347">
            <v>1435.2</v>
          </cell>
          <cell r="O347">
            <v>15395</v>
          </cell>
        </row>
        <row r="349">
          <cell r="A349" t="str">
            <v xml:space="preserve"> COMBUSTION TURBINES</v>
          </cell>
          <cell r="C349">
            <v>0.5</v>
          </cell>
          <cell r="D349">
            <v>0.9</v>
          </cell>
          <cell r="E349">
            <v>0.1</v>
          </cell>
          <cell r="F349">
            <v>0.2</v>
          </cell>
          <cell r="G349">
            <v>0.5</v>
          </cell>
          <cell r="H349">
            <v>0.5</v>
          </cell>
          <cell r="I349">
            <v>5</v>
          </cell>
          <cell r="J349">
            <v>1.6</v>
          </cell>
          <cell r="K349">
            <v>2.4</v>
          </cell>
          <cell r="L349">
            <v>0.2</v>
          </cell>
          <cell r="M349">
            <v>0.2</v>
          </cell>
          <cell r="N349">
            <v>0.2</v>
          </cell>
          <cell r="O349">
            <v>12</v>
          </cell>
        </row>
        <row r="350">
          <cell r="A350" t="str">
            <v xml:space="preserve"> </v>
          </cell>
        </row>
        <row r="351">
          <cell r="A351" t="str">
            <v xml:space="preserve"> DIESELS</v>
          </cell>
          <cell r="C351">
            <v>0.1</v>
          </cell>
          <cell r="D351">
            <v>0.1</v>
          </cell>
          <cell r="E351">
            <v>0.1</v>
          </cell>
          <cell r="F351">
            <v>0.1</v>
          </cell>
          <cell r="G351">
            <v>0.2</v>
          </cell>
          <cell r="H351">
            <v>0.2</v>
          </cell>
          <cell r="I351">
            <v>0.1</v>
          </cell>
          <cell r="J351">
            <v>0.1</v>
          </cell>
          <cell r="K351">
            <v>0.1</v>
          </cell>
          <cell r="L351">
            <v>0.1</v>
          </cell>
          <cell r="M351">
            <v>0.1</v>
          </cell>
          <cell r="N351">
            <v>0.1</v>
          </cell>
          <cell r="O351">
            <v>1</v>
          </cell>
        </row>
        <row r="353">
          <cell r="A353" t="str">
            <v xml:space="preserve">    Holtwood Hydro</v>
          </cell>
          <cell r="C353">
            <v>53</v>
          </cell>
          <cell r="D353">
            <v>52</v>
          </cell>
          <cell r="E353">
            <v>70</v>
          </cell>
          <cell r="F353">
            <v>67</v>
          </cell>
          <cell r="G353">
            <v>65</v>
          </cell>
          <cell r="H353">
            <v>48</v>
          </cell>
          <cell r="I353">
            <v>36</v>
          </cell>
          <cell r="J353">
            <v>28</v>
          </cell>
          <cell r="K353">
            <v>25.3</v>
          </cell>
          <cell r="L353">
            <v>31</v>
          </cell>
          <cell r="M353">
            <v>45</v>
          </cell>
          <cell r="N353">
            <v>54</v>
          </cell>
          <cell r="O353">
            <v>574</v>
          </cell>
        </row>
        <row r="354">
          <cell r="A354" t="str">
            <v xml:space="preserve">    Wallenpaupack</v>
          </cell>
          <cell r="C354">
            <v>8.1999999999999993</v>
          </cell>
          <cell r="D354">
            <v>7.4</v>
          </cell>
          <cell r="E354">
            <v>7.3</v>
          </cell>
          <cell r="F354">
            <v>8.3000000000000007</v>
          </cell>
          <cell r="G354">
            <v>6.2</v>
          </cell>
          <cell r="H354">
            <v>6.7</v>
          </cell>
          <cell r="I354">
            <v>6.3</v>
          </cell>
          <cell r="J354">
            <v>5.7</v>
          </cell>
          <cell r="K354">
            <v>5.9</v>
          </cell>
          <cell r="L354">
            <v>5.0999999999999996</v>
          </cell>
          <cell r="M354">
            <v>4.7</v>
          </cell>
          <cell r="N354">
            <v>6.6</v>
          </cell>
          <cell r="O354">
            <v>78</v>
          </cell>
        </row>
        <row r="356">
          <cell r="A356" t="str">
            <v xml:space="preserve"> TOTAL HYDRO</v>
          </cell>
          <cell r="C356">
            <v>61.2</v>
          </cell>
          <cell r="D356">
            <v>59.4</v>
          </cell>
          <cell r="E356">
            <v>77.3</v>
          </cell>
          <cell r="F356">
            <v>75.3</v>
          </cell>
          <cell r="G356">
            <v>71.2</v>
          </cell>
          <cell r="H356">
            <v>54.7</v>
          </cell>
          <cell r="I356">
            <v>42.3</v>
          </cell>
          <cell r="J356">
            <v>33.700000000000003</v>
          </cell>
          <cell r="K356">
            <v>31.200000000000003</v>
          </cell>
          <cell r="L356">
            <v>36.1</v>
          </cell>
          <cell r="M356">
            <v>49.7</v>
          </cell>
          <cell r="N356">
            <v>60.6</v>
          </cell>
          <cell r="O356">
            <v>653</v>
          </cell>
        </row>
        <row r="357">
          <cell r="C357" t="str">
            <v xml:space="preserve"> ========</v>
          </cell>
          <cell r="D357" t="str">
            <v xml:space="preserve"> ========</v>
          </cell>
          <cell r="E357" t="str">
            <v xml:space="preserve"> ========</v>
          </cell>
          <cell r="F357" t="str">
            <v xml:space="preserve"> ========</v>
          </cell>
          <cell r="G357" t="str">
            <v xml:space="preserve"> ========</v>
          </cell>
          <cell r="H357" t="str">
            <v xml:space="preserve"> ========</v>
          </cell>
          <cell r="I357" t="str">
            <v xml:space="preserve"> ========</v>
          </cell>
          <cell r="J357" t="str">
            <v xml:space="preserve"> ========</v>
          </cell>
          <cell r="K357" t="str">
            <v xml:space="preserve"> ========</v>
          </cell>
          <cell r="L357" t="str">
            <v xml:space="preserve"> ========</v>
          </cell>
          <cell r="M357" t="str">
            <v xml:space="preserve"> ========</v>
          </cell>
          <cell r="N357" t="str">
            <v xml:space="preserve"> ========</v>
          </cell>
          <cell r="O357" t="str">
            <v xml:space="preserve"> =========</v>
          </cell>
        </row>
        <row r="358">
          <cell r="A358" t="str">
            <v xml:space="preserve">       TOTAL GENERATION</v>
          </cell>
          <cell r="C358">
            <v>4338.2</v>
          </cell>
          <cell r="D358">
            <v>4026.3</v>
          </cell>
          <cell r="E358">
            <v>3526.4000000000005</v>
          </cell>
          <cell r="F358">
            <v>2438.7999999999997</v>
          </cell>
          <cell r="G358">
            <v>3089.9999999999995</v>
          </cell>
          <cell r="H358">
            <v>4473.6999999999989</v>
          </cell>
          <cell r="I358">
            <v>4891.0000000000009</v>
          </cell>
          <cell r="J358">
            <v>4840.6000000000004</v>
          </cell>
          <cell r="K358">
            <v>3875.6</v>
          </cell>
          <cell r="L358">
            <v>3621.5</v>
          </cell>
          <cell r="M358">
            <v>3559.2999999999997</v>
          </cell>
          <cell r="N358">
            <v>4191.1000000000004</v>
          </cell>
          <cell r="O358">
            <v>46873</v>
          </cell>
        </row>
        <row r="360">
          <cell r="F360" t="str">
            <v>PROJECTED TOTAL FOSSIL FUEL CONSUMPTION</v>
          </cell>
          <cell r="L360" t="str">
            <v>CASE:2001 FORECAST</v>
          </cell>
          <cell r="P360" t="str">
            <v>8</v>
          </cell>
        </row>
        <row r="361">
          <cell r="A361" t="str">
            <v>FUEL RATES ARE CALCULATED FROM THE PPD MONTHLY REPORT</v>
          </cell>
          <cell r="F361" t="str">
            <v xml:space="preserve">                  </v>
          </cell>
          <cell r="L361">
            <v>36851</v>
          </cell>
        </row>
        <row r="362">
          <cell r="A362" t="str">
            <v>% FUEL MIX MUST BE TAKEN INTO CONSIDERATION.</v>
          </cell>
          <cell r="F362" t="str">
            <v>(1000 TONS / 1000 BBLS)</v>
          </cell>
        </row>
        <row r="363">
          <cell r="B363" t="str">
            <v>FUEL</v>
          </cell>
        </row>
        <row r="364">
          <cell r="A364" t="str">
            <v xml:space="preserve"> COAL CONSUMPTION</v>
          </cell>
          <cell r="B364" t="str">
            <v>RATE</v>
          </cell>
          <cell r="C364" t="str">
            <v>JANUARY</v>
          </cell>
          <cell r="D364" t="str">
            <v>FEBRUARY</v>
          </cell>
          <cell r="E364" t="str">
            <v>MARCH</v>
          </cell>
          <cell r="F364" t="str">
            <v>APRIL</v>
          </cell>
          <cell r="G364" t="str">
            <v>MAY</v>
          </cell>
          <cell r="H364" t="str">
            <v>JUNE</v>
          </cell>
          <cell r="I364" t="str">
            <v>JULY</v>
          </cell>
          <cell r="J364" t="str">
            <v>AUGUST</v>
          </cell>
          <cell r="K364" t="str">
            <v>SEPTEMBER</v>
          </cell>
          <cell r="L364" t="str">
            <v>OCTOBER</v>
          </cell>
          <cell r="M364" t="str">
            <v>NOVEMBER</v>
          </cell>
          <cell r="N364" t="str">
            <v>DECEMBER</v>
          </cell>
          <cell r="O364" t="str">
            <v>TOTAL</v>
          </cell>
        </row>
        <row r="366">
          <cell r="A366" t="str">
            <v xml:space="preserve">    Brunner Is. #1  </v>
          </cell>
          <cell r="B366">
            <v>0.39500000000000002</v>
          </cell>
          <cell r="C366">
            <v>73.075000000000003</v>
          </cell>
          <cell r="D366">
            <v>67.150000000000006</v>
          </cell>
          <cell r="E366">
            <v>71.100000000000009</v>
          </cell>
          <cell r="F366">
            <v>63.2</v>
          </cell>
          <cell r="G366">
            <v>50.56</v>
          </cell>
          <cell r="H366">
            <v>66.36</v>
          </cell>
          <cell r="I366">
            <v>73.075000000000003</v>
          </cell>
          <cell r="J366">
            <v>75.05</v>
          </cell>
          <cell r="K366">
            <v>61.620000000000005</v>
          </cell>
          <cell r="L366">
            <v>71.771500000000003</v>
          </cell>
          <cell r="M366">
            <v>38.433500000000002</v>
          </cell>
          <cell r="N366">
            <v>65.135500000000008</v>
          </cell>
          <cell r="O366">
            <v>776</v>
          </cell>
        </row>
        <row r="367">
          <cell r="A367" t="str">
            <v xml:space="preserve">    Brunner Is. #2</v>
          </cell>
          <cell r="B367">
            <v>0.38</v>
          </cell>
          <cell r="C367">
            <v>83.22</v>
          </cell>
          <cell r="D367">
            <v>76</v>
          </cell>
          <cell r="E367">
            <v>76</v>
          </cell>
          <cell r="F367">
            <v>64.599999999999994</v>
          </cell>
          <cell r="G367">
            <v>45.22</v>
          </cell>
          <cell r="H367">
            <v>70.680000000000007</v>
          </cell>
          <cell r="I367">
            <v>80.180000000000007</v>
          </cell>
          <cell r="J367">
            <v>83.6</v>
          </cell>
          <cell r="K367">
            <v>14.744</v>
          </cell>
          <cell r="L367">
            <v>6.4980000000000002</v>
          </cell>
          <cell r="M367">
            <v>61.787999999999997</v>
          </cell>
          <cell r="N367">
            <v>72.846000000000004</v>
          </cell>
          <cell r="O367">
            <v>736</v>
          </cell>
        </row>
        <row r="368">
          <cell r="A368" t="str">
            <v xml:space="preserve">    Brunner Is. #3  </v>
          </cell>
          <cell r="B368">
            <v>0.375</v>
          </cell>
          <cell r="C368">
            <v>153.75</v>
          </cell>
          <cell r="D368">
            <v>150</v>
          </cell>
          <cell r="E368">
            <v>172.5</v>
          </cell>
          <cell r="F368">
            <v>78.75</v>
          </cell>
          <cell r="G368">
            <v>116.25</v>
          </cell>
          <cell r="H368">
            <v>153.75</v>
          </cell>
          <cell r="I368">
            <v>161.25</v>
          </cell>
          <cell r="J368">
            <v>157.5</v>
          </cell>
          <cell r="K368">
            <v>123.75</v>
          </cell>
          <cell r="L368">
            <v>121.64999999999999</v>
          </cell>
          <cell r="M368">
            <v>88.987500000000011</v>
          </cell>
          <cell r="N368">
            <v>146.66250000000002</v>
          </cell>
          <cell r="O368">
            <v>1627</v>
          </cell>
        </row>
        <row r="370">
          <cell r="A370" t="str">
            <v xml:space="preserve">        TOTAL</v>
          </cell>
          <cell r="C370">
            <v>310</v>
          </cell>
          <cell r="D370">
            <v>293</v>
          </cell>
          <cell r="E370">
            <v>320</v>
          </cell>
          <cell r="F370">
            <v>207</v>
          </cell>
          <cell r="G370">
            <v>212</v>
          </cell>
          <cell r="H370">
            <v>291</v>
          </cell>
          <cell r="I370">
            <v>314</v>
          </cell>
          <cell r="J370">
            <v>317</v>
          </cell>
          <cell r="K370">
            <v>201</v>
          </cell>
          <cell r="L370">
            <v>200</v>
          </cell>
          <cell r="M370">
            <v>189</v>
          </cell>
          <cell r="N370">
            <v>285</v>
          </cell>
          <cell r="O370">
            <v>3139</v>
          </cell>
        </row>
        <row r="372">
          <cell r="A372" t="str">
            <v xml:space="preserve">    Martins Creek #1 </v>
          </cell>
          <cell r="B372">
            <v>0.43</v>
          </cell>
          <cell r="C372">
            <v>171.91400000000002</v>
          </cell>
          <cell r="D372">
            <v>164.131</v>
          </cell>
          <cell r="E372">
            <v>165.55</v>
          </cell>
          <cell r="F372">
            <v>0</v>
          </cell>
          <cell r="G372">
            <v>52.03</v>
          </cell>
          <cell r="H372">
            <v>184.9</v>
          </cell>
          <cell r="I372">
            <v>200.72399999999999</v>
          </cell>
          <cell r="J372">
            <v>196.42400000000001</v>
          </cell>
          <cell r="K372">
            <v>165.679</v>
          </cell>
          <cell r="L372">
            <v>166.84</v>
          </cell>
          <cell r="M372">
            <v>124.184</v>
          </cell>
          <cell r="N372">
            <v>165.72199999999998</v>
          </cell>
          <cell r="O372">
            <v>1759</v>
          </cell>
        </row>
        <row r="373">
          <cell r="A373" t="str">
            <v xml:space="preserve">    Martins Creek #2 </v>
          </cell>
          <cell r="B373">
            <v>0.435</v>
          </cell>
          <cell r="C373">
            <v>181.047</v>
          </cell>
          <cell r="D373">
            <v>167.47499999999999</v>
          </cell>
          <cell r="E373">
            <v>132.24</v>
          </cell>
          <cell r="F373">
            <v>171.82499999999999</v>
          </cell>
          <cell r="G373">
            <v>163.125</v>
          </cell>
          <cell r="H373">
            <v>187.05</v>
          </cell>
          <cell r="I373">
            <v>204.798</v>
          </cell>
          <cell r="J373">
            <v>199.92600000000002</v>
          </cell>
          <cell r="K373">
            <v>168.73649999999998</v>
          </cell>
          <cell r="L373">
            <v>129.63</v>
          </cell>
          <cell r="M373">
            <v>167.47499999999999</v>
          </cell>
          <cell r="N373">
            <v>175.95750000000001</v>
          </cell>
          <cell r="O373">
            <v>2049</v>
          </cell>
        </row>
        <row r="375">
          <cell r="A375" t="str">
            <v xml:space="preserve">        TOTAL</v>
          </cell>
          <cell r="C375">
            <v>353</v>
          </cell>
          <cell r="D375">
            <v>331</v>
          </cell>
          <cell r="E375">
            <v>298</v>
          </cell>
          <cell r="F375">
            <v>172</v>
          </cell>
          <cell r="G375">
            <v>215</v>
          </cell>
          <cell r="H375">
            <v>372</v>
          </cell>
          <cell r="I375">
            <v>406</v>
          </cell>
          <cell r="J375">
            <v>396</v>
          </cell>
          <cell r="K375">
            <v>335</v>
          </cell>
          <cell r="L375">
            <v>297</v>
          </cell>
          <cell r="M375">
            <v>291</v>
          </cell>
          <cell r="N375">
            <v>342</v>
          </cell>
          <cell r="O375">
            <v>3808</v>
          </cell>
        </row>
        <row r="377">
          <cell r="A377" t="str">
            <v xml:space="preserve">    Sunbury #1-2:</v>
          </cell>
        </row>
        <row r="378">
          <cell r="A378" t="str">
            <v xml:space="preserve">        Prep Anth</v>
          </cell>
          <cell r="B378">
            <v>1.49E-2</v>
          </cell>
          <cell r="C378">
            <v>0</v>
          </cell>
          <cell r="D378">
            <v>0</v>
          </cell>
          <cell r="E378">
            <v>0</v>
          </cell>
          <cell r="F378">
            <v>0</v>
          </cell>
          <cell r="G378">
            <v>0</v>
          </cell>
          <cell r="H378">
            <v>0</v>
          </cell>
          <cell r="I378">
            <v>0</v>
          </cell>
          <cell r="J378">
            <v>0</v>
          </cell>
          <cell r="K378">
            <v>0</v>
          </cell>
          <cell r="L378">
            <v>0</v>
          </cell>
          <cell r="M378">
            <v>0</v>
          </cell>
          <cell r="N378">
            <v>0</v>
          </cell>
          <cell r="O378">
            <v>0</v>
          </cell>
        </row>
        <row r="379">
          <cell r="A379" t="str">
            <v xml:space="preserve">        Silt</v>
          </cell>
          <cell r="B379">
            <v>0.52100000000000002</v>
          </cell>
          <cell r="C379">
            <v>0</v>
          </cell>
          <cell r="D379">
            <v>0</v>
          </cell>
          <cell r="E379">
            <v>0</v>
          </cell>
          <cell r="F379">
            <v>0</v>
          </cell>
          <cell r="G379">
            <v>0</v>
          </cell>
          <cell r="H379">
            <v>0</v>
          </cell>
          <cell r="I379">
            <v>0</v>
          </cell>
          <cell r="J379">
            <v>0</v>
          </cell>
          <cell r="K379">
            <v>0</v>
          </cell>
          <cell r="L379">
            <v>0</v>
          </cell>
          <cell r="M379">
            <v>0</v>
          </cell>
          <cell r="N379">
            <v>0</v>
          </cell>
          <cell r="O379">
            <v>0</v>
          </cell>
        </row>
        <row r="380">
          <cell r="A380" t="str">
            <v xml:space="preserve">        Coke</v>
          </cell>
          <cell r="B380">
            <v>0.1711</v>
          </cell>
          <cell r="C380">
            <v>0</v>
          </cell>
          <cell r="D380">
            <v>0</v>
          </cell>
          <cell r="E380">
            <v>0</v>
          </cell>
          <cell r="F380">
            <v>0</v>
          </cell>
          <cell r="G380">
            <v>0</v>
          </cell>
          <cell r="H380">
            <v>0</v>
          </cell>
          <cell r="I380">
            <v>0</v>
          </cell>
          <cell r="J380">
            <v>0</v>
          </cell>
          <cell r="K380">
            <v>0</v>
          </cell>
          <cell r="L380">
            <v>0</v>
          </cell>
          <cell r="M380">
            <v>0</v>
          </cell>
          <cell r="N380">
            <v>0</v>
          </cell>
          <cell r="O380">
            <v>0</v>
          </cell>
        </row>
        <row r="381">
          <cell r="A381" t="str">
            <v xml:space="preserve">        Low Vol Bit</v>
          </cell>
          <cell r="B381">
            <v>3.6999999999999998E-2</v>
          </cell>
          <cell r="C381">
            <v>0</v>
          </cell>
          <cell r="D381">
            <v>0</v>
          </cell>
          <cell r="E381">
            <v>0</v>
          </cell>
          <cell r="F381">
            <v>0</v>
          </cell>
          <cell r="G381">
            <v>0</v>
          </cell>
          <cell r="H381">
            <v>0</v>
          </cell>
          <cell r="I381">
            <v>0</v>
          </cell>
          <cell r="J381">
            <v>0</v>
          </cell>
          <cell r="K381">
            <v>0</v>
          </cell>
          <cell r="L381">
            <v>0</v>
          </cell>
          <cell r="M381">
            <v>0</v>
          </cell>
          <cell r="N381">
            <v>0</v>
          </cell>
          <cell r="O381">
            <v>0</v>
          </cell>
        </row>
        <row r="382">
          <cell r="A382" t="str">
            <v xml:space="preserve">        Cannel</v>
          </cell>
          <cell r="B382">
            <v>0</v>
          </cell>
          <cell r="C382">
            <v>0</v>
          </cell>
          <cell r="D382">
            <v>0</v>
          </cell>
          <cell r="E382">
            <v>0</v>
          </cell>
          <cell r="F382">
            <v>0</v>
          </cell>
          <cell r="G382">
            <v>0</v>
          </cell>
          <cell r="H382">
            <v>0</v>
          </cell>
          <cell r="I382">
            <v>0</v>
          </cell>
          <cell r="J382">
            <v>0</v>
          </cell>
          <cell r="K382">
            <v>0</v>
          </cell>
          <cell r="L382">
            <v>0</v>
          </cell>
          <cell r="M382">
            <v>0</v>
          </cell>
          <cell r="N382">
            <v>0</v>
          </cell>
          <cell r="O382">
            <v>0</v>
          </cell>
        </row>
        <row r="383">
          <cell r="A383" t="str">
            <v xml:space="preserve">    Sunbury #3:</v>
          </cell>
        </row>
        <row r="384">
          <cell r="A384" t="str">
            <v xml:space="preserve">        Bit</v>
          </cell>
          <cell r="B384">
            <v>0.46</v>
          </cell>
          <cell r="C384">
            <v>0</v>
          </cell>
          <cell r="D384">
            <v>0</v>
          </cell>
          <cell r="E384">
            <v>0</v>
          </cell>
          <cell r="F384">
            <v>0</v>
          </cell>
          <cell r="G384">
            <v>0</v>
          </cell>
          <cell r="H384">
            <v>0</v>
          </cell>
          <cell r="I384">
            <v>0</v>
          </cell>
          <cell r="J384">
            <v>0</v>
          </cell>
          <cell r="K384">
            <v>0</v>
          </cell>
          <cell r="L384">
            <v>0</v>
          </cell>
          <cell r="M384">
            <v>0</v>
          </cell>
          <cell r="N384">
            <v>0</v>
          </cell>
          <cell r="O384">
            <v>0</v>
          </cell>
        </row>
        <row r="385">
          <cell r="A385" t="str">
            <v xml:space="preserve">        Cannel</v>
          </cell>
          <cell r="B385">
            <v>0</v>
          </cell>
          <cell r="C385">
            <v>0</v>
          </cell>
          <cell r="D385">
            <v>0</v>
          </cell>
          <cell r="E385">
            <v>0</v>
          </cell>
          <cell r="F385">
            <v>0</v>
          </cell>
          <cell r="G385">
            <v>0</v>
          </cell>
          <cell r="H385">
            <v>0</v>
          </cell>
          <cell r="I385">
            <v>0</v>
          </cell>
          <cell r="J385">
            <v>0</v>
          </cell>
          <cell r="K385">
            <v>0</v>
          </cell>
          <cell r="L385">
            <v>0</v>
          </cell>
          <cell r="M385">
            <v>0</v>
          </cell>
          <cell r="N385">
            <v>0</v>
          </cell>
          <cell r="O385">
            <v>0</v>
          </cell>
        </row>
        <row r="386">
          <cell r="A386" t="str">
            <v xml:space="preserve">    Sunbury #4:</v>
          </cell>
        </row>
        <row r="387">
          <cell r="A387" t="str">
            <v xml:space="preserve">        Bit</v>
          </cell>
          <cell r="B387">
            <v>0.46</v>
          </cell>
          <cell r="C387">
            <v>0</v>
          </cell>
          <cell r="D387">
            <v>0</v>
          </cell>
          <cell r="E387">
            <v>0</v>
          </cell>
          <cell r="F387">
            <v>0</v>
          </cell>
          <cell r="G387">
            <v>0</v>
          </cell>
          <cell r="H387">
            <v>0</v>
          </cell>
          <cell r="I387">
            <v>0</v>
          </cell>
          <cell r="J387">
            <v>0</v>
          </cell>
          <cell r="K387">
            <v>0</v>
          </cell>
          <cell r="L387">
            <v>0</v>
          </cell>
          <cell r="M387">
            <v>0</v>
          </cell>
          <cell r="N387">
            <v>0</v>
          </cell>
          <cell r="O387">
            <v>0</v>
          </cell>
        </row>
        <row r="388">
          <cell r="A388" t="str">
            <v xml:space="preserve">        Cannel</v>
          </cell>
          <cell r="B388">
            <v>0</v>
          </cell>
          <cell r="C388">
            <v>0</v>
          </cell>
          <cell r="D388">
            <v>0</v>
          </cell>
          <cell r="E388">
            <v>0</v>
          </cell>
          <cell r="F388">
            <v>0</v>
          </cell>
          <cell r="G388">
            <v>0</v>
          </cell>
          <cell r="H388">
            <v>0</v>
          </cell>
          <cell r="I388">
            <v>0</v>
          </cell>
          <cell r="J388">
            <v>0</v>
          </cell>
          <cell r="K388">
            <v>0</v>
          </cell>
          <cell r="L388">
            <v>0</v>
          </cell>
          <cell r="M388">
            <v>0</v>
          </cell>
          <cell r="N388">
            <v>0</v>
          </cell>
          <cell r="O388">
            <v>0</v>
          </cell>
        </row>
        <row r="390">
          <cell r="A390" t="str">
            <v xml:space="preserve">      TOTAL SUNBURY BIT (INCL. CANNEL)</v>
          </cell>
          <cell r="C390">
            <v>0</v>
          </cell>
          <cell r="D390">
            <v>0</v>
          </cell>
          <cell r="E390">
            <v>0</v>
          </cell>
          <cell r="F390">
            <v>0</v>
          </cell>
          <cell r="G390">
            <v>0</v>
          </cell>
          <cell r="H390">
            <v>0</v>
          </cell>
          <cell r="I390">
            <v>0</v>
          </cell>
          <cell r="J390">
            <v>0</v>
          </cell>
          <cell r="K390">
            <v>0</v>
          </cell>
          <cell r="L390">
            <v>0</v>
          </cell>
          <cell r="M390">
            <v>0</v>
          </cell>
          <cell r="N390">
            <v>0</v>
          </cell>
          <cell r="O390">
            <v>0</v>
          </cell>
        </row>
        <row r="392">
          <cell r="A392" t="str">
            <v xml:space="preserve">    Holtwood #17:</v>
          </cell>
        </row>
        <row r="393">
          <cell r="A393" t="str">
            <v xml:space="preserve">        Prep Anth</v>
          </cell>
          <cell r="B393">
            <v>0.04</v>
          </cell>
          <cell r="C393">
            <v>0</v>
          </cell>
          <cell r="D393">
            <v>0</v>
          </cell>
          <cell r="E393">
            <v>0</v>
          </cell>
          <cell r="F393">
            <v>0</v>
          </cell>
          <cell r="G393">
            <v>0</v>
          </cell>
          <cell r="H393">
            <v>0</v>
          </cell>
          <cell r="I393">
            <v>0</v>
          </cell>
          <cell r="J393">
            <v>0</v>
          </cell>
          <cell r="K393">
            <v>0</v>
          </cell>
          <cell r="L393">
            <v>0</v>
          </cell>
          <cell r="M393">
            <v>0</v>
          </cell>
          <cell r="N393">
            <v>0</v>
          </cell>
          <cell r="O393">
            <v>0</v>
          </cell>
        </row>
        <row r="394">
          <cell r="A394" t="str">
            <v xml:space="preserve">        Silt</v>
          </cell>
          <cell r="B394">
            <v>0.41399999999999998</v>
          </cell>
          <cell r="C394">
            <v>0</v>
          </cell>
          <cell r="D394">
            <v>0</v>
          </cell>
          <cell r="E394">
            <v>0</v>
          </cell>
          <cell r="F394">
            <v>0</v>
          </cell>
          <cell r="G394">
            <v>0</v>
          </cell>
          <cell r="H394">
            <v>0</v>
          </cell>
          <cell r="I394">
            <v>0</v>
          </cell>
          <cell r="J394">
            <v>0</v>
          </cell>
          <cell r="K394">
            <v>0</v>
          </cell>
          <cell r="L394">
            <v>0</v>
          </cell>
          <cell r="M394">
            <v>0</v>
          </cell>
          <cell r="N394">
            <v>0</v>
          </cell>
          <cell r="O394">
            <v>0</v>
          </cell>
        </row>
        <row r="395">
          <cell r="A395" t="str">
            <v xml:space="preserve">        Coke</v>
          </cell>
          <cell r="B395">
            <v>0.17299999999999999</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t="str">
            <v xml:space="preserve">        Low Vol Bit</v>
          </cell>
          <cell r="B396">
            <v>0.06</v>
          </cell>
          <cell r="C396">
            <v>0</v>
          </cell>
          <cell r="D396">
            <v>0</v>
          </cell>
          <cell r="E396">
            <v>0</v>
          </cell>
          <cell r="F396">
            <v>0</v>
          </cell>
          <cell r="G396">
            <v>0</v>
          </cell>
          <cell r="H396">
            <v>0</v>
          </cell>
          <cell r="I396">
            <v>0</v>
          </cell>
          <cell r="J396">
            <v>0</v>
          </cell>
          <cell r="K396">
            <v>0</v>
          </cell>
          <cell r="L396">
            <v>0</v>
          </cell>
          <cell r="M396">
            <v>0</v>
          </cell>
          <cell r="N396">
            <v>0</v>
          </cell>
          <cell r="O396">
            <v>0</v>
          </cell>
        </row>
        <row r="398">
          <cell r="A398" t="str">
            <v xml:space="preserve">    Keystone #1 (PL Share)</v>
          </cell>
          <cell r="C398">
            <v>26</v>
          </cell>
          <cell r="D398">
            <v>24</v>
          </cell>
          <cell r="E398">
            <v>26</v>
          </cell>
          <cell r="F398">
            <v>25</v>
          </cell>
          <cell r="G398">
            <v>26</v>
          </cell>
          <cell r="H398">
            <v>25</v>
          </cell>
          <cell r="I398">
            <v>26</v>
          </cell>
          <cell r="J398">
            <v>26</v>
          </cell>
          <cell r="K398">
            <v>25</v>
          </cell>
          <cell r="L398">
            <v>26</v>
          </cell>
          <cell r="M398">
            <v>25</v>
          </cell>
          <cell r="N398">
            <v>26</v>
          </cell>
          <cell r="O398">
            <v>306</v>
          </cell>
        </row>
        <row r="399">
          <cell r="A399" t="str">
            <v xml:space="preserve">    Keystone #2 (PL Share)</v>
          </cell>
          <cell r="C399">
            <v>26</v>
          </cell>
          <cell r="D399">
            <v>24</v>
          </cell>
          <cell r="E399">
            <v>26</v>
          </cell>
          <cell r="F399">
            <v>18</v>
          </cell>
          <cell r="G399">
            <v>0</v>
          </cell>
          <cell r="H399">
            <v>25</v>
          </cell>
          <cell r="I399">
            <v>26</v>
          </cell>
          <cell r="J399">
            <v>26</v>
          </cell>
          <cell r="K399">
            <v>25</v>
          </cell>
          <cell r="L399">
            <v>26</v>
          </cell>
          <cell r="M399">
            <v>25</v>
          </cell>
          <cell r="N399">
            <v>26</v>
          </cell>
          <cell r="O399">
            <v>273</v>
          </cell>
        </row>
        <row r="401">
          <cell r="A401" t="str">
            <v xml:space="preserve">        TOTAL</v>
          </cell>
          <cell r="C401">
            <v>52</v>
          </cell>
          <cell r="D401">
            <v>48</v>
          </cell>
          <cell r="E401">
            <v>52</v>
          </cell>
          <cell r="F401">
            <v>43</v>
          </cell>
          <cell r="G401">
            <v>26</v>
          </cell>
          <cell r="H401">
            <v>50</v>
          </cell>
          <cell r="I401">
            <v>52</v>
          </cell>
          <cell r="J401">
            <v>52</v>
          </cell>
          <cell r="K401">
            <v>50</v>
          </cell>
          <cell r="L401">
            <v>52</v>
          </cell>
          <cell r="M401">
            <v>50</v>
          </cell>
          <cell r="N401">
            <v>52</v>
          </cell>
          <cell r="O401">
            <v>579</v>
          </cell>
        </row>
        <row r="403">
          <cell r="A403" t="str">
            <v xml:space="preserve">    Conemaugh #1 (PL Share)</v>
          </cell>
          <cell r="C403">
            <v>31</v>
          </cell>
          <cell r="D403">
            <v>29</v>
          </cell>
          <cell r="E403">
            <v>31</v>
          </cell>
          <cell r="F403">
            <v>30</v>
          </cell>
          <cell r="G403">
            <v>31</v>
          </cell>
          <cell r="H403">
            <v>30</v>
          </cell>
          <cell r="I403">
            <v>31</v>
          </cell>
          <cell r="J403">
            <v>31</v>
          </cell>
          <cell r="K403">
            <v>8</v>
          </cell>
          <cell r="L403">
            <v>0</v>
          </cell>
          <cell r="M403">
            <v>10</v>
          </cell>
          <cell r="N403">
            <v>31</v>
          </cell>
          <cell r="O403">
            <v>293</v>
          </cell>
        </row>
        <row r="404">
          <cell r="A404" t="str">
            <v xml:space="preserve">    Conemaugh #2 (PL Share)</v>
          </cell>
          <cell r="C404">
            <v>31</v>
          </cell>
          <cell r="D404">
            <v>29</v>
          </cell>
          <cell r="E404">
            <v>31</v>
          </cell>
          <cell r="F404">
            <v>30</v>
          </cell>
          <cell r="G404">
            <v>31</v>
          </cell>
          <cell r="H404">
            <v>30</v>
          </cell>
          <cell r="I404">
            <v>31</v>
          </cell>
          <cell r="J404">
            <v>31</v>
          </cell>
          <cell r="K404">
            <v>30</v>
          </cell>
          <cell r="L404">
            <v>31</v>
          </cell>
          <cell r="M404">
            <v>30</v>
          </cell>
          <cell r="N404">
            <v>24</v>
          </cell>
          <cell r="O404">
            <v>359</v>
          </cell>
        </row>
        <row r="406">
          <cell r="A406" t="str">
            <v xml:space="preserve">        TOTAL</v>
          </cell>
          <cell r="C406">
            <v>62</v>
          </cell>
          <cell r="D406">
            <v>58</v>
          </cell>
          <cell r="E406">
            <v>62</v>
          </cell>
          <cell r="F406">
            <v>60</v>
          </cell>
          <cell r="G406">
            <v>62</v>
          </cell>
          <cell r="H406">
            <v>60</v>
          </cell>
          <cell r="I406">
            <v>62</v>
          </cell>
          <cell r="J406">
            <v>62</v>
          </cell>
          <cell r="K406">
            <v>38</v>
          </cell>
          <cell r="L406">
            <v>31</v>
          </cell>
          <cell r="M406">
            <v>40</v>
          </cell>
          <cell r="N406">
            <v>55</v>
          </cell>
          <cell r="O406">
            <v>652</v>
          </cell>
        </row>
        <row r="408">
          <cell r="A408" t="str">
            <v xml:space="preserve">    Montour #1</v>
          </cell>
          <cell r="B408">
            <v>0.38500000000000001</v>
          </cell>
          <cell r="C408">
            <v>153.923</v>
          </cell>
          <cell r="D408">
            <v>146.9545</v>
          </cell>
          <cell r="E408">
            <v>148.22499999999999</v>
          </cell>
          <cell r="F408">
            <v>0</v>
          </cell>
          <cell r="G408">
            <v>46.585000000000001</v>
          </cell>
          <cell r="H408">
            <v>165.55</v>
          </cell>
          <cell r="I408">
            <v>179.71800000000002</v>
          </cell>
          <cell r="J408">
            <v>175.86799999999999</v>
          </cell>
          <cell r="K408">
            <v>148.34050000000002</v>
          </cell>
          <cell r="L408">
            <v>149.38</v>
          </cell>
          <cell r="M408">
            <v>111.188</v>
          </cell>
          <cell r="N408">
            <v>148.37899999999999</v>
          </cell>
          <cell r="O408">
            <v>1574</v>
          </cell>
        </row>
        <row r="409">
          <cell r="A409" t="str">
            <v xml:space="preserve">    Montour #2</v>
          </cell>
          <cell r="B409">
            <v>0.37</v>
          </cell>
          <cell r="C409">
            <v>153.994</v>
          </cell>
          <cell r="D409">
            <v>142.44999999999999</v>
          </cell>
          <cell r="E409">
            <v>112.48</v>
          </cell>
          <cell r="F409">
            <v>146.15</v>
          </cell>
          <cell r="G409">
            <v>138.75</v>
          </cell>
          <cell r="H409">
            <v>159.1</v>
          </cell>
          <cell r="I409">
            <v>174.196</v>
          </cell>
          <cell r="J409">
            <v>170.05199999999999</v>
          </cell>
          <cell r="K409">
            <v>143.523</v>
          </cell>
          <cell r="L409">
            <v>110.26</v>
          </cell>
          <cell r="M409">
            <v>142.44999999999999</v>
          </cell>
          <cell r="N409">
            <v>149.66499999999999</v>
          </cell>
          <cell r="O409">
            <v>1742</v>
          </cell>
        </row>
        <row r="411">
          <cell r="A411" t="str">
            <v xml:space="preserve">        TOTAL</v>
          </cell>
          <cell r="C411">
            <v>308</v>
          </cell>
          <cell r="D411">
            <v>289</v>
          </cell>
          <cell r="E411">
            <v>260</v>
          </cell>
          <cell r="F411">
            <v>146</v>
          </cell>
          <cell r="G411">
            <v>186</v>
          </cell>
          <cell r="H411">
            <v>325</v>
          </cell>
          <cell r="I411">
            <v>354</v>
          </cell>
          <cell r="J411">
            <v>346</v>
          </cell>
          <cell r="K411">
            <v>292</v>
          </cell>
          <cell r="L411">
            <v>259</v>
          </cell>
          <cell r="M411">
            <v>253</v>
          </cell>
          <cell r="N411">
            <v>298</v>
          </cell>
          <cell r="O411">
            <v>3316</v>
          </cell>
        </row>
        <row r="412">
          <cell r="C412" t="str">
            <v xml:space="preserve"> =========</v>
          </cell>
          <cell r="D412" t="str">
            <v xml:space="preserve"> =========</v>
          </cell>
          <cell r="E412" t="str">
            <v xml:space="preserve"> =========</v>
          </cell>
          <cell r="F412" t="str">
            <v xml:space="preserve"> =========</v>
          </cell>
          <cell r="G412" t="str">
            <v xml:space="preserve"> =========</v>
          </cell>
          <cell r="H412" t="str">
            <v xml:space="preserve"> =========</v>
          </cell>
          <cell r="I412" t="str">
            <v xml:space="preserve"> =========</v>
          </cell>
          <cell r="J412" t="str">
            <v xml:space="preserve"> =========</v>
          </cell>
          <cell r="K412" t="str">
            <v xml:space="preserve"> =========</v>
          </cell>
          <cell r="L412" t="str">
            <v xml:space="preserve"> =========</v>
          </cell>
          <cell r="M412" t="str">
            <v xml:space="preserve"> =========</v>
          </cell>
          <cell r="N412" t="str">
            <v xml:space="preserve"> =========</v>
          </cell>
          <cell r="O412" t="str">
            <v xml:space="preserve"> =========</v>
          </cell>
        </row>
        <row r="413">
          <cell r="A413" t="str">
            <v xml:space="preserve">    TOTAL BITUMINOUS (INCL. CANNEL)</v>
          </cell>
          <cell r="C413">
            <v>1085</v>
          </cell>
          <cell r="D413">
            <v>1019</v>
          </cell>
          <cell r="E413">
            <v>992</v>
          </cell>
          <cell r="F413">
            <v>628</v>
          </cell>
          <cell r="G413">
            <v>701</v>
          </cell>
          <cell r="H413">
            <v>1098</v>
          </cell>
          <cell r="I413">
            <v>1188</v>
          </cell>
          <cell r="J413">
            <v>1173</v>
          </cell>
          <cell r="K413">
            <v>916</v>
          </cell>
          <cell r="L413">
            <v>839</v>
          </cell>
          <cell r="M413">
            <v>823</v>
          </cell>
          <cell r="N413">
            <v>1032</v>
          </cell>
          <cell r="O413">
            <v>11494</v>
          </cell>
        </row>
        <row r="414">
          <cell r="A414" t="str">
            <v xml:space="preserve">    TOTAL PREP ANTH</v>
          </cell>
          <cell r="C414">
            <v>0</v>
          </cell>
          <cell r="D414">
            <v>0</v>
          </cell>
          <cell r="E414">
            <v>0</v>
          </cell>
          <cell r="F414">
            <v>0</v>
          </cell>
          <cell r="G414">
            <v>0</v>
          </cell>
          <cell r="H414">
            <v>0</v>
          </cell>
          <cell r="I414">
            <v>0</v>
          </cell>
          <cell r="J414">
            <v>0</v>
          </cell>
          <cell r="K414">
            <v>0</v>
          </cell>
          <cell r="L414">
            <v>0</v>
          </cell>
          <cell r="M414">
            <v>0</v>
          </cell>
          <cell r="N414">
            <v>0</v>
          </cell>
          <cell r="O414">
            <v>0</v>
          </cell>
        </row>
        <row r="415">
          <cell r="A415" t="str">
            <v xml:space="preserve">    TOTAL SILT</v>
          </cell>
          <cell r="C415">
            <v>0</v>
          </cell>
          <cell r="D415">
            <v>0</v>
          </cell>
          <cell r="E415">
            <v>0</v>
          </cell>
          <cell r="F415">
            <v>0</v>
          </cell>
          <cell r="G415">
            <v>0</v>
          </cell>
          <cell r="H415">
            <v>0</v>
          </cell>
          <cell r="I415">
            <v>0</v>
          </cell>
          <cell r="J415">
            <v>0</v>
          </cell>
          <cell r="K415">
            <v>0</v>
          </cell>
          <cell r="L415">
            <v>0</v>
          </cell>
          <cell r="M415">
            <v>0</v>
          </cell>
          <cell r="N415">
            <v>0</v>
          </cell>
          <cell r="O415">
            <v>0</v>
          </cell>
        </row>
        <row r="416">
          <cell r="A416" t="str">
            <v xml:space="preserve">    TOTAL COKE</v>
          </cell>
          <cell r="C416">
            <v>0</v>
          </cell>
          <cell r="D416">
            <v>0</v>
          </cell>
          <cell r="E416">
            <v>0</v>
          </cell>
          <cell r="F416">
            <v>0</v>
          </cell>
          <cell r="G416">
            <v>0</v>
          </cell>
          <cell r="H416">
            <v>0</v>
          </cell>
          <cell r="I416">
            <v>0</v>
          </cell>
          <cell r="J416">
            <v>0</v>
          </cell>
          <cell r="K416">
            <v>0</v>
          </cell>
          <cell r="L416">
            <v>0</v>
          </cell>
          <cell r="M416">
            <v>0</v>
          </cell>
          <cell r="N416">
            <v>0</v>
          </cell>
          <cell r="O416">
            <v>0</v>
          </cell>
        </row>
        <row r="417">
          <cell r="C417" t="str">
            <v xml:space="preserve"> =========</v>
          </cell>
          <cell r="D417" t="str">
            <v xml:space="preserve"> =========</v>
          </cell>
          <cell r="E417" t="str">
            <v xml:space="preserve"> =========</v>
          </cell>
          <cell r="F417" t="str">
            <v xml:space="preserve"> =========</v>
          </cell>
          <cell r="G417" t="str">
            <v xml:space="preserve"> =========</v>
          </cell>
          <cell r="H417" t="str">
            <v xml:space="preserve"> =========</v>
          </cell>
          <cell r="I417" t="str">
            <v xml:space="preserve"> =========</v>
          </cell>
          <cell r="J417" t="str">
            <v xml:space="preserve"> =========</v>
          </cell>
          <cell r="K417" t="str">
            <v xml:space="preserve"> =========</v>
          </cell>
          <cell r="L417" t="str">
            <v xml:space="preserve"> =========</v>
          </cell>
          <cell r="M417" t="str">
            <v xml:space="preserve"> =========</v>
          </cell>
          <cell r="N417" t="str">
            <v xml:space="preserve"> =========</v>
          </cell>
          <cell r="O417" t="str">
            <v xml:space="preserve"> =========</v>
          </cell>
        </row>
        <row r="418">
          <cell r="A418" t="str">
            <v xml:space="preserve"> TOTAL COAL CONSUMED</v>
          </cell>
          <cell r="C418">
            <v>1085</v>
          </cell>
          <cell r="D418">
            <v>1019</v>
          </cell>
          <cell r="E418">
            <v>992</v>
          </cell>
          <cell r="F418">
            <v>628</v>
          </cell>
          <cell r="G418">
            <v>701</v>
          </cell>
          <cell r="H418">
            <v>1098</v>
          </cell>
          <cell r="I418">
            <v>1188</v>
          </cell>
          <cell r="J418">
            <v>1173</v>
          </cell>
          <cell r="K418">
            <v>916</v>
          </cell>
          <cell r="L418">
            <v>839</v>
          </cell>
          <cell r="M418">
            <v>823</v>
          </cell>
          <cell r="N418">
            <v>1032</v>
          </cell>
          <cell r="O418">
            <v>11494</v>
          </cell>
        </row>
        <row r="420">
          <cell r="A420" t="str">
            <v xml:space="preserve"> HEAVY OIL &amp; GAS</v>
          </cell>
        </row>
        <row r="422">
          <cell r="A422" t="str">
            <v xml:space="preserve">  Martins Ck #3(1000 BBL #6 Oil)</v>
          </cell>
          <cell r="B422">
            <v>1.8720000000000001</v>
          </cell>
          <cell r="C422">
            <v>89.668791226145672</v>
          </cell>
          <cell r="D422">
            <v>89.668787299038627</v>
          </cell>
          <cell r="E422">
            <v>0</v>
          </cell>
          <cell r="F422">
            <v>0</v>
          </cell>
          <cell r="G422">
            <v>26.545926721660887</v>
          </cell>
          <cell r="H422">
            <v>0</v>
          </cell>
          <cell r="I422">
            <v>110.86573381416012</v>
          </cell>
          <cell r="J422">
            <v>110.87901733337665</v>
          </cell>
          <cell r="K422">
            <v>0</v>
          </cell>
          <cell r="L422">
            <v>0</v>
          </cell>
          <cell r="M422">
            <v>32.572789659431855</v>
          </cell>
          <cell r="N422">
            <v>75.441590303137488</v>
          </cell>
          <cell r="O422">
            <v>537</v>
          </cell>
        </row>
        <row r="423">
          <cell r="A423" t="str">
            <v>(1,000 MCF) Natural Gas</v>
          </cell>
          <cell r="C423">
            <v>0</v>
          </cell>
          <cell r="D423">
            <v>0</v>
          </cell>
          <cell r="E423">
            <v>0</v>
          </cell>
          <cell r="F423">
            <v>0</v>
          </cell>
          <cell r="G423">
            <v>283</v>
          </cell>
          <cell r="H423">
            <v>452</v>
          </cell>
          <cell r="I423">
            <v>1533</v>
          </cell>
          <cell r="J423">
            <v>1597</v>
          </cell>
          <cell r="K423">
            <v>73</v>
          </cell>
          <cell r="L423">
            <v>271</v>
          </cell>
          <cell r="M423">
            <v>0</v>
          </cell>
          <cell r="N423">
            <v>0</v>
          </cell>
          <cell r="O423">
            <v>4209</v>
          </cell>
        </row>
        <row r="425">
          <cell r="A425" t="str">
            <v xml:space="preserve">  Martins Ck #4(1000 BBL #6 Oil)</v>
          </cell>
          <cell r="B425">
            <v>1.694</v>
          </cell>
          <cell r="C425">
            <v>81.142609064099204</v>
          </cell>
          <cell r="D425">
            <v>81.142608535332158</v>
          </cell>
          <cell r="E425">
            <v>1.0000000000000001E-5</v>
          </cell>
          <cell r="F425">
            <v>1.0000000000000001E-5</v>
          </cell>
          <cell r="G425">
            <v>23.886848983375671</v>
          </cell>
          <cell r="H425">
            <v>1.0000000000000001E-5</v>
          </cell>
          <cell r="I425">
            <v>100.2926167196706</v>
          </cell>
          <cell r="J425">
            <v>100.2774960427837</v>
          </cell>
          <cell r="K425">
            <v>1.0000000000000001E-5</v>
          </cell>
          <cell r="L425">
            <v>1.0000000000000001E-5</v>
          </cell>
          <cell r="M425">
            <v>1.0000000000000001E-5</v>
          </cell>
          <cell r="N425">
            <v>68.268208583647336</v>
          </cell>
          <cell r="O425">
            <v>454</v>
          </cell>
        </row>
        <row r="426">
          <cell r="A426" t="str">
            <v>(1,000 MCF) Natural Gas</v>
          </cell>
          <cell r="C426">
            <v>0</v>
          </cell>
          <cell r="D426">
            <v>0</v>
          </cell>
          <cell r="E426">
            <v>0</v>
          </cell>
          <cell r="F426">
            <v>0</v>
          </cell>
          <cell r="G426">
            <v>217</v>
          </cell>
          <cell r="H426">
            <v>348</v>
          </cell>
          <cell r="I426">
            <v>1467</v>
          </cell>
          <cell r="J426">
            <v>1403</v>
          </cell>
          <cell r="K426">
            <v>427</v>
          </cell>
          <cell r="L426">
            <v>29</v>
          </cell>
          <cell r="M426">
            <v>0</v>
          </cell>
          <cell r="N426">
            <v>0</v>
          </cell>
          <cell r="O426">
            <v>3891</v>
          </cell>
        </row>
        <row r="428">
          <cell r="A428" t="str">
            <v xml:space="preserve"> TOTAL HEAVY OIL CONSUMED</v>
          </cell>
          <cell r="C428">
            <v>171</v>
          </cell>
          <cell r="D428">
            <v>171</v>
          </cell>
          <cell r="E428">
            <v>0</v>
          </cell>
          <cell r="F428">
            <v>0</v>
          </cell>
          <cell r="G428">
            <v>51</v>
          </cell>
          <cell r="H428">
            <v>0</v>
          </cell>
          <cell r="I428">
            <v>211</v>
          </cell>
          <cell r="J428">
            <v>211</v>
          </cell>
          <cell r="K428">
            <v>0</v>
          </cell>
          <cell r="L428">
            <v>0</v>
          </cell>
          <cell r="M428">
            <v>33</v>
          </cell>
          <cell r="N428">
            <v>143</v>
          </cell>
          <cell r="O428">
            <v>991</v>
          </cell>
        </row>
        <row r="429">
          <cell r="A429" t="str">
            <v xml:space="preserve"> TOTAL GAS CONSUMED</v>
          </cell>
          <cell r="C429">
            <v>0</v>
          </cell>
          <cell r="D429">
            <v>0</v>
          </cell>
          <cell r="E429">
            <v>0</v>
          </cell>
          <cell r="F429">
            <v>0</v>
          </cell>
          <cell r="G429">
            <v>500</v>
          </cell>
          <cell r="H429">
            <v>800</v>
          </cell>
          <cell r="I429">
            <v>3000</v>
          </cell>
          <cell r="J429">
            <v>3000</v>
          </cell>
          <cell r="K429">
            <v>500</v>
          </cell>
          <cell r="L429">
            <v>300</v>
          </cell>
          <cell r="M429">
            <v>0</v>
          </cell>
          <cell r="N429">
            <v>0</v>
          </cell>
          <cell r="O429">
            <v>8100</v>
          </cell>
        </row>
        <row r="431">
          <cell r="F431" t="str">
            <v xml:space="preserve">                                SYSTEM COST OF POWER</v>
          </cell>
          <cell r="L431" t="str">
            <v>CASE:2001 FORECAST</v>
          </cell>
          <cell r="P431" t="str">
            <v>9</v>
          </cell>
        </row>
        <row r="432">
          <cell r="F432" t="str">
            <v xml:space="preserve">                     </v>
          </cell>
          <cell r="L432">
            <v>36851</v>
          </cell>
        </row>
        <row r="433">
          <cell r="F433" t="str">
            <v xml:space="preserve">                               (Thousands of Dollars)</v>
          </cell>
        </row>
        <row r="435">
          <cell r="A435" t="str">
            <v>STEAM STATIONS</v>
          </cell>
          <cell r="C435" t="str">
            <v>JANUARY</v>
          </cell>
          <cell r="D435" t="str">
            <v>FEBRUARY</v>
          </cell>
          <cell r="E435" t="str">
            <v>MARCH</v>
          </cell>
          <cell r="F435" t="str">
            <v>APRIL</v>
          </cell>
          <cell r="G435" t="str">
            <v>MAY</v>
          </cell>
          <cell r="H435" t="str">
            <v>JUNE</v>
          </cell>
          <cell r="I435" t="str">
            <v>JULY</v>
          </cell>
          <cell r="J435" t="str">
            <v>AUGUST</v>
          </cell>
          <cell r="K435" t="str">
            <v>SEPTEMBER</v>
          </cell>
          <cell r="L435" t="str">
            <v>OCTOBER</v>
          </cell>
          <cell r="M435" t="str">
            <v>NOVEMBER</v>
          </cell>
          <cell r="N435" t="str">
            <v>DECEMBER</v>
          </cell>
          <cell r="O435" t="str">
            <v>TOTAL</v>
          </cell>
        </row>
        <row r="436">
          <cell r="A436" t="str">
            <v xml:space="preserve">  COAL-FIRED</v>
          </cell>
        </row>
        <row r="437">
          <cell r="A437" t="str">
            <v xml:space="preserve">    Brunner Island</v>
          </cell>
          <cell r="C437">
            <v>12079.41510034</v>
          </cell>
          <cell r="D437">
            <v>11437.294014219999</v>
          </cell>
          <cell r="E437">
            <v>12495.275275879998</v>
          </cell>
          <cell r="F437">
            <v>8025.8453779199999</v>
          </cell>
          <cell r="G437">
            <v>8311.7969734300004</v>
          </cell>
          <cell r="H437">
            <v>11271.211728480001</v>
          </cell>
          <cell r="I437">
            <v>12231.448278129998</v>
          </cell>
          <cell r="J437">
            <v>12268.507700580001</v>
          </cell>
          <cell r="K437">
            <v>5914.9216261800011</v>
          </cell>
          <cell r="L437">
            <v>5576.5684876800005</v>
          </cell>
          <cell r="M437">
            <v>7425.0763471199998</v>
          </cell>
          <cell r="N437">
            <v>11323.720582800004</v>
          </cell>
          <cell r="O437">
            <v>118361</v>
          </cell>
        </row>
        <row r="438">
          <cell r="A438" t="str">
            <v xml:space="preserve">    Martins Creek 1-2</v>
          </cell>
          <cell r="C438">
            <v>1949.5279420000002</v>
          </cell>
          <cell r="D438">
            <v>1834.9361860000001</v>
          </cell>
          <cell r="E438">
            <v>1492.8509339999998</v>
          </cell>
          <cell r="F438">
            <v>1561.0370239999997</v>
          </cell>
          <cell r="G438">
            <v>993.66353199999958</v>
          </cell>
          <cell r="H438">
            <v>1396.7127679999999</v>
          </cell>
          <cell r="I438">
            <v>1459.448603</v>
          </cell>
          <cell r="J438">
            <v>1557.4841280000001</v>
          </cell>
          <cell r="K438">
            <v>477.859914</v>
          </cell>
          <cell r="L438">
            <v>2073.0866159999996</v>
          </cell>
          <cell r="M438">
            <v>1224.22036</v>
          </cell>
          <cell r="N438">
            <v>1512.2404800000002</v>
          </cell>
          <cell r="O438">
            <v>17533</v>
          </cell>
        </row>
        <row r="439">
          <cell r="A439" t="str">
            <v xml:space="preserve">    Sunbury</v>
          </cell>
          <cell r="C439">
            <v>0</v>
          </cell>
          <cell r="D439">
            <v>0</v>
          </cell>
          <cell r="E439">
            <v>0</v>
          </cell>
          <cell r="F439">
            <v>0</v>
          </cell>
          <cell r="G439">
            <v>0</v>
          </cell>
          <cell r="H439">
            <v>0</v>
          </cell>
          <cell r="I439">
            <v>0</v>
          </cell>
          <cell r="J439">
            <v>0</v>
          </cell>
          <cell r="K439">
            <v>0</v>
          </cell>
          <cell r="L439">
            <v>0</v>
          </cell>
          <cell r="M439">
            <v>0</v>
          </cell>
          <cell r="N439">
            <v>0</v>
          </cell>
          <cell r="O439">
            <v>0</v>
          </cell>
        </row>
        <row r="440">
          <cell r="A440" t="str">
            <v xml:space="preserve">    Holtwood</v>
          </cell>
          <cell r="C440">
            <v>0</v>
          </cell>
          <cell r="D440">
            <v>0</v>
          </cell>
          <cell r="E440">
            <v>0</v>
          </cell>
          <cell r="F440">
            <v>0</v>
          </cell>
          <cell r="G440">
            <v>0</v>
          </cell>
          <cell r="H440">
            <v>0</v>
          </cell>
          <cell r="I440">
            <v>0</v>
          </cell>
          <cell r="J440">
            <v>0</v>
          </cell>
          <cell r="K440">
            <v>0</v>
          </cell>
          <cell r="L440">
            <v>0</v>
          </cell>
          <cell r="M440">
            <v>0</v>
          </cell>
          <cell r="N440">
            <v>0</v>
          </cell>
          <cell r="O440">
            <v>0</v>
          </cell>
        </row>
        <row r="441">
          <cell r="A441" t="str">
            <v xml:space="preserve">    Keystone</v>
          </cell>
          <cell r="C441">
            <v>1353.9275299999999</v>
          </cell>
          <cell r="D441">
            <v>1258.3491550000001</v>
          </cell>
          <cell r="E441">
            <v>1302.5471110000001</v>
          </cell>
          <cell r="F441">
            <v>1274.7920319999998</v>
          </cell>
          <cell r="G441">
            <v>1329.239965</v>
          </cell>
          <cell r="H441">
            <v>1127.7711800000002</v>
          </cell>
          <cell r="I441">
            <v>1249.2143149999999</v>
          </cell>
          <cell r="J441">
            <v>1481.7509249999998</v>
          </cell>
          <cell r="K441">
            <v>1364.2018350000001</v>
          </cell>
          <cell r="L441">
            <v>1434.8946000000001</v>
          </cell>
          <cell r="M441">
            <v>1323.9031</v>
          </cell>
          <cell r="N441">
            <v>1318.1167599999999</v>
          </cell>
          <cell r="O441">
            <v>15818.6</v>
          </cell>
        </row>
        <row r="442">
          <cell r="A442" t="str">
            <v xml:space="preserve">    Conemaugh</v>
          </cell>
          <cell r="C442">
            <v>1862.5528594</v>
          </cell>
          <cell r="D442">
            <v>1908.4330938000001</v>
          </cell>
          <cell r="E442">
            <v>1886.7035651999997</v>
          </cell>
          <cell r="F442">
            <v>1618.1100426000003</v>
          </cell>
          <cell r="G442">
            <v>1699.5798898</v>
          </cell>
          <cell r="H442">
            <v>1828.0707926</v>
          </cell>
          <cell r="I442">
            <v>1740.8636882000003</v>
          </cell>
          <cell r="J442">
            <v>1741.0067454000002</v>
          </cell>
          <cell r="K442">
            <v>1737.1132116000003</v>
          </cell>
          <cell r="L442">
            <v>1366.0269948</v>
          </cell>
          <cell r="M442">
            <v>1178.5244926</v>
          </cell>
          <cell r="N442">
            <v>1346.304271</v>
          </cell>
          <cell r="O442">
            <v>19913.3</v>
          </cell>
        </row>
        <row r="443">
          <cell r="A443" t="str">
            <v xml:space="preserve">    Montour</v>
          </cell>
          <cell r="C443">
            <v>10722.253586400002</v>
          </cell>
          <cell r="D443">
            <v>9942.016759600001</v>
          </cell>
          <cell r="E443">
            <v>8415.982543600001</v>
          </cell>
          <cell r="F443">
            <v>5069.4665608000005</v>
          </cell>
          <cell r="G443">
            <v>7358.6389632</v>
          </cell>
          <cell r="H443">
            <v>11183.375459199999</v>
          </cell>
          <cell r="I443">
            <v>11955.9288548</v>
          </cell>
          <cell r="J443">
            <v>11604.0393616</v>
          </cell>
          <cell r="K443">
            <v>9837.6279428000016</v>
          </cell>
          <cell r="L443">
            <v>8861.8505296000003</v>
          </cell>
          <cell r="M443">
            <v>8659.5102239999997</v>
          </cell>
          <cell r="N443">
            <v>10245.1234728</v>
          </cell>
          <cell r="O443">
            <v>113855.80000000002</v>
          </cell>
        </row>
        <row r="444">
          <cell r="A444" t="str">
            <v xml:space="preserve">    Retired Miners' Health Care Costs</v>
          </cell>
          <cell r="C444">
            <v>0</v>
          </cell>
          <cell r="D444">
            <v>0</v>
          </cell>
          <cell r="E444">
            <v>0</v>
          </cell>
          <cell r="F444">
            <v>0</v>
          </cell>
          <cell r="G444">
            <v>0</v>
          </cell>
          <cell r="H444">
            <v>0</v>
          </cell>
          <cell r="I444">
            <v>0</v>
          </cell>
          <cell r="J444">
            <v>0</v>
          </cell>
          <cell r="K444">
            <v>0</v>
          </cell>
          <cell r="L444">
            <v>0</v>
          </cell>
          <cell r="M444">
            <v>0</v>
          </cell>
          <cell r="N444">
            <v>0</v>
          </cell>
          <cell r="O444">
            <v>0</v>
          </cell>
        </row>
        <row r="445">
          <cell r="A445" t="str">
            <v xml:space="preserve">    Conemaugh Scrubber Costs (PP&amp;L 11.39% )</v>
          </cell>
          <cell r="C445">
            <v>14</v>
          </cell>
          <cell r="D445">
            <v>16.5</v>
          </cell>
          <cell r="E445">
            <v>19.3</v>
          </cell>
          <cell r="F445">
            <v>20.6</v>
          </cell>
          <cell r="G445">
            <v>21.9</v>
          </cell>
          <cell r="H445">
            <v>26.8</v>
          </cell>
          <cell r="I445">
            <v>23.8</v>
          </cell>
          <cell r="J445">
            <v>40.700000000000003</v>
          </cell>
          <cell r="K445">
            <v>57.4</v>
          </cell>
          <cell r="L445">
            <v>64.099999999999994</v>
          </cell>
          <cell r="M445">
            <v>50.4</v>
          </cell>
          <cell r="N445">
            <v>30.6</v>
          </cell>
          <cell r="O445">
            <v>386.1</v>
          </cell>
        </row>
        <row r="446">
          <cell r="O446">
            <v>0</v>
          </cell>
        </row>
        <row r="447">
          <cell r="A447" t="str">
            <v xml:space="preserve">    TOTAL COAL-FIRED EXPENSE</v>
          </cell>
          <cell r="C447">
            <v>27981.699999999997</v>
          </cell>
          <cell r="D447">
            <v>26397.399999999998</v>
          </cell>
          <cell r="E447">
            <v>25612.699999999997</v>
          </cell>
          <cell r="F447">
            <v>17569.799999999996</v>
          </cell>
          <cell r="G447">
            <v>19714.800000000003</v>
          </cell>
          <cell r="H447">
            <v>26834</v>
          </cell>
          <cell r="I447">
            <v>28660.600000000002</v>
          </cell>
          <cell r="J447">
            <v>28693.5</v>
          </cell>
          <cell r="K447">
            <v>19389.099999999999</v>
          </cell>
          <cell r="L447">
            <v>19376.599999999999</v>
          </cell>
          <cell r="M447">
            <v>19861.600000000002</v>
          </cell>
          <cell r="N447">
            <v>25776</v>
          </cell>
          <cell r="O447">
            <v>285867.80000000005</v>
          </cell>
        </row>
        <row r="448">
          <cell r="A448" t="str">
            <v xml:space="preserve">  OIL-FIRED</v>
          </cell>
        </row>
        <row r="449">
          <cell r="A449" t="str">
            <v xml:space="preserve">    Martins Creek 3-4</v>
          </cell>
          <cell r="C449">
            <v>5290.1734760000008</v>
          </cell>
          <cell r="D449">
            <v>4878.9363159999994</v>
          </cell>
          <cell r="E449">
            <v>1751.3204700000001</v>
          </cell>
          <cell r="F449">
            <v>1148.8674879999999</v>
          </cell>
          <cell r="G449">
            <v>3247.643024</v>
          </cell>
          <cell r="H449">
            <v>10861.507488000001</v>
          </cell>
          <cell r="I449">
            <v>16044.875923999998</v>
          </cell>
          <cell r="J449">
            <v>15863.096427999999</v>
          </cell>
          <cell r="K449">
            <v>5942.0212080000001</v>
          </cell>
          <cell r="L449">
            <v>1324.405424</v>
          </cell>
          <cell r="M449">
            <v>1562.583488</v>
          </cell>
          <cell r="N449">
            <v>3576.7427199999997</v>
          </cell>
          <cell r="O449">
            <v>71492.099999999991</v>
          </cell>
        </row>
        <row r="450">
          <cell r="A450" t="str">
            <v xml:space="preserve">    Sun Oil Adjustment</v>
          </cell>
          <cell r="B450" t="str">
            <v>.</v>
          </cell>
          <cell r="C450">
            <v>0</v>
          </cell>
          <cell r="D450">
            <v>0</v>
          </cell>
          <cell r="E450">
            <v>0</v>
          </cell>
          <cell r="F450">
            <v>0</v>
          </cell>
          <cell r="G450">
            <v>0</v>
          </cell>
          <cell r="H450">
            <v>0</v>
          </cell>
          <cell r="I450">
            <v>0</v>
          </cell>
          <cell r="J450">
            <v>0</v>
          </cell>
          <cell r="K450">
            <v>0</v>
          </cell>
          <cell r="L450">
            <v>0</v>
          </cell>
          <cell r="M450">
            <v>0</v>
          </cell>
          <cell r="N450">
            <v>0</v>
          </cell>
          <cell r="O450">
            <v>0</v>
          </cell>
        </row>
        <row r="452">
          <cell r="A452" t="str">
            <v xml:space="preserve">    TOTAL OIL-FIRED</v>
          </cell>
          <cell r="C452">
            <v>5290.2</v>
          </cell>
          <cell r="D452">
            <v>4878.8999999999996</v>
          </cell>
          <cell r="E452">
            <v>1751.3</v>
          </cell>
          <cell r="F452">
            <v>1148.9000000000001</v>
          </cell>
          <cell r="G452">
            <v>3247.6</v>
          </cell>
          <cell r="H452">
            <v>10861.5</v>
          </cell>
          <cell r="I452">
            <v>16044.9</v>
          </cell>
          <cell r="J452">
            <v>15863.1</v>
          </cell>
          <cell r="K452">
            <v>5942</v>
          </cell>
          <cell r="L452">
            <v>1324.4</v>
          </cell>
          <cell r="M452">
            <v>1562.6</v>
          </cell>
          <cell r="N452">
            <v>3576.7</v>
          </cell>
          <cell r="O452">
            <v>71492.099999999991</v>
          </cell>
        </row>
        <row r="455">
          <cell r="A455" t="str">
            <v xml:space="preserve">  TOTAL FOSSIL STEAM EXPENSE</v>
          </cell>
          <cell r="C455">
            <v>33271.9</v>
          </cell>
          <cell r="D455">
            <v>31276.300000000003</v>
          </cell>
          <cell r="E455">
            <v>27364</v>
          </cell>
          <cell r="F455">
            <v>18718.7</v>
          </cell>
          <cell r="G455">
            <v>22962.399999999998</v>
          </cell>
          <cell r="H455">
            <v>37695.5</v>
          </cell>
          <cell r="I455">
            <v>44705.5</v>
          </cell>
          <cell r="J455">
            <v>44556.6</v>
          </cell>
          <cell r="K455">
            <v>25331.1</v>
          </cell>
          <cell r="L455">
            <v>20701</v>
          </cell>
          <cell r="M455">
            <v>21424.199999999997</v>
          </cell>
          <cell r="N455">
            <v>29352.7</v>
          </cell>
          <cell r="O455">
            <v>357359.9</v>
          </cell>
        </row>
        <row r="457">
          <cell r="A457" t="str">
            <v xml:space="preserve">  NUCLEAR (From Susquehanna Fuel Budget)</v>
          </cell>
        </row>
        <row r="458">
          <cell r="A458" t="str">
            <v xml:space="preserve">    Susq. #1 (PL 90% Share)</v>
          </cell>
          <cell r="B458" t="str">
            <v>.</v>
          </cell>
          <cell r="C458">
            <v>2581.3459800000001</v>
          </cell>
          <cell r="D458">
            <v>2331.55512</v>
          </cell>
          <cell r="E458">
            <v>2581.3459800000001</v>
          </cell>
          <cell r="F458">
            <v>2498.0715</v>
          </cell>
          <cell r="G458">
            <v>1618.9002</v>
          </cell>
          <cell r="H458">
            <v>2498.0715</v>
          </cell>
          <cell r="I458">
            <v>2581.3459800000001</v>
          </cell>
          <cell r="J458">
            <v>2581.3459800000001</v>
          </cell>
          <cell r="K458">
            <v>2498.0715</v>
          </cell>
          <cell r="L458">
            <v>2581.3459800000001</v>
          </cell>
          <cell r="M458">
            <v>2498.0715</v>
          </cell>
          <cell r="N458">
            <v>2581.3459800000001</v>
          </cell>
          <cell r="O458">
            <v>29430.81719999999</v>
          </cell>
        </row>
        <row r="459">
          <cell r="A459" t="str">
            <v xml:space="preserve">    Susq. #2 (PL 90% Share)</v>
          </cell>
          <cell r="B459" t="str">
            <v>.</v>
          </cell>
          <cell r="C459">
            <v>2702.7529199999999</v>
          </cell>
          <cell r="D459">
            <v>2407.22118</v>
          </cell>
          <cell r="E459">
            <v>665.97551999999996</v>
          </cell>
          <cell r="F459">
            <v>148.65831</v>
          </cell>
          <cell r="G459">
            <v>2552.1668999999997</v>
          </cell>
          <cell r="H459">
            <v>2508.7099499999999</v>
          </cell>
          <cell r="I459">
            <v>2592.3282300000001</v>
          </cell>
          <cell r="J459">
            <v>2592.3282300000001</v>
          </cell>
          <cell r="K459">
            <v>2508.7099499999999</v>
          </cell>
          <cell r="L459">
            <v>2592.3282300000001</v>
          </cell>
          <cell r="M459">
            <v>2508.7099499999999</v>
          </cell>
          <cell r="N459">
            <v>2592.3282300000001</v>
          </cell>
          <cell r="O459">
            <v>26372.217599999996</v>
          </cell>
        </row>
        <row r="460">
          <cell r="A460" t="str">
            <v xml:space="preserve">    Susq. #1 (Spent Fuel)</v>
          </cell>
          <cell r="B460" t="str">
            <v>.</v>
          </cell>
          <cell r="C460">
            <v>677.42504999999994</v>
          </cell>
          <cell r="D460">
            <v>611.87220000000002</v>
          </cell>
          <cell r="E460">
            <v>677.42504999999994</v>
          </cell>
          <cell r="F460">
            <v>655.57124999999996</v>
          </cell>
          <cell r="G460">
            <v>424.84949999999998</v>
          </cell>
          <cell r="H460">
            <v>655.57124999999996</v>
          </cell>
          <cell r="I460">
            <v>677.42504999999994</v>
          </cell>
          <cell r="J460">
            <v>677.42504999999994</v>
          </cell>
          <cell r="K460">
            <v>655.57124999999996</v>
          </cell>
          <cell r="L460">
            <v>677.42504999999994</v>
          </cell>
          <cell r="M460">
            <v>655.57124999999996</v>
          </cell>
          <cell r="N460">
            <v>677.42504999999994</v>
          </cell>
          <cell r="O460">
            <v>7723.5569999999989</v>
          </cell>
        </row>
        <row r="461">
          <cell r="A461" t="str">
            <v xml:space="preserve">    Susq. #2 (Spent Fuel)</v>
          </cell>
          <cell r="B461" t="str">
            <v>.</v>
          </cell>
          <cell r="C461">
            <v>679.26329999999996</v>
          </cell>
          <cell r="D461">
            <v>604.98945000000003</v>
          </cell>
          <cell r="E461">
            <v>167.37479999999999</v>
          </cell>
          <cell r="F461">
            <v>39.338549999999998</v>
          </cell>
          <cell r="G461">
            <v>675.36449999999991</v>
          </cell>
          <cell r="H461">
            <v>663.86475000000007</v>
          </cell>
          <cell r="I461">
            <v>685.99215000000004</v>
          </cell>
          <cell r="J461">
            <v>685.99215000000004</v>
          </cell>
          <cell r="K461">
            <v>663.86475000000007</v>
          </cell>
          <cell r="L461">
            <v>685.99215000000004</v>
          </cell>
          <cell r="M461">
            <v>663.86475000000007</v>
          </cell>
          <cell r="N461">
            <v>685.99215000000004</v>
          </cell>
          <cell r="O461">
            <v>6901.8934499999996</v>
          </cell>
        </row>
        <row r="462">
          <cell r="A462" t="str">
            <v xml:space="preserve">    In-Core &amp; Spent Fuel</v>
          </cell>
          <cell r="B462" t="str">
            <v>.</v>
          </cell>
          <cell r="C462">
            <v>209.6379</v>
          </cell>
          <cell r="D462">
            <v>209.6379</v>
          </cell>
          <cell r="E462">
            <v>209.6379</v>
          </cell>
          <cell r="F462">
            <v>209.6379</v>
          </cell>
          <cell r="G462">
            <v>209.6379</v>
          </cell>
          <cell r="H462">
            <v>210.36059999999998</v>
          </cell>
          <cell r="I462">
            <v>210.36059999999998</v>
          </cell>
          <cell r="J462">
            <v>210.36059999999998</v>
          </cell>
          <cell r="K462">
            <v>210.36059999999998</v>
          </cell>
          <cell r="L462">
            <v>210.36059999999998</v>
          </cell>
          <cell r="M462">
            <v>210.36059999999998</v>
          </cell>
          <cell r="N462">
            <v>210.36059999999998</v>
          </cell>
          <cell r="O462">
            <v>2520.7136999999998</v>
          </cell>
        </row>
        <row r="464">
          <cell r="A464" t="str">
            <v xml:space="preserve">    TOTAL NUCLEAR</v>
          </cell>
          <cell r="C464">
            <v>6850.4262499999995</v>
          </cell>
          <cell r="D464">
            <v>6165.2995499999988</v>
          </cell>
          <cell r="E464">
            <v>4301.7377500000002</v>
          </cell>
          <cell r="F464">
            <v>3551.3476999999998</v>
          </cell>
          <cell r="G464">
            <v>5480.9519</v>
          </cell>
          <cell r="H464">
            <v>6536.5965999999989</v>
          </cell>
          <cell r="I464">
            <v>6747.3778000000002</v>
          </cell>
          <cell r="J464">
            <v>6747.3778000000002</v>
          </cell>
          <cell r="K464">
            <v>6536.5965999999989</v>
          </cell>
          <cell r="L464">
            <v>6747.3778000000002</v>
          </cell>
          <cell r="M464">
            <v>6536.5965999999989</v>
          </cell>
          <cell r="N464">
            <v>6747.3778000000002</v>
          </cell>
          <cell r="O464">
            <v>72949.100000000006</v>
          </cell>
        </row>
        <row r="466">
          <cell r="A466" t="str">
            <v xml:space="preserve">                          </v>
          </cell>
        </row>
        <row r="467">
          <cell r="A467" t="str">
            <v>COMBUSTION TURBINES</v>
          </cell>
          <cell r="C467">
            <v>32.408090112905647</v>
          </cell>
          <cell r="D467">
            <v>80.800752814127492</v>
          </cell>
          <cell r="E467">
            <v>8.884521214509526</v>
          </cell>
          <cell r="F467">
            <v>18.5245696186246</v>
          </cell>
          <cell r="G467">
            <v>14.880131639459901</v>
          </cell>
          <cell r="H467">
            <v>12.123311220774891</v>
          </cell>
          <cell r="I467">
            <v>207.84061321378505</v>
          </cell>
          <cell r="J467">
            <v>125.22936241825028</v>
          </cell>
          <cell r="K467">
            <v>103.95030661851472</v>
          </cell>
          <cell r="L467">
            <v>9.8677248166989173</v>
          </cell>
          <cell r="M467">
            <v>9.9969991839961505</v>
          </cell>
          <cell r="N467">
            <v>15.786992136287736</v>
          </cell>
          <cell r="O467">
            <v>640.29999999999984</v>
          </cell>
        </row>
        <row r="469">
          <cell r="A469" t="str">
            <v>DIESELS</v>
          </cell>
          <cell r="C469">
            <v>5.8937018870943607</v>
          </cell>
          <cell r="D469">
            <v>5.8850941858724966</v>
          </cell>
          <cell r="E469">
            <v>5.6677117854904724</v>
          </cell>
          <cell r="F469">
            <v>5.3547583813754018</v>
          </cell>
          <cell r="G469">
            <v>10.388016360540099</v>
          </cell>
          <cell r="H469">
            <v>9.8585167792251092</v>
          </cell>
          <cell r="I469">
            <v>5.0659437862149304</v>
          </cell>
          <cell r="J469">
            <v>5.1029585817497285</v>
          </cell>
          <cell r="K469">
            <v>5.1765293814852846</v>
          </cell>
          <cell r="L469">
            <v>5.3692031833010816</v>
          </cell>
          <cell r="M469">
            <v>5.6084368160038487</v>
          </cell>
          <cell r="N469">
            <v>5.6710878637122661</v>
          </cell>
          <cell r="O469">
            <v>75.3</v>
          </cell>
        </row>
        <row r="471">
          <cell r="A471" t="str">
            <v xml:space="preserve">    TOTAL GENERATION</v>
          </cell>
          <cell r="C471">
            <v>40160.600000000006</v>
          </cell>
          <cell r="D471">
            <v>37528.300000000003</v>
          </cell>
          <cell r="E471">
            <v>31680.300000000003</v>
          </cell>
          <cell r="F471">
            <v>22293.9</v>
          </cell>
          <cell r="G471">
            <v>28468.700000000004</v>
          </cell>
          <cell r="H471">
            <v>44254.1</v>
          </cell>
          <cell r="I471">
            <v>51665.8</v>
          </cell>
          <cell r="J471">
            <v>51434.299999999996</v>
          </cell>
          <cell r="K471">
            <v>31976.899999999998</v>
          </cell>
          <cell r="L471">
            <v>27463.700000000004</v>
          </cell>
          <cell r="M471">
            <v>27976.400000000001</v>
          </cell>
          <cell r="N471">
            <v>36121.599999999999</v>
          </cell>
          <cell r="O471">
            <v>431024.60000000003</v>
          </cell>
        </row>
        <row r="472">
          <cell r="A472" t="str">
            <v>POWER PURCHASES</v>
          </cell>
        </row>
        <row r="473">
          <cell r="A473" t="str">
            <v xml:space="preserve">  Short-term - Other Utilities</v>
          </cell>
          <cell r="C473">
            <v>81610.716630251016</v>
          </cell>
          <cell r="D473">
            <v>65610.57108425512</v>
          </cell>
          <cell r="E473">
            <v>74565.070185863238</v>
          </cell>
          <cell r="F473">
            <v>67855.519773507651</v>
          </cell>
          <cell r="G473">
            <v>89958.147098652218</v>
          </cell>
          <cell r="H473">
            <v>159406.62244032157</v>
          </cell>
          <cell r="I473">
            <v>308951.61221789679</v>
          </cell>
          <cell r="J473">
            <v>298868.85052939726</v>
          </cell>
          <cell r="K473">
            <v>108524.69422466808</v>
          </cell>
          <cell r="L473">
            <v>66016.368245767633</v>
          </cell>
          <cell r="M473">
            <v>51022.672363820668</v>
          </cell>
          <cell r="N473">
            <v>75222.759354149603</v>
          </cell>
          <cell r="O473">
            <v>1447613.7</v>
          </cell>
        </row>
        <row r="474">
          <cell r="A474" t="str">
            <v xml:space="preserve">  Non-utility Generation</v>
          </cell>
          <cell r="C474">
            <v>13418.160000000002</v>
          </cell>
          <cell r="D474">
            <v>14950.36</v>
          </cell>
          <cell r="E474">
            <v>13763.72</v>
          </cell>
          <cell r="F474">
            <v>13320.36</v>
          </cell>
          <cell r="G474">
            <v>13137.800000000001</v>
          </cell>
          <cell r="H474">
            <v>15230.720000000001</v>
          </cell>
          <cell r="I474">
            <v>13763.72</v>
          </cell>
          <cell r="J474">
            <v>13053.039999999999</v>
          </cell>
          <cell r="K474">
            <v>12146.760000000002</v>
          </cell>
          <cell r="L474">
            <v>13150.84</v>
          </cell>
          <cell r="M474">
            <v>13900.64</v>
          </cell>
          <cell r="N474">
            <v>15595.84</v>
          </cell>
          <cell r="O474">
            <v>165431.9</v>
          </cell>
        </row>
        <row r="475">
          <cell r="A475" t="str">
            <v xml:space="preserve">  Safe Harbor</v>
          </cell>
          <cell r="B475">
            <v>9800</v>
          </cell>
          <cell r="C475">
            <v>866.1</v>
          </cell>
          <cell r="D475">
            <v>901.9</v>
          </cell>
          <cell r="E475">
            <v>1586</v>
          </cell>
          <cell r="F475">
            <v>1569.4</v>
          </cell>
          <cell r="G475">
            <v>1152.9000000000001</v>
          </cell>
          <cell r="H475">
            <v>648.20000000000005</v>
          </cell>
          <cell r="I475">
            <v>430.3</v>
          </cell>
          <cell r="J475">
            <v>308.89999999999998</v>
          </cell>
          <cell r="K475">
            <v>284.10000000000002</v>
          </cell>
          <cell r="L475">
            <v>435.8</v>
          </cell>
          <cell r="M475">
            <v>700.6</v>
          </cell>
          <cell r="N475">
            <v>915.7</v>
          </cell>
          <cell r="O475">
            <v>9799.9</v>
          </cell>
        </row>
        <row r="476">
          <cell r="A476" t="str">
            <v xml:space="preserve">  PJM Interchange</v>
          </cell>
          <cell r="C476">
            <v>0</v>
          </cell>
          <cell r="D476">
            <v>0</v>
          </cell>
          <cell r="E476">
            <v>0</v>
          </cell>
          <cell r="F476">
            <v>0</v>
          </cell>
          <cell r="G476">
            <v>0</v>
          </cell>
          <cell r="H476">
            <v>0</v>
          </cell>
          <cell r="I476">
            <v>0</v>
          </cell>
          <cell r="J476">
            <v>0</v>
          </cell>
          <cell r="K476">
            <v>0</v>
          </cell>
          <cell r="L476">
            <v>0</v>
          </cell>
          <cell r="M476">
            <v>0</v>
          </cell>
          <cell r="N476">
            <v>0</v>
          </cell>
          <cell r="O476">
            <v>0</v>
          </cell>
        </row>
        <row r="477">
          <cell r="A477" t="str">
            <v xml:space="preserve">  PASNY </v>
          </cell>
          <cell r="C477">
            <v>47.9</v>
          </cell>
          <cell r="D477">
            <v>47.9</v>
          </cell>
          <cell r="E477">
            <v>47.9</v>
          </cell>
          <cell r="F477">
            <v>47.9</v>
          </cell>
          <cell r="G477">
            <v>47.9</v>
          </cell>
          <cell r="H477">
            <v>47.9</v>
          </cell>
          <cell r="I477">
            <v>47.9</v>
          </cell>
          <cell r="J477">
            <v>47.9</v>
          </cell>
          <cell r="K477">
            <v>47.9</v>
          </cell>
          <cell r="L477">
            <v>47.9</v>
          </cell>
          <cell r="M477">
            <v>47.9</v>
          </cell>
          <cell r="N477">
            <v>47.9</v>
          </cell>
          <cell r="O477">
            <v>574.79999999999984</v>
          </cell>
        </row>
        <row r="478">
          <cell r="A478" t="str">
            <v xml:space="preserve">  Borderline</v>
          </cell>
          <cell r="C478">
            <v>10.5</v>
          </cell>
          <cell r="D478">
            <v>10.5</v>
          </cell>
          <cell r="E478">
            <v>10.5</v>
          </cell>
          <cell r="F478">
            <v>10.5</v>
          </cell>
          <cell r="G478">
            <v>10.5</v>
          </cell>
          <cell r="H478">
            <v>10.5</v>
          </cell>
          <cell r="I478">
            <v>10.5</v>
          </cell>
          <cell r="J478">
            <v>10.5</v>
          </cell>
          <cell r="K478">
            <v>10.5</v>
          </cell>
          <cell r="L478">
            <v>10.5</v>
          </cell>
          <cell r="M478">
            <v>10.5</v>
          </cell>
          <cell r="N478">
            <v>10.5</v>
          </cell>
          <cell r="O478">
            <v>126</v>
          </cell>
        </row>
        <row r="480">
          <cell r="A480" t="str">
            <v xml:space="preserve">    TOTAL POWER PURCHASES</v>
          </cell>
          <cell r="C480">
            <v>95953.4</v>
          </cell>
          <cell r="D480">
            <v>81521.299999999988</v>
          </cell>
          <cell r="E480">
            <v>89973.2</v>
          </cell>
          <cell r="F480">
            <v>82803.699999999983</v>
          </cell>
          <cell r="G480">
            <v>104307.2</v>
          </cell>
          <cell r="H480">
            <v>175343.90000000002</v>
          </cell>
          <cell r="I480">
            <v>323204</v>
          </cell>
          <cell r="J480">
            <v>312289.20000000007</v>
          </cell>
          <cell r="K480">
            <v>121014</v>
          </cell>
          <cell r="L480">
            <v>79661.399999999994</v>
          </cell>
          <cell r="M480">
            <v>65682.299999999988</v>
          </cell>
          <cell r="N480">
            <v>91792.7</v>
          </cell>
          <cell r="O480">
            <v>1623546.3</v>
          </cell>
        </row>
        <row r="482">
          <cell r="A482" t="str">
            <v>TOTAL ENERGY AVAILABLE</v>
          </cell>
          <cell r="C482">
            <v>136114</v>
          </cell>
          <cell r="D482">
            <v>119049.59999999999</v>
          </cell>
          <cell r="E482">
            <v>121653.5</v>
          </cell>
          <cell r="F482">
            <v>105097.59999999998</v>
          </cell>
          <cell r="G482">
            <v>132775.9</v>
          </cell>
          <cell r="H482">
            <v>219598.00000000003</v>
          </cell>
          <cell r="I482">
            <v>374869.8</v>
          </cell>
          <cell r="J482">
            <v>363723.50000000006</v>
          </cell>
          <cell r="K482">
            <v>152990.9</v>
          </cell>
          <cell r="L482">
            <v>107125.1</v>
          </cell>
          <cell r="M482">
            <v>93658.699999999983</v>
          </cell>
          <cell r="N482">
            <v>127914.29999999999</v>
          </cell>
          <cell r="O482">
            <v>2054570.9</v>
          </cell>
        </row>
        <row r="484">
          <cell r="A484" t="str">
            <v>NON-SYSTEM ENERGY SALES</v>
          </cell>
        </row>
        <row r="485">
          <cell r="A485" t="str">
            <v xml:space="preserve">  Sales to ACE </v>
          </cell>
          <cell r="C485">
            <v>0</v>
          </cell>
          <cell r="D485">
            <v>0</v>
          </cell>
          <cell r="E485">
            <v>0</v>
          </cell>
          <cell r="F485">
            <v>0</v>
          </cell>
          <cell r="G485">
            <v>0</v>
          </cell>
          <cell r="H485">
            <v>0</v>
          </cell>
          <cell r="I485">
            <v>0</v>
          </cell>
          <cell r="J485">
            <v>0</v>
          </cell>
          <cell r="K485">
            <v>0</v>
          </cell>
          <cell r="L485">
            <v>0</v>
          </cell>
          <cell r="M485">
            <v>0</v>
          </cell>
          <cell r="N485">
            <v>0</v>
          </cell>
          <cell r="O485">
            <v>0</v>
          </cell>
        </row>
        <row r="486">
          <cell r="A486" t="str">
            <v xml:space="preserve">  Sales to JCP&amp;L </v>
          </cell>
          <cell r="C486">
            <v>0</v>
          </cell>
          <cell r="D486">
            <v>0</v>
          </cell>
          <cell r="E486">
            <v>0</v>
          </cell>
          <cell r="F486">
            <v>0</v>
          </cell>
          <cell r="G486">
            <v>0</v>
          </cell>
          <cell r="H486">
            <v>0</v>
          </cell>
          <cell r="I486">
            <v>0</v>
          </cell>
          <cell r="J486">
            <v>0</v>
          </cell>
          <cell r="K486">
            <v>0</v>
          </cell>
          <cell r="L486">
            <v>0</v>
          </cell>
          <cell r="M486">
            <v>0</v>
          </cell>
          <cell r="N486">
            <v>0</v>
          </cell>
          <cell r="O486">
            <v>0</v>
          </cell>
        </row>
        <row r="487">
          <cell r="A487" t="str">
            <v xml:space="preserve">  Sales to BG&amp;E</v>
          </cell>
          <cell r="C487">
            <v>-452.1</v>
          </cell>
          <cell r="D487">
            <v>-406.9</v>
          </cell>
          <cell r="E487">
            <v>-283.90000000000003</v>
          </cell>
          <cell r="F487">
            <v>-234.4</v>
          </cell>
          <cell r="G487">
            <v>-361.6</v>
          </cell>
          <cell r="H487">
            <v>-431.5</v>
          </cell>
          <cell r="I487">
            <v>-445.4</v>
          </cell>
          <cell r="J487">
            <v>-445.4</v>
          </cell>
          <cell r="K487">
            <v>-431.5</v>
          </cell>
          <cell r="L487">
            <v>-445.4</v>
          </cell>
          <cell r="M487">
            <v>-431.5</v>
          </cell>
          <cell r="N487">
            <v>-445.4</v>
          </cell>
          <cell r="O487">
            <v>-4815</v>
          </cell>
        </row>
        <row r="488">
          <cell r="A488" t="str">
            <v xml:space="preserve">  Sales to JCP&amp;L</v>
          </cell>
          <cell r="C488">
            <v>-2402.857368</v>
          </cell>
          <cell r="D488">
            <v>-2194.0551359999999</v>
          </cell>
          <cell r="E488">
            <v>-2395.8845999999999</v>
          </cell>
          <cell r="F488">
            <v>-2232.5985359999995</v>
          </cell>
          <cell r="G488">
            <v>-2345.5507679999996</v>
          </cell>
          <cell r="H488">
            <v>-2530.2823200000003</v>
          </cell>
          <cell r="I488">
            <v>-2793.4595999999997</v>
          </cell>
          <cell r="J488">
            <v>-2789.7544800000001</v>
          </cell>
          <cell r="K488">
            <v>-2117.3032800000001</v>
          </cell>
          <cell r="L488">
            <v>-1907.4987450000001</v>
          </cell>
          <cell r="M488">
            <v>-1962.43776</v>
          </cell>
          <cell r="N488">
            <v>-2245.1196960000002</v>
          </cell>
          <cell r="O488">
            <v>-27917</v>
          </cell>
        </row>
        <row r="489">
          <cell r="A489" t="str">
            <v xml:space="preserve">  PJM Interchange </v>
          </cell>
          <cell r="C489">
            <v>-24248.5</v>
          </cell>
          <cell r="D489">
            <v>-22945.8</v>
          </cell>
          <cell r="E489">
            <v>-9608.4</v>
          </cell>
          <cell r="F489">
            <v>-12.9</v>
          </cell>
          <cell r="G489">
            <v>-13697.7</v>
          </cell>
          <cell r="H489">
            <v>-48341</v>
          </cell>
          <cell r="I489">
            <v>-65322.9</v>
          </cell>
          <cell r="J489">
            <v>-65608.899999999994</v>
          </cell>
          <cell r="K489">
            <v>-27815.7</v>
          </cell>
          <cell r="L489">
            <v>-18660.5</v>
          </cell>
          <cell r="M489">
            <v>-14997.7</v>
          </cell>
          <cell r="N489">
            <v>-19557</v>
          </cell>
          <cell r="O489">
            <v>-330817</v>
          </cell>
        </row>
        <row r="490">
          <cell r="A490" t="str">
            <v xml:space="preserve">  Additional Gen Avail. For Sale</v>
          </cell>
          <cell r="C490">
            <v>0</v>
          </cell>
          <cell r="D490">
            <v>0</v>
          </cell>
          <cell r="E490">
            <v>0</v>
          </cell>
          <cell r="F490">
            <v>0</v>
          </cell>
          <cell r="G490">
            <v>0</v>
          </cell>
          <cell r="H490">
            <v>0</v>
          </cell>
          <cell r="I490">
            <v>0</v>
          </cell>
          <cell r="J490">
            <v>0</v>
          </cell>
          <cell r="K490">
            <v>0</v>
          </cell>
          <cell r="L490">
            <v>0</v>
          </cell>
          <cell r="M490">
            <v>0</v>
          </cell>
          <cell r="N490">
            <v>0</v>
          </cell>
          <cell r="O490">
            <v>0</v>
          </cell>
        </row>
        <row r="491">
          <cell r="A491" t="str">
            <v xml:space="preserve">  Sales to Other</v>
          </cell>
          <cell r="C491">
            <v>-86296.8</v>
          </cell>
          <cell r="D491">
            <v>-69982.7</v>
          </cell>
          <cell r="E491">
            <v>-78930.100000000006</v>
          </cell>
          <cell r="F491">
            <v>-72035.600000000006</v>
          </cell>
          <cell r="G491">
            <v>-94729.7</v>
          </cell>
          <cell r="H491">
            <v>-165834</v>
          </cell>
          <cell r="I491">
            <v>-318257.59999999998</v>
          </cell>
          <cell r="J491">
            <v>-308077.2</v>
          </cell>
          <cell r="K491">
            <v>-113801.1</v>
          </cell>
          <cell r="L491">
            <v>-70169.8</v>
          </cell>
          <cell r="M491">
            <v>-54835.3</v>
          </cell>
          <cell r="N491">
            <v>-79606.399999999994</v>
          </cell>
          <cell r="O491">
            <v>-1512556.3</v>
          </cell>
        </row>
        <row r="493">
          <cell r="A493" t="str">
            <v xml:space="preserve">    TOTAL NON-SYSTEM ENERGY SALES</v>
          </cell>
          <cell r="C493">
            <v>-113400.25736800001</v>
          </cell>
          <cell r="D493">
            <v>-95529.455136000004</v>
          </cell>
          <cell r="E493">
            <v>-91218.284600000014</v>
          </cell>
          <cell r="F493">
            <v>-74515.498535999999</v>
          </cell>
          <cell r="G493">
            <v>-111134.550768</v>
          </cell>
          <cell r="H493">
            <v>-217136.78232</v>
          </cell>
          <cell r="I493">
            <v>-386819.35959999997</v>
          </cell>
          <cell r="J493">
            <v>-376921.25448</v>
          </cell>
          <cell r="K493">
            <v>-144165.60328000001</v>
          </cell>
          <cell r="L493">
            <v>-91183.198745000002</v>
          </cell>
          <cell r="M493">
            <v>-72226.937760000001</v>
          </cell>
          <cell r="N493">
            <v>-101853.919696</v>
          </cell>
          <cell r="O493">
            <v>-1876105.2999999998</v>
          </cell>
        </row>
        <row r="495">
          <cell r="A495" t="str">
            <v>Cost of Emission Allowances Consumed</v>
          </cell>
          <cell r="C495">
            <v>4755</v>
          </cell>
          <cell r="D495">
            <v>4351</v>
          </cell>
          <cell r="E495">
            <v>4159</v>
          </cell>
          <cell r="F495">
            <v>2959</v>
          </cell>
          <cell r="G495">
            <v>5775</v>
          </cell>
          <cell r="H495">
            <v>8878</v>
          </cell>
          <cell r="I495">
            <v>9860</v>
          </cell>
          <cell r="J495">
            <v>9804</v>
          </cell>
          <cell r="K495">
            <v>6869</v>
          </cell>
          <cell r="L495">
            <v>3502</v>
          </cell>
          <cell r="M495">
            <v>3547</v>
          </cell>
          <cell r="N495">
            <v>4436</v>
          </cell>
          <cell r="O495">
            <v>68895</v>
          </cell>
        </row>
        <row r="497">
          <cell r="A497" t="str">
            <v>SYSTEM COST OF POWER</v>
          </cell>
          <cell r="C497">
            <v>27468.742631999994</v>
          </cell>
          <cell r="D497">
            <v>27871.144863999987</v>
          </cell>
          <cell r="E497">
            <v>34594.215399999986</v>
          </cell>
          <cell r="F497">
            <v>33541.101463999978</v>
          </cell>
          <cell r="G497">
            <v>27416.349231999993</v>
          </cell>
          <cell r="H497">
            <v>11339.217680000031</v>
          </cell>
          <cell r="I497">
            <v>-2089.5595999999787</v>
          </cell>
          <cell r="J497">
            <v>-3393.754479999945</v>
          </cell>
          <cell r="K497">
            <v>15694.296719999984</v>
          </cell>
          <cell r="L497">
            <v>19443.901255000004</v>
          </cell>
          <cell r="M497">
            <v>24978.762239999982</v>
          </cell>
          <cell r="N497">
            <v>30496.380303999991</v>
          </cell>
          <cell r="O497">
            <v>247360.59999999998</v>
          </cell>
        </row>
        <row r="498">
          <cell r="C498">
            <v>0</v>
          </cell>
          <cell r="D498">
            <v>0</v>
          </cell>
          <cell r="E498">
            <v>0</v>
          </cell>
          <cell r="F498">
            <v>0</v>
          </cell>
          <cell r="G498">
            <v>0</v>
          </cell>
          <cell r="H498">
            <v>0</v>
          </cell>
          <cell r="I498">
            <v>0</v>
          </cell>
          <cell r="J498">
            <v>0</v>
          </cell>
          <cell r="K498">
            <v>0</v>
          </cell>
          <cell r="L498">
            <v>0</v>
          </cell>
          <cell r="M498">
            <v>0</v>
          </cell>
          <cell r="N498">
            <v>0</v>
          </cell>
          <cell r="O498">
            <v>0</v>
          </cell>
        </row>
        <row r="499">
          <cell r="A499" t="str">
            <v>PUC CUST SYSTEM COST OF POWER</v>
          </cell>
          <cell r="C499">
            <v>27468.742631999994</v>
          </cell>
          <cell r="D499">
            <v>27871.144863999987</v>
          </cell>
          <cell r="E499">
            <v>34594.215399999986</v>
          </cell>
          <cell r="F499">
            <v>33541.101463999978</v>
          </cell>
          <cell r="G499">
            <v>27416.349231999993</v>
          </cell>
          <cell r="H499">
            <v>11339.217680000031</v>
          </cell>
          <cell r="I499">
            <v>-2089.5595999999787</v>
          </cell>
          <cell r="J499">
            <v>-3393.754479999945</v>
          </cell>
          <cell r="K499">
            <v>15694.296719999984</v>
          </cell>
          <cell r="L499">
            <v>19443.901255000004</v>
          </cell>
          <cell r="M499">
            <v>24978.762239999982</v>
          </cell>
          <cell r="N499">
            <v>30496.380303999991</v>
          </cell>
          <cell r="O499">
            <v>247360.59999999998</v>
          </cell>
        </row>
        <row r="500">
          <cell r="C500" t="str">
            <v xml:space="preserve"> ========</v>
          </cell>
          <cell r="D500" t="str">
            <v xml:space="preserve"> ========</v>
          </cell>
          <cell r="E500" t="str">
            <v xml:space="preserve"> ========</v>
          </cell>
          <cell r="F500" t="str">
            <v xml:space="preserve"> ========</v>
          </cell>
          <cell r="G500" t="str">
            <v xml:space="preserve"> ========</v>
          </cell>
          <cell r="H500" t="str">
            <v xml:space="preserve"> ========</v>
          </cell>
          <cell r="I500" t="str">
            <v xml:space="preserve"> ========</v>
          </cell>
          <cell r="J500" t="str">
            <v xml:space="preserve"> ========</v>
          </cell>
          <cell r="K500" t="str">
            <v xml:space="preserve"> ========</v>
          </cell>
          <cell r="L500" t="str">
            <v xml:space="preserve"> ========</v>
          </cell>
          <cell r="M500" t="str">
            <v xml:space="preserve"> ========</v>
          </cell>
          <cell r="N500" t="str">
            <v xml:space="preserve"> ========</v>
          </cell>
          <cell r="O500" t="str">
            <v xml:space="preserve"> =========</v>
          </cell>
        </row>
        <row r="501">
          <cell r="A501" t="str">
            <v xml:space="preserve">    CSO - MILLS/KWH</v>
          </cell>
          <cell r="C501">
            <v>10.619632962723406</v>
          </cell>
          <cell r="D501">
            <v>11.514622950830558</v>
          </cell>
          <cell r="E501">
            <v>14.419062764913692</v>
          </cell>
          <cell r="F501">
            <v>16.427221788408637</v>
          </cell>
          <cell r="G501">
            <v>13.737022356079251</v>
          </cell>
          <cell r="H501">
            <v>5.4486654531504328</v>
          </cell>
          <cell r="I501">
            <v>-0.89611441766183386</v>
          </cell>
          <cell r="J501">
            <v>-1.4835436608307404</v>
          </cell>
          <cell r="K501">
            <v>7.7910527761164268</v>
          </cell>
          <cell r="L501">
            <v>9.2146823590281617</v>
          </cell>
          <cell r="M501">
            <v>11.309771904686322</v>
          </cell>
          <cell r="N501">
            <v>11.719910953568304</v>
          </cell>
          <cell r="O501">
            <v>9.1344386998103957</v>
          </cell>
        </row>
        <row r="502">
          <cell r="F502" t="str">
            <v xml:space="preserve">                                   SUMMARY SHEET</v>
          </cell>
        </row>
        <row r="503">
          <cell r="F503" t="str">
            <v xml:space="preserve">                         ENERGY COST RECOVERED THROUGH ECR</v>
          </cell>
          <cell r="L503" t="str">
            <v>CASE:2001 FORECAST</v>
          </cell>
          <cell r="P503" t="str">
            <v>10</v>
          </cell>
        </row>
        <row r="504">
          <cell r="C504" t="str">
            <v xml:space="preserve">                     </v>
          </cell>
          <cell r="L504">
            <v>36851</v>
          </cell>
        </row>
        <row r="505">
          <cell r="F505" t="str">
            <v xml:space="preserve">                               (Thousands of Dollars)</v>
          </cell>
        </row>
        <row r="507">
          <cell r="A507" t="str">
            <v>STEAM STATIONS</v>
          </cell>
          <cell r="C507" t="str">
            <v>JANUARY</v>
          </cell>
          <cell r="D507" t="str">
            <v>FEBRUARY</v>
          </cell>
          <cell r="E507" t="str">
            <v>MARCH</v>
          </cell>
          <cell r="F507" t="str">
            <v>APRIL</v>
          </cell>
          <cell r="G507" t="str">
            <v>MAY</v>
          </cell>
          <cell r="H507" t="str">
            <v>JUNE</v>
          </cell>
          <cell r="I507" t="str">
            <v>JULY</v>
          </cell>
          <cell r="J507" t="str">
            <v>AUGUST</v>
          </cell>
          <cell r="K507" t="str">
            <v>SEPTEMBER</v>
          </cell>
          <cell r="L507" t="str">
            <v>OCTOBER</v>
          </cell>
          <cell r="M507" t="str">
            <v>NOVEMBER</v>
          </cell>
          <cell r="N507" t="str">
            <v>DECEMBER</v>
          </cell>
          <cell r="O507" t="str">
            <v>TOTAL</v>
          </cell>
        </row>
        <row r="508">
          <cell r="A508" t="str">
            <v xml:space="preserve">                 </v>
          </cell>
        </row>
        <row r="509">
          <cell r="A509" t="str">
            <v xml:space="preserve">   TOTAL COAL-FIRED </v>
          </cell>
          <cell r="C509">
            <v>27981.7</v>
          </cell>
          <cell r="D509">
            <v>26397.4</v>
          </cell>
          <cell r="E509">
            <v>25612.7</v>
          </cell>
          <cell r="F509">
            <v>17569.8</v>
          </cell>
          <cell r="G509">
            <v>19714.8</v>
          </cell>
          <cell r="H509">
            <v>26834</v>
          </cell>
          <cell r="I509">
            <v>28660.6</v>
          </cell>
          <cell r="J509">
            <v>28693.5</v>
          </cell>
          <cell r="K509">
            <v>19389.099999999999</v>
          </cell>
          <cell r="L509">
            <v>19376.599999999999</v>
          </cell>
          <cell r="M509">
            <v>19861.599999999999</v>
          </cell>
          <cell r="N509">
            <v>25776</v>
          </cell>
          <cell r="O509">
            <v>285867.80000000005</v>
          </cell>
        </row>
        <row r="511">
          <cell r="A511" t="str">
            <v xml:space="preserve">   Martins Creek 3-4</v>
          </cell>
          <cell r="C511">
            <v>5290.1734760000008</v>
          </cell>
          <cell r="D511">
            <v>4878.9363159999994</v>
          </cell>
          <cell r="E511">
            <v>1751.3204700000001</v>
          </cell>
          <cell r="F511">
            <v>1148.8674879999999</v>
          </cell>
          <cell r="G511">
            <v>3247.643024</v>
          </cell>
          <cell r="H511">
            <v>10861.507488000001</v>
          </cell>
          <cell r="I511">
            <v>16044.875923999998</v>
          </cell>
          <cell r="J511">
            <v>15863.096427999999</v>
          </cell>
          <cell r="K511">
            <v>5942.0212080000001</v>
          </cell>
          <cell r="L511">
            <v>1324.405424</v>
          </cell>
          <cell r="M511">
            <v>1562.583488</v>
          </cell>
          <cell r="N511">
            <v>3576.7427199999997</v>
          </cell>
          <cell r="O511">
            <v>71492.099999999991</v>
          </cell>
        </row>
        <row r="512">
          <cell r="A512" t="str">
            <v xml:space="preserve">   Sun Oil Adjustment</v>
          </cell>
          <cell r="C512">
            <v>0</v>
          </cell>
          <cell r="D512">
            <v>0</v>
          </cell>
          <cell r="E512">
            <v>0</v>
          </cell>
          <cell r="F512">
            <v>0</v>
          </cell>
          <cell r="G512">
            <v>0</v>
          </cell>
          <cell r="H512">
            <v>0</v>
          </cell>
          <cell r="I512">
            <v>0</v>
          </cell>
          <cell r="J512">
            <v>0</v>
          </cell>
          <cell r="K512">
            <v>0</v>
          </cell>
          <cell r="L512">
            <v>0</v>
          </cell>
          <cell r="M512">
            <v>0</v>
          </cell>
          <cell r="N512">
            <v>0</v>
          </cell>
          <cell r="O512">
            <v>0</v>
          </cell>
        </row>
        <row r="514">
          <cell r="A514" t="str">
            <v xml:space="preserve">   TOTAL OIL-FIRED</v>
          </cell>
          <cell r="C514">
            <v>5290.2</v>
          </cell>
          <cell r="D514">
            <v>4878.8999999999996</v>
          </cell>
          <cell r="E514">
            <v>1751.3</v>
          </cell>
          <cell r="F514">
            <v>1148.9000000000001</v>
          </cell>
          <cell r="G514">
            <v>3247.6</v>
          </cell>
          <cell r="H514">
            <v>10861.5</v>
          </cell>
          <cell r="I514">
            <v>16044.9</v>
          </cell>
          <cell r="J514">
            <v>15863.1</v>
          </cell>
          <cell r="K514">
            <v>5942</v>
          </cell>
          <cell r="L514">
            <v>1324.4</v>
          </cell>
          <cell r="M514">
            <v>1562.6</v>
          </cell>
          <cell r="N514">
            <v>3576.7</v>
          </cell>
          <cell r="O514">
            <v>71492.099999999991</v>
          </cell>
        </row>
        <row r="516">
          <cell r="A516" t="str">
            <v xml:space="preserve">  TOTAL FOSSIL STEAM EXPENSE</v>
          </cell>
          <cell r="C516">
            <v>33271.9</v>
          </cell>
          <cell r="D516">
            <v>31276.300000000003</v>
          </cell>
          <cell r="E516">
            <v>27364</v>
          </cell>
          <cell r="F516">
            <v>18718.7</v>
          </cell>
          <cell r="G516">
            <v>22962.399999999998</v>
          </cell>
          <cell r="H516">
            <v>37695.5</v>
          </cell>
          <cell r="I516">
            <v>44705.5</v>
          </cell>
          <cell r="J516">
            <v>44556.6</v>
          </cell>
          <cell r="K516">
            <v>25331.1</v>
          </cell>
          <cell r="L516">
            <v>20701</v>
          </cell>
          <cell r="M516">
            <v>21424.199999999997</v>
          </cell>
          <cell r="N516">
            <v>29352.7</v>
          </cell>
          <cell r="O516">
            <v>357359.9</v>
          </cell>
        </row>
        <row r="518">
          <cell r="A518" t="str">
            <v xml:space="preserve">  NUCLEAR</v>
          </cell>
        </row>
        <row r="519">
          <cell r="A519" t="str">
            <v xml:space="preserve">    Susquehanna 1 (PL 90% Share)</v>
          </cell>
          <cell r="C519">
            <v>2581.3459800000001</v>
          </cell>
          <cell r="D519">
            <v>2331.55512</v>
          </cell>
          <cell r="E519">
            <v>2581.3459800000001</v>
          </cell>
          <cell r="F519">
            <v>2498.0715</v>
          </cell>
          <cell r="G519">
            <v>1618.9002</v>
          </cell>
          <cell r="H519">
            <v>2498.0715</v>
          </cell>
          <cell r="I519">
            <v>2581.3459800000001</v>
          </cell>
          <cell r="J519">
            <v>2581.3459800000001</v>
          </cell>
          <cell r="K519">
            <v>2498.0715</v>
          </cell>
          <cell r="L519">
            <v>2581.3459800000001</v>
          </cell>
          <cell r="M519">
            <v>2498.0715</v>
          </cell>
          <cell r="N519">
            <v>2581.3459800000001</v>
          </cell>
          <cell r="O519">
            <v>29430.699999999993</v>
          </cell>
        </row>
        <row r="520">
          <cell r="A520" t="str">
            <v xml:space="preserve">    Susquehanna 2 (PL 90% Share)</v>
          </cell>
          <cell r="C520">
            <v>2702.7529199999999</v>
          </cell>
          <cell r="D520">
            <v>2407.22118</v>
          </cell>
          <cell r="E520">
            <v>665.97551999999996</v>
          </cell>
          <cell r="F520">
            <v>148.65831</v>
          </cell>
          <cell r="G520">
            <v>2552.1668999999997</v>
          </cell>
          <cell r="H520">
            <v>2508.7099499999999</v>
          </cell>
          <cell r="I520">
            <v>2592.3282300000001</v>
          </cell>
          <cell r="J520">
            <v>2592.3282300000001</v>
          </cell>
          <cell r="K520">
            <v>2508.7099499999999</v>
          </cell>
          <cell r="L520">
            <v>2592.3282300000001</v>
          </cell>
          <cell r="M520">
            <v>2508.7099499999999</v>
          </cell>
          <cell r="N520">
            <v>2592.3282300000001</v>
          </cell>
          <cell r="O520">
            <v>26372.199999999997</v>
          </cell>
        </row>
        <row r="521">
          <cell r="A521" t="str">
            <v xml:space="preserve">    Susquehanna 1 (Spent Fuel)</v>
          </cell>
          <cell r="C521">
            <v>677.42504999999994</v>
          </cell>
          <cell r="D521">
            <v>611.87220000000002</v>
          </cell>
          <cell r="E521">
            <v>677.42504999999994</v>
          </cell>
          <cell r="F521">
            <v>655.57124999999996</v>
          </cell>
          <cell r="G521">
            <v>424.84949999999998</v>
          </cell>
          <cell r="H521">
            <v>655.57124999999996</v>
          </cell>
          <cell r="I521">
            <v>677.42504999999994</v>
          </cell>
          <cell r="J521">
            <v>677.42504999999994</v>
          </cell>
          <cell r="K521">
            <v>655.57124999999996</v>
          </cell>
          <cell r="L521">
            <v>677.42504999999994</v>
          </cell>
          <cell r="M521">
            <v>655.57124999999996</v>
          </cell>
          <cell r="N521">
            <v>677.42504999999994</v>
          </cell>
          <cell r="O521">
            <v>7723.4999999999991</v>
          </cell>
        </row>
        <row r="522">
          <cell r="A522" t="str">
            <v xml:space="preserve">    Susquehanna 2 (Spent Fuel)</v>
          </cell>
          <cell r="C522">
            <v>679.26329999999996</v>
          </cell>
          <cell r="D522">
            <v>604.98945000000003</v>
          </cell>
          <cell r="E522">
            <v>167.37479999999999</v>
          </cell>
          <cell r="F522">
            <v>39.338549999999998</v>
          </cell>
          <cell r="G522">
            <v>675.36449999999991</v>
          </cell>
          <cell r="H522">
            <v>663.86475000000007</v>
          </cell>
          <cell r="I522">
            <v>685.99215000000004</v>
          </cell>
          <cell r="J522">
            <v>685.99215000000004</v>
          </cell>
          <cell r="K522">
            <v>663.86475000000007</v>
          </cell>
          <cell r="L522">
            <v>685.99215000000004</v>
          </cell>
          <cell r="M522">
            <v>663.86475000000007</v>
          </cell>
          <cell r="N522">
            <v>685.99215000000004</v>
          </cell>
          <cell r="O522">
            <v>6902.0999999999995</v>
          </cell>
        </row>
        <row r="523">
          <cell r="A523" t="str">
            <v xml:space="preserve">    D&amp;D Expense</v>
          </cell>
          <cell r="C523">
            <v>209.6379</v>
          </cell>
          <cell r="D523">
            <v>209.6379</v>
          </cell>
          <cell r="E523">
            <v>209.6379</v>
          </cell>
          <cell r="F523">
            <v>209.6379</v>
          </cell>
          <cell r="G523">
            <v>209.6379</v>
          </cell>
          <cell r="H523">
            <v>210.36059999999998</v>
          </cell>
          <cell r="I523">
            <v>210.36059999999998</v>
          </cell>
          <cell r="J523">
            <v>210.36059999999998</v>
          </cell>
          <cell r="K523">
            <v>210.36059999999998</v>
          </cell>
          <cell r="L523">
            <v>210.36059999999998</v>
          </cell>
          <cell r="M523">
            <v>210.36059999999998</v>
          </cell>
          <cell r="N523">
            <v>210.36059999999998</v>
          </cell>
          <cell r="O523">
            <v>2520.8000000000006</v>
          </cell>
        </row>
        <row r="525">
          <cell r="A525" t="str">
            <v xml:space="preserve">    TOTAL NUCLEAR</v>
          </cell>
          <cell r="C525">
            <v>6850.4262499999995</v>
          </cell>
          <cell r="D525">
            <v>6165.2995499999988</v>
          </cell>
          <cell r="E525">
            <v>4301.7377500000002</v>
          </cell>
          <cell r="F525">
            <v>3551.3476999999998</v>
          </cell>
          <cell r="G525">
            <v>5480.9519</v>
          </cell>
          <cell r="H525">
            <v>6536.5965999999989</v>
          </cell>
          <cell r="I525">
            <v>6747.3778000000002</v>
          </cell>
          <cell r="J525">
            <v>6747.3778000000002</v>
          </cell>
          <cell r="K525">
            <v>6536.5965999999989</v>
          </cell>
          <cell r="L525">
            <v>6747.3778000000002</v>
          </cell>
          <cell r="M525">
            <v>6536.5965999999989</v>
          </cell>
          <cell r="N525">
            <v>6747.3778000000002</v>
          </cell>
          <cell r="O525">
            <v>72949.100000000006</v>
          </cell>
        </row>
        <row r="527">
          <cell r="A527" t="str">
            <v>COMBUSTION TURBINES</v>
          </cell>
          <cell r="C527">
            <v>32.408090112905647</v>
          </cell>
          <cell r="D527">
            <v>80.800752814127492</v>
          </cell>
          <cell r="E527">
            <v>8.884521214509526</v>
          </cell>
          <cell r="F527">
            <v>18.5245696186246</v>
          </cell>
          <cell r="G527">
            <v>14.880131639459901</v>
          </cell>
          <cell r="H527">
            <v>12.123311220774891</v>
          </cell>
          <cell r="I527">
            <v>207.84061321378505</v>
          </cell>
          <cell r="J527">
            <v>125.22936241825028</v>
          </cell>
          <cell r="K527">
            <v>103.95030661851472</v>
          </cell>
          <cell r="L527">
            <v>9.8677248166989173</v>
          </cell>
          <cell r="M527">
            <v>9.9969991839961505</v>
          </cell>
          <cell r="N527">
            <v>15.786992136287736</v>
          </cell>
          <cell r="O527">
            <v>640.29999999999984</v>
          </cell>
        </row>
        <row r="529">
          <cell r="A529" t="str">
            <v>DIESELS</v>
          </cell>
          <cell r="C529">
            <v>5.8937018870943607</v>
          </cell>
          <cell r="D529">
            <v>5.8850941858724966</v>
          </cell>
          <cell r="E529">
            <v>5.6677117854904724</v>
          </cell>
          <cell r="F529">
            <v>5.3547583813754018</v>
          </cell>
          <cell r="G529">
            <v>10.388016360540099</v>
          </cell>
          <cell r="H529">
            <v>9.8585167792251092</v>
          </cell>
          <cell r="I529">
            <v>5.0659437862149304</v>
          </cell>
          <cell r="J529">
            <v>5.1029585817497285</v>
          </cell>
          <cell r="K529">
            <v>5.1765293814852846</v>
          </cell>
          <cell r="L529">
            <v>5.3692031833010816</v>
          </cell>
          <cell r="M529">
            <v>5.6084368160038487</v>
          </cell>
          <cell r="N529">
            <v>5.6710878637122661</v>
          </cell>
          <cell r="O529">
            <v>75.3</v>
          </cell>
        </row>
        <row r="531">
          <cell r="A531" t="str">
            <v xml:space="preserve">  TOTAL GENERATION</v>
          </cell>
          <cell r="C531">
            <v>40160.600000000006</v>
          </cell>
          <cell r="D531">
            <v>37528.300000000003</v>
          </cell>
          <cell r="E531">
            <v>31680.300000000003</v>
          </cell>
          <cell r="F531">
            <v>22293.9</v>
          </cell>
          <cell r="G531">
            <v>28468.700000000004</v>
          </cell>
          <cell r="H531">
            <v>44254.1</v>
          </cell>
          <cell r="I531">
            <v>51665.8</v>
          </cell>
          <cell r="J531">
            <v>51434.299999999996</v>
          </cell>
          <cell r="K531">
            <v>31976.899999999998</v>
          </cell>
          <cell r="L531">
            <v>27463.700000000004</v>
          </cell>
          <cell r="M531">
            <v>27976.400000000001</v>
          </cell>
          <cell r="N531">
            <v>36121.599999999999</v>
          </cell>
          <cell r="O531">
            <v>431024.60000000003</v>
          </cell>
        </row>
        <row r="533">
          <cell r="A533" t="str">
            <v>POWER PURCHASES</v>
          </cell>
        </row>
        <row r="534">
          <cell r="A534" t="str">
            <v xml:space="preserve">  Short-term - Other Utilities</v>
          </cell>
          <cell r="C534">
            <v>81610.716630251016</v>
          </cell>
          <cell r="D534">
            <v>65610.57108425512</v>
          </cell>
          <cell r="E534">
            <v>74565.070185863238</v>
          </cell>
          <cell r="F534">
            <v>67855.519773507651</v>
          </cell>
          <cell r="G534">
            <v>89958.147098652218</v>
          </cell>
          <cell r="H534">
            <v>159406.62244032157</v>
          </cell>
          <cell r="I534">
            <v>308951.61221789679</v>
          </cell>
          <cell r="J534">
            <v>298868.85052939726</v>
          </cell>
          <cell r="K534">
            <v>108524.69422466808</v>
          </cell>
          <cell r="L534">
            <v>66016.368245767633</v>
          </cell>
          <cell r="M534">
            <v>51022.672363820668</v>
          </cell>
          <cell r="N534">
            <v>75222.759354149603</v>
          </cell>
          <cell r="O534">
            <v>1447613.7</v>
          </cell>
        </row>
        <row r="535">
          <cell r="A535" t="str">
            <v xml:space="preserve">  Non-utility Generation</v>
          </cell>
          <cell r="C535">
            <v>13418.160000000002</v>
          </cell>
          <cell r="D535">
            <v>14950.36</v>
          </cell>
          <cell r="E535">
            <v>13763.72</v>
          </cell>
          <cell r="F535">
            <v>13320.36</v>
          </cell>
          <cell r="G535">
            <v>13137.800000000001</v>
          </cell>
          <cell r="H535">
            <v>15230.720000000001</v>
          </cell>
          <cell r="I535">
            <v>13763.72</v>
          </cell>
          <cell r="J535">
            <v>13053.039999999999</v>
          </cell>
          <cell r="K535">
            <v>12146.760000000002</v>
          </cell>
          <cell r="L535">
            <v>13150.84</v>
          </cell>
          <cell r="M535">
            <v>13900.64</v>
          </cell>
          <cell r="N535">
            <v>15595.84</v>
          </cell>
          <cell r="O535">
            <v>165431.9</v>
          </cell>
        </row>
        <row r="536">
          <cell r="A536" t="str">
            <v xml:space="preserve">  Safe Harbor</v>
          </cell>
          <cell r="C536">
            <v>866.1</v>
          </cell>
          <cell r="D536">
            <v>901.9</v>
          </cell>
          <cell r="E536">
            <v>1586</v>
          </cell>
          <cell r="F536">
            <v>1569.4</v>
          </cell>
          <cell r="G536">
            <v>1152.9000000000001</v>
          </cell>
          <cell r="H536">
            <v>648.20000000000005</v>
          </cell>
          <cell r="I536">
            <v>430.3</v>
          </cell>
          <cell r="J536">
            <v>308.89999999999998</v>
          </cell>
          <cell r="K536">
            <v>284.10000000000002</v>
          </cell>
          <cell r="L536">
            <v>435.8</v>
          </cell>
          <cell r="M536">
            <v>700.6</v>
          </cell>
          <cell r="N536">
            <v>915.7</v>
          </cell>
          <cell r="O536">
            <v>9799.9</v>
          </cell>
        </row>
        <row r="537">
          <cell r="A537" t="str">
            <v xml:space="preserve">  PJM Interchange</v>
          </cell>
          <cell r="C537">
            <v>0</v>
          </cell>
          <cell r="D537">
            <v>0</v>
          </cell>
          <cell r="E537">
            <v>0</v>
          </cell>
          <cell r="F537">
            <v>0</v>
          </cell>
          <cell r="G537">
            <v>0</v>
          </cell>
          <cell r="H537">
            <v>0</v>
          </cell>
          <cell r="I537">
            <v>0</v>
          </cell>
          <cell r="J537">
            <v>0</v>
          </cell>
          <cell r="K537">
            <v>0</v>
          </cell>
          <cell r="L537">
            <v>0</v>
          </cell>
          <cell r="M537">
            <v>0</v>
          </cell>
          <cell r="N537">
            <v>0</v>
          </cell>
          <cell r="O537">
            <v>0</v>
          </cell>
        </row>
        <row r="538">
          <cell r="A538" t="str">
            <v xml:space="preserve">  PASNY </v>
          </cell>
          <cell r="C538">
            <v>47.9</v>
          </cell>
          <cell r="D538">
            <v>47.9</v>
          </cell>
          <cell r="E538">
            <v>47.9</v>
          </cell>
          <cell r="F538">
            <v>47.9</v>
          </cell>
          <cell r="G538">
            <v>47.9</v>
          </cell>
          <cell r="H538">
            <v>47.9</v>
          </cell>
          <cell r="I538">
            <v>47.9</v>
          </cell>
          <cell r="J538">
            <v>47.9</v>
          </cell>
          <cell r="K538">
            <v>47.9</v>
          </cell>
          <cell r="L538">
            <v>47.9</v>
          </cell>
          <cell r="M538">
            <v>47.9</v>
          </cell>
          <cell r="N538">
            <v>47.9</v>
          </cell>
          <cell r="O538">
            <v>574.79999999999984</v>
          </cell>
        </row>
        <row r="539">
          <cell r="A539" t="str">
            <v xml:space="preserve">  Borderline</v>
          </cell>
          <cell r="C539">
            <v>10.5</v>
          </cell>
          <cell r="D539">
            <v>10.5</v>
          </cell>
          <cell r="E539">
            <v>10.5</v>
          </cell>
          <cell r="F539">
            <v>10.5</v>
          </cell>
          <cell r="G539">
            <v>10.5</v>
          </cell>
          <cell r="H539">
            <v>10.5</v>
          </cell>
          <cell r="I539">
            <v>10.5</v>
          </cell>
          <cell r="J539">
            <v>10.5</v>
          </cell>
          <cell r="K539">
            <v>10.5</v>
          </cell>
          <cell r="L539">
            <v>10.5</v>
          </cell>
          <cell r="M539">
            <v>10.5</v>
          </cell>
          <cell r="N539">
            <v>10.5</v>
          </cell>
          <cell r="O539">
            <v>126</v>
          </cell>
        </row>
        <row r="541">
          <cell r="A541" t="str">
            <v xml:space="preserve">    TOTAL POWER PURCHASES</v>
          </cell>
          <cell r="C541">
            <v>95953.4</v>
          </cell>
          <cell r="D541">
            <v>81521.299999999988</v>
          </cell>
          <cell r="E541">
            <v>89973.2</v>
          </cell>
          <cell r="F541">
            <v>82803.699999999983</v>
          </cell>
          <cell r="G541">
            <v>104307.2</v>
          </cell>
          <cell r="H541">
            <v>175343.90000000002</v>
          </cell>
          <cell r="I541">
            <v>323204</v>
          </cell>
          <cell r="J541">
            <v>312289.20000000007</v>
          </cell>
          <cell r="K541">
            <v>121014</v>
          </cell>
          <cell r="L541">
            <v>79661.399999999994</v>
          </cell>
          <cell r="M541">
            <v>65682.299999999988</v>
          </cell>
          <cell r="N541">
            <v>91792.7</v>
          </cell>
          <cell r="O541">
            <v>1623546.3</v>
          </cell>
        </row>
        <row r="543">
          <cell r="A543" t="str">
            <v>TOTAL ENERGY AVAILABLE</v>
          </cell>
          <cell r="C543">
            <v>136114</v>
          </cell>
          <cell r="D543">
            <v>119049.59999999999</v>
          </cell>
          <cell r="E543">
            <v>121653.5</v>
          </cell>
          <cell r="F543">
            <v>105097.59999999998</v>
          </cell>
          <cell r="G543">
            <v>132775.9</v>
          </cell>
          <cell r="H543">
            <v>219598.00000000003</v>
          </cell>
          <cell r="I543">
            <v>374869.8</v>
          </cell>
          <cell r="J543">
            <v>363723.50000000006</v>
          </cell>
          <cell r="K543">
            <v>152990.9</v>
          </cell>
          <cell r="L543">
            <v>107125.1</v>
          </cell>
          <cell r="M543">
            <v>93658.699999999983</v>
          </cell>
          <cell r="N543">
            <v>127914.29999999999</v>
          </cell>
          <cell r="O543">
            <v>2054570.9</v>
          </cell>
        </row>
        <row r="544">
          <cell r="C544" t="str">
            <v xml:space="preserve"> --------</v>
          </cell>
          <cell r="D544" t="str">
            <v xml:space="preserve"> --------</v>
          </cell>
          <cell r="E544" t="str">
            <v xml:space="preserve"> --------</v>
          </cell>
          <cell r="F544" t="str">
            <v xml:space="preserve"> --------</v>
          </cell>
          <cell r="G544" t="str">
            <v xml:space="preserve"> --------</v>
          </cell>
          <cell r="H544" t="str">
            <v xml:space="preserve"> --------</v>
          </cell>
          <cell r="I544" t="str">
            <v xml:space="preserve"> --------</v>
          </cell>
          <cell r="J544" t="str">
            <v xml:space="preserve"> --------</v>
          </cell>
          <cell r="K544" t="str">
            <v xml:space="preserve"> --------</v>
          </cell>
          <cell r="L544" t="str">
            <v xml:space="preserve"> --------</v>
          </cell>
          <cell r="M544" t="str">
            <v xml:space="preserve"> --------</v>
          </cell>
          <cell r="N544" t="str">
            <v xml:space="preserve"> --------</v>
          </cell>
          <cell r="O544" t="str">
            <v xml:space="preserve"> ---------</v>
          </cell>
        </row>
        <row r="545">
          <cell r="A545" t="str">
            <v>NON-SYSTEM ENERGY SALES</v>
          </cell>
        </row>
        <row r="546">
          <cell r="A546" t="str">
            <v xml:space="preserve">  Sales to ACE </v>
          </cell>
          <cell r="C546">
            <v>0</v>
          </cell>
          <cell r="D546">
            <v>0</v>
          </cell>
          <cell r="E546">
            <v>0</v>
          </cell>
          <cell r="F546">
            <v>0</v>
          </cell>
          <cell r="G546">
            <v>0</v>
          </cell>
          <cell r="H546">
            <v>0</v>
          </cell>
          <cell r="I546">
            <v>0</v>
          </cell>
          <cell r="J546">
            <v>0</v>
          </cell>
          <cell r="K546">
            <v>0</v>
          </cell>
          <cell r="L546">
            <v>0</v>
          </cell>
          <cell r="M546">
            <v>0</v>
          </cell>
          <cell r="N546">
            <v>0</v>
          </cell>
          <cell r="O546">
            <v>0</v>
          </cell>
        </row>
        <row r="547">
          <cell r="A547" t="str">
            <v xml:space="preserve">  Sales to JCP&amp;L </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t="str">
            <v xml:space="preserve">  Sales to BG&amp;E</v>
          </cell>
          <cell r="C548">
            <v>-452.1</v>
          </cell>
          <cell r="D548">
            <v>-406.9</v>
          </cell>
          <cell r="E548">
            <v>-283.90000000000003</v>
          </cell>
          <cell r="F548">
            <v>-234.4</v>
          </cell>
          <cell r="G548">
            <v>-361.6</v>
          </cell>
          <cell r="H548">
            <v>-431.5</v>
          </cell>
          <cell r="I548">
            <v>-445.4</v>
          </cell>
          <cell r="J548">
            <v>-445.4</v>
          </cell>
          <cell r="K548">
            <v>-431.5</v>
          </cell>
          <cell r="L548">
            <v>-445.4</v>
          </cell>
          <cell r="M548">
            <v>-431.5</v>
          </cell>
          <cell r="N548">
            <v>-445.4</v>
          </cell>
          <cell r="O548">
            <v>-4815</v>
          </cell>
        </row>
        <row r="549">
          <cell r="A549" t="str">
            <v xml:space="preserve">  Sales to JCP&amp;L</v>
          </cell>
          <cell r="C549">
            <v>-2402.857368</v>
          </cell>
          <cell r="D549">
            <v>-2194.0551359999999</v>
          </cell>
          <cell r="E549">
            <v>-2395.8845999999999</v>
          </cell>
          <cell r="F549">
            <v>-2232.5985359999995</v>
          </cell>
          <cell r="G549">
            <v>-2345.5507679999996</v>
          </cell>
          <cell r="H549">
            <v>-2530.2823200000003</v>
          </cell>
          <cell r="I549">
            <v>-2793.4595999999997</v>
          </cell>
          <cell r="J549">
            <v>-2789.7544800000001</v>
          </cell>
          <cell r="K549">
            <v>-2117.3032800000001</v>
          </cell>
          <cell r="L549">
            <v>-1907.4987450000001</v>
          </cell>
          <cell r="M549">
            <v>-1962.43776</v>
          </cell>
          <cell r="N549">
            <v>-2245.1196960000002</v>
          </cell>
          <cell r="O549">
            <v>-27917</v>
          </cell>
        </row>
        <row r="550">
          <cell r="A550" t="str">
            <v xml:space="preserve">  PJM Interchange </v>
          </cell>
          <cell r="C550">
            <v>-24248.5</v>
          </cell>
          <cell r="D550">
            <v>-22945.8</v>
          </cell>
          <cell r="E550">
            <v>-9608.4</v>
          </cell>
          <cell r="F550">
            <v>-12.9</v>
          </cell>
          <cell r="G550">
            <v>-13697.7</v>
          </cell>
          <cell r="H550">
            <v>-48341</v>
          </cell>
          <cell r="I550">
            <v>-65322.9</v>
          </cell>
          <cell r="J550">
            <v>-65608.899999999994</v>
          </cell>
          <cell r="K550">
            <v>-27815.7</v>
          </cell>
          <cell r="L550">
            <v>-18660.5</v>
          </cell>
          <cell r="M550">
            <v>-14997.7</v>
          </cell>
          <cell r="N550">
            <v>-19557</v>
          </cell>
          <cell r="O550">
            <v>-330817</v>
          </cell>
        </row>
        <row r="551">
          <cell r="A551" t="str">
            <v xml:space="preserve">  Additional Gen Avail. For Sale</v>
          </cell>
          <cell r="C551">
            <v>0</v>
          </cell>
          <cell r="D551">
            <v>0</v>
          </cell>
          <cell r="E551">
            <v>0</v>
          </cell>
          <cell r="F551">
            <v>0</v>
          </cell>
          <cell r="G551">
            <v>0</v>
          </cell>
          <cell r="H551">
            <v>0</v>
          </cell>
          <cell r="I551">
            <v>0</v>
          </cell>
          <cell r="J551">
            <v>0</v>
          </cell>
          <cell r="K551">
            <v>0</v>
          </cell>
          <cell r="L551">
            <v>0</v>
          </cell>
          <cell r="M551">
            <v>0</v>
          </cell>
          <cell r="N551">
            <v>0</v>
          </cell>
          <cell r="O551">
            <v>0</v>
          </cell>
        </row>
        <row r="552">
          <cell r="A552" t="str">
            <v xml:space="preserve">  Sales to Other</v>
          </cell>
          <cell r="C552">
            <v>-86296.8</v>
          </cell>
          <cell r="D552">
            <v>-69982.7</v>
          </cell>
          <cell r="E552">
            <v>-78930.100000000006</v>
          </cell>
          <cell r="F552">
            <v>-72035.600000000006</v>
          </cell>
          <cell r="G552">
            <v>-94729.7</v>
          </cell>
          <cell r="H552">
            <v>-165834</v>
          </cell>
          <cell r="I552">
            <v>-318257.59999999998</v>
          </cell>
          <cell r="J552">
            <v>-308077.2</v>
          </cell>
          <cell r="K552">
            <v>-113801.1</v>
          </cell>
          <cell r="L552">
            <v>-70169.8</v>
          </cell>
          <cell r="M552">
            <v>-54835.3</v>
          </cell>
          <cell r="N552">
            <v>-79606.399999999994</v>
          </cell>
          <cell r="O552">
            <v>-1512556.3</v>
          </cell>
        </row>
        <row r="554">
          <cell r="A554" t="str">
            <v xml:space="preserve">    TOTAL NON-SYSTEM ENERGY SALES</v>
          </cell>
          <cell r="C554">
            <v>-113400.25736800001</v>
          </cell>
          <cell r="D554">
            <v>-95529.455136000004</v>
          </cell>
          <cell r="E554">
            <v>-91218.284600000014</v>
          </cell>
          <cell r="F554">
            <v>-74515.498535999999</v>
          </cell>
          <cell r="G554">
            <v>-111134.550768</v>
          </cell>
          <cell r="H554">
            <v>-217136.78232</v>
          </cell>
          <cell r="I554">
            <v>-386819.35959999997</v>
          </cell>
          <cell r="J554">
            <v>-376921.25448</v>
          </cell>
          <cell r="K554">
            <v>-144165.60328000001</v>
          </cell>
          <cell r="L554">
            <v>-91183.198745000002</v>
          </cell>
          <cell r="M554">
            <v>-72226.937760000001</v>
          </cell>
          <cell r="N554">
            <v>-101853.919696</v>
          </cell>
          <cell r="O554">
            <v>-1876105.2999999998</v>
          </cell>
        </row>
        <row r="556">
          <cell r="A556" t="str">
            <v>Cost of Emission Allowances Consumed</v>
          </cell>
          <cell r="C556">
            <v>4755</v>
          </cell>
          <cell r="D556">
            <v>4351</v>
          </cell>
          <cell r="E556">
            <v>4159</v>
          </cell>
          <cell r="F556">
            <v>2959</v>
          </cell>
          <cell r="G556">
            <v>5775</v>
          </cell>
          <cell r="H556">
            <v>8878</v>
          </cell>
          <cell r="I556">
            <v>9860</v>
          </cell>
          <cell r="J556">
            <v>9804</v>
          </cell>
          <cell r="K556">
            <v>6869</v>
          </cell>
          <cell r="L556">
            <v>3502</v>
          </cell>
          <cell r="M556">
            <v>3547</v>
          </cell>
          <cell r="N556">
            <v>4436</v>
          </cell>
          <cell r="O556">
            <v>68895</v>
          </cell>
        </row>
        <row r="559">
          <cell r="A559" t="str">
            <v>SYSTEM COST OF POWER</v>
          </cell>
          <cell r="C559">
            <v>27468.742631999994</v>
          </cell>
          <cell r="D559">
            <v>27871.144863999987</v>
          </cell>
          <cell r="E559">
            <v>34594.215399999986</v>
          </cell>
          <cell r="F559">
            <v>33541.101463999978</v>
          </cell>
          <cell r="G559">
            <v>27416.349231999993</v>
          </cell>
          <cell r="H559">
            <v>11339.217680000031</v>
          </cell>
          <cell r="I559">
            <v>-2089.5595999999787</v>
          </cell>
          <cell r="J559">
            <v>-3393.754479999945</v>
          </cell>
          <cell r="K559">
            <v>15694.296719999984</v>
          </cell>
          <cell r="L559">
            <v>19443.901255000004</v>
          </cell>
          <cell r="M559">
            <v>24978.762239999982</v>
          </cell>
          <cell r="N559">
            <v>30496.380303999991</v>
          </cell>
          <cell r="O559">
            <v>247360.59999999998</v>
          </cell>
        </row>
        <row r="561">
          <cell r="A561" t="str">
            <v>Expired Contract Effect</v>
          </cell>
          <cell r="C561">
            <v>0</v>
          </cell>
          <cell r="D561">
            <v>0</v>
          </cell>
          <cell r="E561">
            <v>0</v>
          </cell>
          <cell r="F561">
            <v>0</v>
          </cell>
          <cell r="G561">
            <v>0</v>
          </cell>
          <cell r="H561">
            <v>0</v>
          </cell>
          <cell r="I561">
            <v>0</v>
          </cell>
          <cell r="J561">
            <v>0</v>
          </cell>
          <cell r="K561">
            <v>0</v>
          </cell>
          <cell r="L561">
            <v>0</v>
          </cell>
          <cell r="M561">
            <v>0</v>
          </cell>
          <cell r="N561">
            <v>0</v>
          </cell>
          <cell r="O561">
            <v>0</v>
          </cell>
        </row>
        <row r="563">
          <cell r="A563" t="str">
            <v>PUC CUST SYSTEM COST OF POWER</v>
          </cell>
          <cell r="C563">
            <v>27468.742631999994</v>
          </cell>
          <cell r="D563">
            <v>27871.144863999987</v>
          </cell>
          <cell r="E563">
            <v>34594.215399999986</v>
          </cell>
          <cell r="F563">
            <v>33541.101463999978</v>
          </cell>
          <cell r="G563">
            <v>27416.349231999993</v>
          </cell>
          <cell r="H563">
            <v>11339.217680000031</v>
          </cell>
          <cell r="I563">
            <v>-2089.5595999999787</v>
          </cell>
          <cell r="J563">
            <v>-3393.754479999945</v>
          </cell>
          <cell r="K563">
            <v>15694.296719999984</v>
          </cell>
          <cell r="L563">
            <v>19443.901255000004</v>
          </cell>
          <cell r="M563">
            <v>24978.762239999982</v>
          </cell>
          <cell r="N563">
            <v>30496.380303999991</v>
          </cell>
          <cell r="O563">
            <v>247360.59999999998</v>
          </cell>
        </row>
        <row r="564">
          <cell r="C564" t="str">
            <v xml:space="preserve"> ========</v>
          </cell>
          <cell r="D564" t="str">
            <v xml:space="preserve"> ========</v>
          </cell>
          <cell r="E564" t="str">
            <v xml:space="preserve"> ========</v>
          </cell>
          <cell r="F564" t="str">
            <v xml:space="preserve"> ========</v>
          </cell>
          <cell r="G564" t="str">
            <v xml:space="preserve"> ========</v>
          </cell>
          <cell r="H564" t="str">
            <v xml:space="preserve"> ========</v>
          </cell>
          <cell r="I564" t="str">
            <v xml:space="preserve"> ========</v>
          </cell>
          <cell r="J564" t="str">
            <v xml:space="preserve"> ========</v>
          </cell>
          <cell r="K564" t="str">
            <v xml:space="preserve"> ========</v>
          </cell>
          <cell r="L564" t="str">
            <v xml:space="preserve"> ========</v>
          </cell>
          <cell r="M564" t="str">
            <v xml:space="preserve"> ========</v>
          </cell>
          <cell r="N564" t="str">
            <v xml:space="preserve"> ========</v>
          </cell>
          <cell r="O564" t="str">
            <v xml:space="preserve"> =========</v>
          </cell>
        </row>
        <row r="565">
          <cell r="A565" t="str">
            <v>TOTAL EHV CHARGES (Page 14)</v>
          </cell>
          <cell r="C565">
            <v>1666.4582227079802</v>
          </cell>
          <cell r="D565">
            <v>1354.1332687383326</v>
          </cell>
          <cell r="E565">
            <v>1755.4069218740008</v>
          </cell>
          <cell r="F565">
            <v>1655.8754583339992</v>
          </cell>
          <cell r="G565">
            <v>1956.2270125847931</v>
          </cell>
          <cell r="H565">
            <v>2429.3204036500192</v>
          </cell>
          <cell r="I565">
            <v>2959.0158520921464</v>
          </cell>
          <cell r="J565">
            <v>2867.8231189440116</v>
          </cell>
          <cell r="K565">
            <v>2068.8050596554363</v>
          </cell>
          <cell r="L565">
            <v>1588.448347539588</v>
          </cell>
          <cell r="M565">
            <v>1239.7830332126398</v>
          </cell>
          <cell r="N565">
            <v>1762.4427017643839</v>
          </cell>
          <cell r="O565">
            <v>23303.600000000002</v>
          </cell>
        </row>
        <row r="567">
          <cell r="A567" t="str">
            <v>EXPENSE NOT RECOVERED THROUGH ECR</v>
          </cell>
        </row>
        <row r="568">
          <cell r="A568" t="str">
            <v xml:space="preserve">    Sun Oil Adjustment</v>
          </cell>
          <cell r="C568">
            <v>0</v>
          </cell>
          <cell r="D568">
            <v>0</v>
          </cell>
          <cell r="E568">
            <v>0</v>
          </cell>
          <cell r="F568">
            <v>0</v>
          </cell>
          <cell r="G568">
            <v>0</v>
          </cell>
          <cell r="H568">
            <v>0</v>
          </cell>
          <cell r="I568">
            <v>0</v>
          </cell>
          <cell r="J568">
            <v>0</v>
          </cell>
          <cell r="K568">
            <v>0</v>
          </cell>
          <cell r="L568">
            <v>0</v>
          </cell>
          <cell r="M568">
            <v>0</v>
          </cell>
          <cell r="N568">
            <v>0</v>
          </cell>
          <cell r="O568">
            <v>0</v>
          </cell>
        </row>
        <row r="569">
          <cell r="A569" t="str">
            <v xml:space="preserve">    Safe Harbor(1/3)</v>
          </cell>
          <cell r="C569">
            <v>866.1</v>
          </cell>
          <cell r="D569">
            <v>901.9</v>
          </cell>
          <cell r="E569">
            <v>1586</v>
          </cell>
          <cell r="F569">
            <v>1569.4</v>
          </cell>
          <cell r="G569">
            <v>1152.9000000000001</v>
          </cell>
          <cell r="H569">
            <v>648.20000000000005</v>
          </cell>
          <cell r="I569">
            <v>430.3</v>
          </cell>
          <cell r="J569">
            <v>308.89999999999998</v>
          </cell>
          <cell r="K569">
            <v>284.10000000000002</v>
          </cell>
          <cell r="L569">
            <v>435.8</v>
          </cell>
          <cell r="M569">
            <v>700.6</v>
          </cell>
          <cell r="N569">
            <v>915.7</v>
          </cell>
          <cell r="O569">
            <v>9799.9</v>
          </cell>
        </row>
        <row r="570">
          <cell r="A570" t="str">
            <v xml:space="preserve">    Installed Capacity Payments</v>
          </cell>
          <cell r="C570">
            <v>0</v>
          </cell>
          <cell r="D570">
            <v>0</v>
          </cell>
          <cell r="E570">
            <v>0</v>
          </cell>
          <cell r="F570">
            <v>0</v>
          </cell>
          <cell r="G570">
            <v>0</v>
          </cell>
          <cell r="H570">
            <v>0</v>
          </cell>
          <cell r="I570">
            <v>0</v>
          </cell>
          <cell r="J570">
            <v>0</v>
          </cell>
          <cell r="K570">
            <v>0</v>
          </cell>
          <cell r="L570">
            <v>0</v>
          </cell>
          <cell r="M570">
            <v>0</v>
          </cell>
          <cell r="N570">
            <v>0</v>
          </cell>
          <cell r="O570">
            <v>0</v>
          </cell>
        </row>
        <row r="572">
          <cell r="A572" t="str">
            <v xml:space="preserve">  TOTAL NOT RECOVERED THROUGH ECR</v>
          </cell>
          <cell r="C572">
            <v>866.1</v>
          </cell>
          <cell r="D572">
            <v>901.9</v>
          </cell>
          <cell r="E572">
            <v>1586</v>
          </cell>
          <cell r="F572">
            <v>1569.4</v>
          </cell>
          <cell r="G572">
            <v>1152.9000000000001</v>
          </cell>
          <cell r="H572">
            <v>648.20000000000005</v>
          </cell>
          <cell r="I572">
            <v>430.3</v>
          </cell>
          <cell r="J572">
            <v>308.89999999999998</v>
          </cell>
          <cell r="K572">
            <v>284.10000000000002</v>
          </cell>
          <cell r="L572">
            <v>435.8</v>
          </cell>
          <cell r="M572">
            <v>700.6</v>
          </cell>
          <cell r="N572">
            <v>915.7</v>
          </cell>
          <cell r="O572">
            <v>9799.9</v>
          </cell>
        </row>
        <row r="574">
          <cell r="A574" t="str">
            <v>ENERGY COST APPLICABLE TO ECR</v>
          </cell>
          <cell r="C574">
            <v>28269.100854707976</v>
          </cell>
          <cell r="D574">
            <v>28323.378132738319</v>
          </cell>
          <cell r="E574">
            <v>34763.622321873991</v>
          </cell>
          <cell r="F574">
            <v>33627.576922333974</v>
          </cell>
          <cell r="G574">
            <v>28219.676244584785</v>
          </cell>
          <cell r="H574">
            <v>13120.338083650049</v>
          </cell>
          <cell r="I574">
            <v>439.15625209216751</v>
          </cell>
          <cell r="J574">
            <v>-834.83136105593348</v>
          </cell>
          <cell r="K574">
            <v>17479.00177965542</v>
          </cell>
          <cell r="L574">
            <v>20596.549602539591</v>
          </cell>
          <cell r="M574">
            <v>25517.945273212623</v>
          </cell>
          <cell r="N574">
            <v>31343.123005764373</v>
          </cell>
          <cell r="O574">
            <v>260864.60000000003</v>
          </cell>
        </row>
        <row r="575">
          <cell r="C575" t="str">
            <v xml:space="preserve"> ========</v>
          </cell>
          <cell r="D575" t="str">
            <v xml:space="preserve"> ========</v>
          </cell>
          <cell r="E575" t="str">
            <v xml:space="preserve"> ========</v>
          </cell>
          <cell r="F575" t="str">
            <v xml:space="preserve"> ========</v>
          </cell>
          <cell r="G575" t="str">
            <v xml:space="preserve"> ========</v>
          </cell>
          <cell r="H575" t="str">
            <v xml:space="preserve"> ========</v>
          </cell>
          <cell r="I575" t="str">
            <v xml:space="preserve"> ========</v>
          </cell>
          <cell r="J575" t="str">
            <v xml:space="preserve"> ========</v>
          </cell>
          <cell r="K575" t="str">
            <v xml:space="preserve"> ========</v>
          </cell>
          <cell r="L575" t="str">
            <v xml:space="preserve"> ========</v>
          </cell>
          <cell r="M575" t="str">
            <v xml:space="preserve"> ========</v>
          </cell>
          <cell r="N575" t="str">
            <v xml:space="preserve"> ========</v>
          </cell>
          <cell r="O575" t="str">
            <v xml:space="preserve"> =========</v>
          </cell>
        </row>
        <row r="576">
          <cell r="A576" t="str">
            <v xml:space="preserve">  PORTION FOR PPUC CUSTOMERS</v>
          </cell>
          <cell r="B576">
            <v>1</v>
          </cell>
          <cell r="C576">
            <v>28269.1</v>
          </cell>
          <cell r="D576">
            <v>28323.4</v>
          </cell>
          <cell r="E576">
            <v>34763.599999999999</v>
          </cell>
          <cell r="F576">
            <v>33627.599999999999</v>
          </cell>
          <cell r="G576">
            <v>28219.7</v>
          </cell>
          <cell r="H576">
            <v>13120.3</v>
          </cell>
          <cell r="I576">
            <v>439.2</v>
          </cell>
          <cell r="J576">
            <v>-834.8</v>
          </cell>
          <cell r="K576">
            <v>17479</v>
          </cell>
          <cell r="L576">
            <v>20596.5</v>
          </cell>
          <cell r="M576">
            <v>25517.9</v>
          </cell>
          <cell r="N576">
            <v>31343.1</v>
          </cell>
          <cell r="O576">
            <v>260864.60000000003</v>
          </cell>
        </row>
        <row r="577">
          <cell r="F577" t="str">
            <v xml:space="preserve">                              NET COST FOR JCP&amp;L SALE</v>
          </cell>
          <cell r="L577" t="str">
            <v>CASE:2001 FORECAST</v>
          </cell>
          <cell r="P577" t="str">
            <v>11</v>
          </cell>
        </row>
        <row r="578">
          <cell r="F578" t="str">
            <v xml:space="preserve">                    </v>
          </cell>
          <cell r="L578">
            <v>36851</v>
          </cell>
        </row>
        <row r="579">
          <cell r="F579" t="str">
            <v xml:space="preserve">                               (Thousands of Dollars)     </v>
          </cell>
        </row>
        <row r="581">
          <cell r="A581" t="str">
            <v>JCPL FUEL EXPENSE</v>
          </cell>
          <cell r="C581" t="str">
            <v>JANUARY</v>
          </cell>
          <cell r="D581" t="str">
            <v>FEBRUARY</v>
          </cell>
          <cell r="E581" t="str">
            <v>MARCH</v>
          </cell>
          <cell r="F581" t="str">
            <v>APRIL</v>
          </cell>
          <cell r="G581" t="str">
            <v>MAY</v>
          </cell>
          <cell r="H581" t="str">
            <v>JUNE</v>
          </cell>
          <cell r="I581" t="str">
            <v>JULY</v>
          </cell>
          <cell r="J581" t="str">
            <v>AUGUST</v>
          </cell>
          <cell r="K581" t="str">
            <v>SEPTEMBER</v>
          </cell>
          <cell r="L581" t="str">
            <v>OCTOBER</v>
          </cell>
          <cell r="M581" t="str">
            <v>NOVEMBER</v>
          </cell>
          <cell r="N581" t="str">
            <v>DECEMBER</v>
          </cell>
          <cell r="O581" t="str">
            <v>TOTAL</v>
          </cell>
        </row>
        <row r="582">
          <cell r="A582" t="str">
            <v xml:space="preserve">                 </v>
          </cell>
        </row>
        <row r="583">
          <cell r="A583" t="str">
            <v xml:space="preserve">    Brunner Island</v>
          </cell>
          <cell r="C583">
            <v>0</v>
          </cell>
          <cell r="D583">
            <v>0</v>
          </cell>
          <cell r="E583">
            <v>0</v>
          </cell>
          <cell r="F583">
            <v>0</v>
          </cell>
          <cell r="G583">
            <v>0</v>
          </cell>
          <cell r="H583">
            <v>0</v>
          </cell>
          <cell r="I583">
            <v>0</v>
          </cell>
          <cell r="J583">
            <v>0</v>
          </cell>
          <cell r="K583">
            <v>0</v>
          </cell>
          <cell r="L583">
            <v>0</v>
          </cell>
          <cell r="M583">
            <v>0</v>
          </cell>
          <cell r="N583">
            <v>0</v>
          </cell>
          <cell r="O583">
            <v>0</v>
          </cell>
        </row>
        <row r="584">
          <cell r="A584" t="str">
            <v xml:space="preserve">    Martins Creek 1-2</v>
          </cell>
          <cell r="C584">
            <v>0</v>
          </cell>
          <cell r="D584">
            <v>0</v>
          </cell>
          <cell r="E584">
            <v>0</v>
          </cell>
          <cell r="F584">
            <v>0</v>
          </cell>
          <cell r="G584">
            <v>0</v>
          </cell>
          <cell r="H584">
            <v>0</v>
          </cell>
          <cell r="I584">
            <v>0</v>
          </cell>
          <cell r="J584">
            <v>0</v>
          </cell>
          <cell r="K584">
            <v>0</v>
          </cell>
          <cell r="L584">
            <v>0</v>
          </cell>
          <cell r="M584">
            <v>0</v>
          </cell>
          <cell r="N584">
            <v>0</v>
          </cell>
          <cell r="O584">
            <v>0</v>
          </cell>
        </row>
        <row r="585">
          <cell r="A585" t="str">
            <v xml:space="preserve">    Sunbury</v>
          </cell>
          <cell r="C585">
            <v>0</v>
          </cell>
          <cell r="D585">
            <v>0</v>
          </cell>
          <cell r="E585">
            <v>0</v>
          </cell>
          <cell r="F585">
            <v>0</v>
          </cell>
          <cell r="G585">
            <v>0</v>
          </cell>
          <cell r="H585">
            <v>0</v>
          </cell>
          <cell r="I585">
            <v>0</v>
          </cell>
          <cell r="J585">
            <v>0</v>
          </cell>
          <cell r="K585">
            <v>0</v>
          </cell>
          <cell r="L585">
            <v>0</v>
          </cell>
          <cell r="M585">
            <v>0</v>
          </cell>
          <cell r="N585">
            <v>0</v>
          </cell>
          <cell r="O585">
            <v>0</v>
          </cell>
        </row>
        <row r="586">
          <cell r="A586" t="str">
            <v xml:space="preserve">    Holtwood</v>
          </cell>
          <cell r="C586">
            <v>0</v>
          </cell>
          <cell r="D586">
            <v>0</v>
          </cell>
          <cell r="E586">
            <v>0</v>
          </cell>
          <cell r="F586">
            <v>0</v>
          </cell>
          <cell r="G586">
            <v>0</v>
          </cell>
          <cell r="H586">
            <v>0</v>
          </cell>
          <cell r="I586">
            <v>0</v>
          </cell>
          <cell r="J586">
            <v>0</v>
          </cell>
          <cell r="K586">
            <v>0</v>
          </cell>
          <cell r="L586">
            <v>0</v>
          </cell>
          <cell r="M586">
            <v>0</v>
          </cell>
          <cell r="N586">
            <v>0</v>
          </cell>
          <cell r="O586">
            <v>0</v>
          </cell>
        </row>
        <row r="587">
          <cell r="A587" t="str">
            <v xml:space="preserve">    Keystone</v>
          </cell>
          <cell r="C587">
            <v>0</v>
          </cell>
          <cell r="D587">
            <v>0</v>
          </cell>
          <cell r="E587">
            <v>0</v>
          </cell>
          <cell r="F587">
            <v>0</v>
          </cell>
          <cell r="G587">
            <v>0</v>
          </cell>
          <cell r="H587">
            <v>0</v>
          </cell>
          <cell r="I587">
            <v>0</v>
          </cell>
          <cell r="J587">
            <v>0</v>
          </cell>
          <cell r="K587">
            <v>0</v>
          </cell>
          <cell r="L587">
            <v>0</v>
          </cell>
          <cell r="M587">
            <v>0</v>
          </cell>
          <cell r="N587">
            <v>0</v>
          </cell>
          <cell r="O587">
            <v>0</v>
          </cell>
        </row>
        <row r="588">
          <cell r="A588" t="str">
            <v xml:space="preserve">    Conemaugh</v>
          </cell>
          <cell r="C588">
            <v>0</v>
          </cell>
          <cell r="D588">
            <v>0</v>
          </cell>
          <cell r="E588">
            <v>0</v>
          </cell>
          <cell r="F588">
            <v>0</v>
          </cell>
          <cell r="G588">
            <v>0</v>
          </cell>
          <cell r="H588">
            <v>0</v>
          </cell>
          <cell r="I588">
            <v>0</v>
          </cell>
          <cell r="J588">
            <v>0</v>
          </cell>
          <cell r="K588">
            <v>0</v>
          </cell>
          <cell r="L588">
            <v>0</v>
          </cell>
          <cell r="M588">
            <v>0</v>
          </cell>
          <cell r="N588">
            <v>0</v>
          </cell>
          <cell r="O588">
            <v>0</v>
          </cell>
        </row>
        <row r="589">
          <cell r="A589" t="str">
            <v xml:space="preserve">    Montour</v>
          </cell>
          <cell r="C589">
            <v>0</v>
          </cell>
          <cell r="D589">
            <v>0</v>
          </cell>
          <cell r="E589">
            <v>0</v>
          </cell>
          <cell r="F589">
            <v>0</v>
          </cell>
          <cell r="G589">
            <v>0</v>
          </cell>
          <cell r="H589">
            <v>0</v>
          </cell>
          <cell r="I589">
            <v>0</v>
          </cell>
          <cell r="J589">
            <v>0</v>
          </cell>
          <cell r="K589">
            <v>0</v>
          </cell>
          <cell r="L589">
            <v>0</v>
          </cell>
          <cell r="M589">
            <v>0</v>
          </cell>
          <cell r="N589">
            <v>0</v>
          </cell>
          <cell r="O589">
            <v>0</v>
          </cell>
        </row>
        <row r="590">
          <cell r="A590" t="str">
            <v xml:space="preserve">    Retired Miner's Health Care Costs</v>
          </cell>
          <cell r="C590">
            <v>0</v>
          </cell>
          <cell r="D590">
            <v>0</v>
          </cell>
          <cell r="E590">
            <v>0</v>
          </cell>
          <cell r="F590">
            <v>0</v>
          </cell>
          <cell r="G590">
            <v>0</v>
          </cell>
          <cell r="H590">
            <v>0</v>
          </cell>
          <cell r="I590">
            <v>0</v>
          </cell>
          <cell r="J590">
            <v>0</v>
          </cell>
          <cell r="K590">
            <v>0</v>
          </cell>
          <cell r="L590">
            <v>0</v>
          </cell>
          <cell r="M590">
            <v>0</v>
          </cell>
          <cell r="N590">
            <v>0</v>
          </cell>
          <cell r="O590">
            <v>0</v>
          </cell>
        </row>
        <row r="591">
          <cell r="A591" t="str">
            <v xml:space="preserve">    Conemaugh Scrubber Costs</v>
          </cell>
          <cell r="C591">
            <v>0</v>
          </cell>
          <cell r="D591">
            <v>0</v>
          </cell>
          <cell r="E591">
            <v>0</v>
          </cell>
          <cell r="F591">
            <v>0</v>
          </cell>
          <cell r="G591">
            <v>0</v>
          </cell>
          <cell r="H591">
            <v>0</v>
          </cell>
          <cell r="I591">
            <v>0</v>
          </cell>
          <cell r="J591">
            <v>0</v>
          </cell>
          <cell r="K591">
            <v>0</v>
          </cell>
          <cell r="L591">
            <v>0</v>
          </cell>
          <cell r="M591">
            <v>0</v>
          </cell>
          <cell r="N591">
            <v>0</v>
          </cell>
          <cell r="O591">
            <v>0</v>
          </cell>
        </row>
        <row r="592">
          <cell r="C592" t="str">
            <v xml:space="preserve"> ========</v>
          </cell>
          <cell r="D592" t="str">
            <v xml:space="preserve"> ========</v>
          </cell>
          <cell r="E592" t="str">
            <v xml:space="preserve"> ========</v>
          </cell>
          <cell r="F592" t="str">
            <v xml:space="preserve"> ========</v>
          </cell>
          <cell r="G592" t="str">
            <v xml:space="preserve"> ========</v>
          </cell>
          <cell r="H592" t="str">
            <v xml:space="preserve"> ========</v>
          </cell>
          <cell r="I592" t="str">
            <v xml:space="preserve"> ========</v>
          </cell>
          <cell r="J592" t="str">
            <v xml:space="preserve"> ========</v>
          </cell>
          <cell r="K592" t="str">
            <v xml:space="preserve"> ========</v>
          </cell>
          <cell r="L592" t="str">
            <v xml:space="preserve"> ========</v>
          </cell>
          <cell r="M592" t="str">
            <v xml:space="preserve"> ========</v>
          </cell>
          <cell r="N592" t="str">
            <v xml:space="preserve"> ========</v>
          </cell>
          <cell r="O592" t="str">
            <v xml:space="preserve"> ========</v>
          </cell>
        </row>
        <row r="593">
          <cell r="A593" t="str">
            <v xml:space="preserve"> TOTAL COAL EXPENSE</v>
          </cell>
          <cell r="C593">
            <v>0</v>
          </cell>
          <cell r="D593">
            <v>0</v>
          </cell>
          <cell r="E593">
            <v>0</v>
          </cell>
          <cell r="F593">
            <v>0</v>
          </cell>
          <cell r="G593">
            <v>0</v>
          </cell>
          <cell r="H593">
            <v>0</v>
          </cell>
          <cell r="I593">
            <v>0</v>
          </cell>
          <cell r="J593">
            <v>0</v>
          </cell>
          <cell r="K593">
            <v>0</v>
          </cell>
          <cell r="L593">
            <v>0</v>
          </cell>
          <cell r="M593">
            <v>0</v>
          </cell>
          <cell r="N593">
            <v>0</v>
          </cell>
          <cell r="O593">
            <v>0</v>
          </cell>
        </row>
        <row r="595">
          <cell r="A595" t="str">
            <v xml:space="preserve">    Susquehanna 1</v>
          </cell>
          <cell r="C595">
            <v>0</v>
          </cell>
          <cell r="D595">
            <v>0</v>
          </cell>
          <cell r="E595">
            <v>0</v>
          </cell>
          <cell r="F595">
            <v>0</v>
          </cell>
          <cell r="G595">
            <v>0</v>
          </cell>
          <cell r="H595">
            <v>0</v>
          </cell>
          <cell r="I595">
            <v>0</v>
          </cell>
          <cell r="J595">
            <v>0</v>
          </cell>
          <cell r="K595">
            <v>0</v>
          </cell>
          <cell r="L595">
            <v>0</v>
          </cell>
          <cell r="M595">
            <v>0</v>
          </cell>
          <cell r="N595">
            <v>0</v>
          </cell>
          <cell r="O595">
            <v>0</v>
          </cell>
        </row>
        <row r="596">
          <cell r="A596" t="str">
            <v xml:space="preserve">    Susquehanna 2</v>
          </cell>
          <cell r="C596">
            <v>0</v>
          </cell>
          <cell r="D596">
            <v>0</v>
          </cell>
          <cell r="E596">
            <v>0</v>
          </cell>
          <cell r="F596">
            <v>0</v>
          </cell>
          <cell r="G596">
            <v>0</v>
          </cell>
          <cell r="H596">
            <v>0</v>
          </cell>
          <cell r="I596">
            <v>0</v>
          </cell>
          <cell r="J596">
            <v>0</v>
          </cell>
          <cell r="K596">
            <v>0</v>
          </cell>
          <cell r="L596">
            <v>0</v>
          </cell>
          <cell r="M596">
            <v>0</v>
          </cell>
          <cell r="N596">
            <v>0</v>
          </cell>
          <cell r="O596">
            <v>0</v>
          </cell>
        </row>
        <row r="597">
          <cell r="A597" t="str">
            <v xml:space="preserve">    Susquehanna 1 (Spent Fuel)</v>
          </cell>
          <cell r="C597">
            <v>0</v>
          </cell>
          <cell r="D597">
            <v>0</v>
          </cell>
          <cell r="E597">
            <v>0</v>
          </cell>
          <cell r="F597">
            <v>0</v>
          </cell>
          <cell r="G597">
            <v>0</v>
          </cell>
          <cell r="H597">
            <v>0</v>
          </cell>
          <cell r="I597">
            <v>0</v>
          </cell>
          <cell r="J597">
            <v>0</v>
          </cell>
          <cell r="K597">
            <v>0</v>
          </cell>
          <cell r="L597">
            <v>0</v>
          </cell>
          <cell r="M597">
            <v>0</v>
          </cell>
          <cell r="N597">
            <v>0</v>
          </cell>
          <cell r="O597">
            <v>0</v>
          </cell>
        </row>
        <row r="598">
          <cell r="A598" t="str">
            <v xml:space="preserve">    Susquehanna 2 (Spent Fuel)</v>
          </cell>
          <cell r="C598">
            <v>0</v>
          </cell>
          <cell r="D598">
            <v>0</v>
          </cell>
          <cell r="E598">
            <v>0</v>
          </cell>
          <cell r="F598">
            <v>0</v>
          </cell>
          <cell r="G598">
            <v>0</v>
          </cell>
          <cell r="H598">
            <v>0</v>
          </cell>
          <cell r="I598">
            <v>0</v>
          </cell>
          <cell r="J598">
            <v>0</v>
          </cell>
          <cell r="K598">
            <v>0</v>
          </cell>
          <cell r="L598">
            <v>0</v>
          </cell>
          <cell r="M598">
            <v>0</v>
          </cell>
          <cell r="N598">
            <v>0</v>
          </cell>
          <cell r="O598">
            <v>0</v>
          </cell>
        </row>
        <row r="599">
          <cell r="A599" t="str">
            <v xml:space="preserve">    D&amp;D Expense</v>
          </cell>
          <cell r="C599">
            <v>0</v>
          </cell>
          <cell r="D599">
            <v>0</v>
          </cell>
          <cell r="E599">
            <v>0</v>
          </cell>
          <cell r="F599">
            <v>0</v>
          </cell>
          <cell r="G599">
            <v>0</v>
          </cell>
          <cell r="H599">
            <v>0</v>
          </cell>
          <cell r="I599">
            <v>0</v>
          </cell>
          <cell r="J599">
            <v>0</v>
          </cell>
          <cell r="K599">
            <v>0</v>
          </cell>
          <cell r="L599">
            <v>0</v>
          </cell>
          <cell r="M599">
            <v>0</v>
          </cell>
          <cell r="N599">
            <v>0</v>
          </cell>
          <cell r="O599">
            <v>0</v>
          </cell>
        </row>
        <row r="600">
          <cell r="C600" t="str">
            <v xml:space="preserve"> ========</v>
          </cell>
          <cell r="D600" t="str">
            <v xml:space="preserve"> ========</v>
          </cell>
          <cell r="E600" t="str">
            <v xml:space="preserve"> ========</v>
          </cell>
          <cell r="F600" t="str">
            <v xml:space="preserve"> ========</v>
          </cell>
          <cell r="G600" t="str">
            <v xml:space="preserve"> ========</v>
          </cell>
          <cell r="H600" t="str">
            <v xml:space="preserve"> ========</v>
          </cell>
          <cell r="I600" t="str">
            <v xml:space="preserve"> ========</v>
          </cell>
          <cell r="J600" t="str">
            <v xml:space="preserve"> ========</v>
          </cell>
          <cell r="K600" t="str">
            <v xml:space="preserve"> ========</v>
          </cell>
          <cell r="L600" t="str">
            <v xml:space="preserve"> ========</v>
          </cell>
          <cell r="M600" t="str">
            <v xml:space="preserve"> ========</v>
          </cell>
          <cell r="N600" t="str">
            <v xml:space="preserve"> ========</v>
          </cell>
          <cell r="O600" t="str">
            <v xml:space="preserve"> ========</v>
          </cell>
        </row>
        <row r="601">
          <cell r="A601" t="str">
            <v xml:space="preserve"> TOTAL NUCLEAR EXPENSE</v>
          </cell>
          <cell r="C601">
            <v>0</v>
          </cell>
          <cell r="D601">
            <v>0</v>
          </cell>
          <cell r="E601">
            <v>0</v>
          </cell>
          <cell r="F601">
            <v>0</v>
          </cell>
          <cell r="G601">
            <v>0</v>
          </cell>
          <cell r="H601">
            <v>0</v>
          </cell>
          <cell r="I601">
            <v>0</v>
          </cell>
          <cell r="J601">
            <v>0</v>
          </cell>
          <cell r="K601">
            <v>0</v>
          </cell>
          <cell r="L601">
            <v>0</v>
          </cell>
          <cell r="M601">
            <v>0</v>
          </cell>
          <cell r="N601">
            <v>0</v>
          </cell>
          <cell r="O601">
            <v>0</v>
          </cell>
        </row>
        <row r="603">
          <cell r="A603" t="str">
            <v xml:space="preserve"> Martins Creek 3-4</v>
          </cell>
          <cell r="C603">
            <v>0</v>
          </cell>
          <cell r="D603">
            <v>0</v>
          </cell>
          <cell r="E603">
            <v>0</v>
          </cell>
          <cell r="F603">
            <v>0</v>
          </cell>
          <cell r="G603">
            <v>0</v>
          </cell>
          <cell r="H603">
            <v>0</v>
          </cell>
          <cell r="I603">
            <v>0</v>
          </cell>
          <cell r="J603">
            <v>0</v>
          </cell>
          <cell r="K603">
            <v>0</v>
          </cell>
          <cell r="L603">
            <v>0</v>
          </cell>
          <cell r="M603">
            <v>0</v>
          </cell>
          <cell r="N603">
            <v>0</v>
          </cell>
          <cell r="O603">
            <v>0</v>
          </cell>
        </row>
        <row r="604">
          <cell r="A604" t="str">
            <v xml:space="preserve">    Sun Oil Adjustment</v>
          </cell>
          <cell r="C604">
            <v>0</v>
          </cell>
          <cell r="D604">
            <v>0</v>
          </cell>
          <cell r="E604">
            <v>0</v>
          </cell>
          <cell r="F604">
            <v>0</v>
          </cell>
          <cell r="G604">
            <v>0</v>
          </cell>
          <cell r="H604">
            <v>0</v>
          </cell>
          <cell r="I604">
            <v>0</v>
          </cell>
          <cell r="J604">
            <v>0</v>
          </cell>
          <cell r="K604">
            <v>0</v>
          </cell>
          <cell r="L604">
            <v>0</v>
          </cell>
          <cell r="M604">
            <v>0</v>
          </cell>
          <cell r="N604">
            <v>0</v>
          </cell>
          <cell r="O604">
            <v>0</v>
          </cell>
        </row>
        <row r="606">
          <cell r="A606" t="str">
            <v xml:space="preserve"> COMBUSTION TURBINES</v>
          </cell>
          <cell r="C606">
            <v>0</v>
          </cell>
          <cell r="D606">
            <v>0</v>
          </cell>
          <cell r="E606">
            <v>0</v>
          </cell>
          <cell r="F606">
            <v>0</v>
          </cell>
          <cell r="G606">
            <v>0</v>
          </cell>
          <cell r="H606">
            <v>0</v>
          </cell>
          <cell r="I606">
            <v>0</v>
          </cell>
          <cell r="J606">
            <v>0</v>
          </cell>
          <cell r="K606">
            <v>0</v>
          </cell>
          <cell r="L606">
            <v>0</v>
          </cell>
          <cell r="M606">
            <v>0</v>
          </cell>
          <cell r="N606">
            <v>0</v>
          </cell>
          <cell r="O606">
            <v>0</v>
          </cell>
        </row>
        <row r="608">
          <cell r="A608" t="str">
            <v xml:space="preserve"> DIESELS</v>
          </cell>
          <cell r="C608">
            <v>0</v>
          </cell>
          <cell r="D608">
            <v>0</v>
          </cell>
          <cell r="E608">
            <v>0</v>
          </cell>
          <cell r="F608">
            <v>0</v>
          </cell>
          <cell r="G608">
            <v>0</v>
          </cell>
          <cell r="H608">
            <v>0</v>
          </cell>
          <cell r="I608">
            <v>0</v>
          </cell>
          <cell r="J608">
            <v>0</v>
          </cell>
          <cell r="K608">
            <v>0</v>
          </cell>
          <cell r="L608">
            <v>0</v>
          </cell>
          <cell r="M608">
            <v>0</v>
          </cell>
          <cell r="N608">
            <v>0</v>
          </cell>
          <cell r="O608">
            <v>0</v>
          </cell>
        </row>
        <row r="609">
          <cell r="C609" t="str">
            <v xml:space="preserve"> ========</v>
          </cell>
          <cell r="D609" t="str">
            <v xml:space="preserve"> ========</v>
          </cell>
          <cell r="E609" t="str">
            <v xml:space="preserve"> ========</v>
          </cell>
          <cell r="F609" t="str">
            <v xml:space="preserve"> ========</v>
          </cell>
          <cell r="G609" t="str">
            <v xml:space="preserve"> ========</v>
          </cell>
          <cell r="H609" t="str">
            <v xml:space="preserve"> ========</v>
          </cell>
          <cell r="I609" t="str">
            <v xml:space="preserve"> ========</v>
          </cell>
          <cell r="J609" t="str">
            <v xml:space="preserve"> ========</v>
          </cell>
          <cell r="K609" t="str">
            <v xml:space="preserve"> ========</v>
          </cell>
          <cell r="L609" t="str">
            <v xml:space="preserve"> ========</v>
          </cell>
          <cell r="M609" t="str">
            <v xml:space="preserve"> ========</v>
          </cell>
          <cell r="N609" t="str">
            <v xml:space="preserve"> ========</v>
          </cell>
          <cell r="O609" t="str">
            <v xml:space="preserve"> ========</v>
          </cell>
        </row>
        <row r="610">
          <cell r="A610" t="str">
            <v>TOTAL JCP&amp;L FUEL EXPENSE</v>
          </cell>
          <cell r="C610">
            <v>0</v>
          </cell>
          <cell r="D610">
            <v>0</v>
          </cell>
          <cell r="E610">
            <v>0</v>
          </cell>
          <cell r="F610">
            <v>0</v>
          </cell>
          <cell r="G610">
            <v>0</v>
          </cell>
          <cell r="H610">
            <v>0</v>
          </cell>
          <cell r="I610">
            <v>0</v>
          </cell>
          <cell r="J610">
            <v>0</v>
          </cell>
          <cell r="K610">
            <v>0</v>
          </cell>
          <cell r="L610">
            <v>0</v>
          </cell>
          <cell r="M610">
            <v>0</v>
          </cell>
          <cell r="N610">
            <v>0</v>
          </cell>
          <cell r="O610">
            <v>0</v>
          </cell>
        </row>
        <row r="611">
          <cell r="A611" t="str">
            <v>JCP&amp;L SHARE UNLOADED SALES REVENUE</v>
          </cell>
          <cell r="C611">
            <v>0</v>
          </cell>
          <cell r="D611">
            <v>0</v>
          </cell>
          <cell r="E611">
            <v>0</v>
          </cell>
          <cell r="F611">
            <v>0</v>
          </cell>
          <cell r="G611">
            <v>0</v>
          </cell>
          <cell r="H611">
            <v>0</v>
          </cell>
          <cell r="I611">
            <v>0</v>
          </cell>
          <cell r="J611">
            <v>0</v>
          </cell>
          <cell r="K611">
            <v>0</v>
          </cell>
          <cell r="L611">
            <v>0</v>
          </cell>
          <cell r="M611">
            <v>0</v>
          </cell>
          <cell r="N611">
            <v>0</v>
          </cell>
          <cell r="O611">
            <v>0</v>
          </cell>
        </row>
        <row r="612">
          <cell r="A612" t="str">
            <v>JCP&amp;L SHARE OF EHV CHARGES (Page 14)</v>
          </cell>
          <cell r="C612">
            <v>0</v>
          </cell>
          <cell r="D612">
            <v>0</v>
          </cell>
          <cell r="E612">
            <v>0</v>
          </cell>
          <cell r="F612">
            <v>0</v>
          </cell>
          <cell r="G612">
            <v>0</v>
          </cell>
          <cell r="H612">
            <v>0</v>
          </cell>
          <cell r="I612">
            <v>0</v>
          </cell>
          <cell r="J612">
            <v>0</v>
          </cell>
          <cell r="K612">
            <v>0</v>
          </cell>
          <cell r="L612">
            <v>0</v>
          </cell>
          <cell r="M612">
            <v>0</v>
          </cell>
          <cell r="N612">
            <v>0</v>
          </cell>
          <cell r="O612">
            <v>0</v>
          </cell>
        </row>
        <row r="613">
          <cell r="A613" t="str">
            <v>CREDIT FOR COST OF PP&amp;L LOADED SALES</v>
          </cell>
          <cell r="C613">
            <v>0</v>
          </cell>
          <cell r="D613">
            <v>0</v>
          </cell>
          <cell r="E613">
            <v>0</v>
          </cell>
          <cell r="F613">
            <v>0</v>
          </cell>
          <cell r="G613">
            <v>0</v>
          </cell>
          <cell r="H613">
            <v>0</v>
          </cell>
          <cell r="I613">
            <v>0</v>
          </cell>
          <cell r="J613">
            <v>0</v>
          </cell>
          <cell r="K613">
            <v>0</v>
          </cell>
          <cell r="L613">
            <v>0</v>
          </cell>
          <cell r="M613">
            <v>0</v>
          </cell>
          <cell r="N613">
            <v>0</v>
          </cell>
          <cell r="O613">
            <v>0</v>
          </cell>
        </row>
        <row r="614">
          <cell r="C614" t="str">
            <v xml:space="preserve"> ========</v>
          </cell>
          <cell r="D614" t="str">
            <v xml:space="preserve"> ========</v>
          </cell>
          <cell r="E614" t="str">
            <v xml:space="preserve"> ========</v>
          </cell>
          <cell r="F614" t="str">
            <v xml:space="preserve"> ========</v>
          </cell>
          <cell r="G614" t="str">
            <v xml:space="preserve"> ========</v>
          </cell>
          <cell r="H614" t="str">
            <v xml:space="preserve"> ========</v>
          </cell>
          <cell r="I614" t="str">
            <v xml:space="preserve"> ========</v>
          </cell>
          <cell r="J614" t="str">
            <v xml:space="preserve"> ========</v>
          </cell>
          <cell r="K614" t="str">
            <v xml:space="preserve"> ========</v>
          </cell>
          <cell r="L614" t="str">
            <v xml:space="preserve"> ========</v>
          </cell>
          <cell r="M614" t="str">
            <v xml:space="preserve"> ========</v>
          </cell>
          <cell r="N614" t="str">
            <v xml:space="preserve"> ========</v>
          </cell>
          <cell r="O614" t="str">
            <v xml:space="preserve"> ========</v>
          </cell>
        </row>
        <row r="615">
          <cell r="A615" t="str">
            <v>NET COST FOR JCP&amp;L SALE</v>
          </cell>
          <cell r="C615">
            <v>0</v>
          </cell>
          <cell r="D615">
            <v>0</v>
          </cell>
          <cell r="E615">
            <v>0</v>
          </cell>
          <cell r="F615">
            <v>0</v>
          </cell>
          <cell r="G615">
            <v>0</v>
          </cell>
          <cell r="H615">
            <v>0</v>
          </cell>
          <cell r="I615">
            <v>0</v>
          </cell>
          <cell r="J615">
            <v>0</v>
          </cell>
          <cell r="K615">
            <v>0</v>
          </cell>
          <cell r="L615">
            <v>0</v>
          </cell>
          <cell r="M615">
            <v>0</v>
          </cell>
          <cell r="N615">
            <v>0</v>
          </cell>
          <cell r="O615">
            <v>0</v>
          </cell>
        </row>
        <row r="617">
          <cell r="A617" t="str">
            <v>COST FOR 150 MW SALE TO JCP&amp;L</v>
          </cell>
          <cell r="C617">
            <v>2402.857368</v>
          </cell>
          <cell r="D617">
            <v>2194.0551359999999</v>
          </cell>
          <cell r="E617">
            <v>2395.8845999999999</v>
          </cell>
          <cell r="F617">
            <v>2232.5985359999995</v>
          </cell>
          <cell r="G617">
            <v>2345.5507679999996</v>
          </cell>
          <cell r="H617">
            <v>2530.2823200000003</v>
          </cell>
          <cell r="I617">
            <v>2793.4595999999997</v>
          </cell>
          <cell r="J617">
            <v>2789.7544800000001</v>
          </cell>
          <cell r="K617">
            <v>2117.3032800000001</v>
          </cell>
          <cell r="L617">
            <v>1907.4987450000001</v>
          </cell>
          <cell r="M617">
            <v>1962.43776</v>
          </cell>
          <cell r="N617">
            <v>2245.1196960000002</v>
          </cell>
          <cell r="O617">
            <v>27917</v>
          </cell>
        </row>
        <row r="622">
          <cell r="L622" t="str">
            <v>CASE:2001 FORECAST</v>
          </cell>
        </row>
        <row r="623">
          <cell r="C623" t="str">
            <v xml:space="preserve">                    </v>
          </cell>
          <cell r="F623" t="str">
            <v xml:space="preserve">                              SALES OF NON-UTILITY GENERATION TO GPU</v>
          </cell>
          <cell r="L623">
            <v>36851</v>
          </cell>
        </row>
        <row r="626">
          <cell r="C626" t="str">
            <v>JANUARY</v>
          </cell>
          <cell r="D626" t="str">
            <v>FEBRUARY</v>
          </cell>
          <cell r="E626" t="str">
            <v>MARCH</v>
          </cell>
          <cell r="F626" t="str">
            <v>APRIL</v>
          </cell>
          <cell r="G626" t="str">
            <v>MAY</v>
          </cell>
          <cell r="H626" t="str">
            <v>JUNE</v>
          </cell>
          <cell r="I626" t="str">
            <v>JULY</v>
          </cell>
          <cell r="J626" t="str">
            <v>AUGUST</v>
          </cell>
          <cell r="K626" t="str">
            <v>SEPTEMBER</v>
          </cell>
          <cell r="L626" t="str">
            <v>OCTOBER</v>
          </cell>
          <cell r="M626" t="str">
            <v>NOVEMBER</v>
          </cell>
          <cell r="N626" t="str">
            <v>DECEMBER</v>
          </cell>
          <cell r="O626" t="str">
            <v>TOTAL</v>
          </cell>
        </row>
        <row r="627">
          <cell r="A627" t="str">
            <v>Total NUG Energy - GWH</v>
          </cell>
          <cell r="C627">
            <v>0</v>
          </cell>
          <cell r="D627">
            <v>0</v>
          </cell>
          <cell r="E627">
            <v>0</v>
          </cell>
          <cell r="F627">
            <v>0</v>
          </cell>
          <cell r="G627">
            <v>0</v>
          </cell>
          <cell r="H627">
            <v>0</v>
          </cell>
          <cell r="I627">
            <v>0</v>
          </cell>
          <cell r="J627">
            <v>0</v>
          </cell>
          <cell r="K627">
            <v>0</v>
          </cell>
          <cell r="L627">
            <v>0</v>
          </cell>
          <cell r="M627">
            <v>0</v>
          </cell>
          <cell r="N627">
            <v>0</v>
          </cell>
          <cell r="O627">
            <v>0</v>
          </cell>
        </row>
        <row r="628">
          <cell r="A628" t="str">
            <v>Cost Rate - Mills/KWH</v>
          </cell>
          <cell r="C628">
            <v>0</v>
          </cell>
          <cell r="D628">
            <v>0</v>
          </cell>
          <cell r="E628">
            <v>0</v>
          </cell>
          <cell r="F628">
            <v>0</v>
          </cell>
          <cell r="G628">
            <v>0</v>
          </cell>
          <cell r="H628">
            <v>0</v>
          </cell>
          <cell r="I628">
            <v>0</v>
          </cell>
          <cell r="J628">
            <v>0</v>
          </cell>
          <cell r="K628">
            <v>0</v>
          </cell>
          <cell r="L628">
            <v>0</v>
          </cell>
          <cell r="M628">
            <v>0</v>
          </cell>
          <cell r="N628">
            <v>0</v>
          </cell>
          <cell r="O628">
            <v>0</v>
          </cell>
        </row>
        <row r="629">
          <cell r="A629" t="str">
            <v>Transmission Charge - Mills/KWH</v>
          </cell>
          <cell r="C629">
            <v>0</v>
          </cell>
          <cell r="D629">
            <v>0</v>
          </cell>
          <cell r="E629">
            <v>0</v>
          </cell>
          <cell r="F629">
            <v>0</v>
          </cell>
          <cell r="G629">
            <v>0</v>
          </cell>
          <cell r="H629">
            <v>0</v>
          </cell>
          <cell r="I629">
            <v>0</v>
          </cell>
          <cell r="J629">
            <v>0</v>
          </cell>
          <cell r="K629">
            <v>0</v>
          </cell>
          <cell r="L629">
            <v>0</v>
          </cell>
          <cell r="M629">
            <v>0</v>
          </cell>
          <cell r="N629">
            <v>0</v>
          </cell>
          <cell r="O629">
            <v>0</v>
          </cell>
        </row>
        <row r="630">
          <cell r="C630" t="str">
            <v xml:space="preserve"> ========</v>
          </cell>
          <cell r="D630" t="str">
            <v xml:space="preserve"> ========</v>
          </cell>
          <cell r="E630" t="str">
            <v xml:space="preserve"> ========</v>
          </cell>
          <cell r="F630" t="str">
            <v xml:space="preserve"> ========</v>
          </cell>
          <cell r="G630" t="str">
            <v xml:space="preserve"> ========</v>
          </cell>
          <cell r="H630" t="str">
            <v xml:space="preserve"> ========</v>
          </cell>
          <cell r="I630" t="str">
            <v xml:space="preserve"> ========</v>
          </cell>
          <cell r="J630" t="str">
            <v xml:space="preserve"> ========</v>
          </cell>
          <cell r="K630" t="str">
            <v xml:space="preserve"> ========</v>
          </cell>
          <cell r="L630" t="str">
            <v xml:space="preserve"> ========</v>
          </cell>
          <cell r="M630" t="str">
            <v xml:space="preserve"> ========</v>
          </cell>
          <cell r="N630" t="str">
            <v xml:space="preserve"> ========</v>
          </cell>
          <cell r="O630" t="str">
            <v xml:space="preserve"> ========</v>
          </cell>
        </row>
        <row r="631">
          <cell r="A631" t="str">
            <v>Total Cost - Thousands of Dollars</v>
          </cell>
          <cell r="C631">
            <v>0</v>
          </cell>
          <cell r="D631">
            <v>0</v>
          </cell>
          <cell r="E631">
            <v>0</v>
          </cell>
          <cell r="F631">
            <v>0</v>
          </cell>
          <cell r="G631">
            <v>0</v>
          </cell>
          <cell r="H631">
            <v>0</v>
          </cell>
          <cell r="I631">
            <v>0</v>
          </cell>
          <cell r="J631">
            <v>0</v>
          </cell>
          <cell r="K631">
            <v>0</v>
          </cell>
          <cell r="L631">
            <v>0</v>
          </cell>
          <cell r="M631">
            <v>0</v>
          </cell>
          <cell r="N631">
            <v>0</v>
          </cell>
          <cell r="O631">
            <v>0</v>
          </cell>
        </row>
        <row r="658">
          <cell r="F658" t="str">
            <v xml:space="preserve">                         STATION GENERATION COST (FUEL ONLY)              </v>
          </cell>
          <cell r="L658" t="str">
            <v>CASE:2001 FORECAST</v>
          </cell>
          <cell r="P658" t="str">
            <v>12</v>
          </cell>
        </row>
        <row r="659">
          <cell r="F659" t="str">
            <v xml:space="preserve">                  </v>
          </cell>
          <cell r="L659">
            <v>36851</v>
          </cell>
        </row>
        <row r="660">
          <cell r="F660" t="str">
            <v xml:space="preserve">                                   (Mills / Kwh)       </v>
          </cell>
        </row>
        <row r="662">
          <cell r="A662" t="str">
            <v>COST OF GENERATION</v>
          </cell>
          <cell r="C662" t="str">
            <v>JANUARY</v>
          </cell>
          <cell r="D662" t="str">
            <v>FEBRUARY</v>
          </cell>
          <cell r="E662" t="str">
            <v>MARCH</v>
          </cell>
          <cell r="F662" t="str">
            <v>APRIL</v>
          </cell>
          <cell r="G662" t="str">
            <v>MAY</v>
          </cell>
          <cell r="H662" t="str">
            <v>JUNE</v>
          </cell>
          <cell r="I662" t="str">
            <v>JULY</v>
          </cell>
          <cell r="J662" t="str">
            <v>AUGUST</v>
          </cell>
          <cell r="K662" t="str">
            <v>SEPTEMBER</v>
          </cell>
          <cell r="L662" t="str">
            <v>OCTOBER</v>
          </cell>
          <cell r="M662" t="str">
            <v>NOVEMBER</v>
          </cell>
          <cell r="N662" t="str">
            <v>DECEMBER</v>
          </cell>
          <cell r="O662" t="str">
            <v>AVERAGE</v>
          </cell>
        </row>
        <row r="663">
          <cell r="A663" t="str">
            <v xml:space="preserve">                 </v>
          </cell>
        </row>
        <row r="664">
          <cell r="A664" t="str">
            <v xml:space="preserve">    BRUNNER ISLAND STATION</v>
          </cell>
          <cell r="C664">
            <v>14.83958</v>
          </cell>
          <cell r="D664">
            <v>14.853630000000001</v>
          </cell>
          <cell r="E664">
            <v>14.87533</v>
          </cell>
          <cell r="F664">
            <v>14.862679999999999</v>
          </cell>
          <cell r="G664">
            <v>14.92244</v>
          </cell>
          <cell r="H664">
            <v>14.752890000000001</v>
          </cell>
          <cell r="I664">
            <v>14.80805</v>
          </cell>
          <cell r="J664">
            <v>14.781330000000001</v>
          </cell>
          <cell r="K664">
            <v>11.270810000000001</v>
          </cell>
          <cell r="L664">
            <v>10.658580000000001</v>
          </cell>
          <cell r="M664">
            <v>14.93378</v>
          </cell>
          <cell r="N664">
            <v>15.144740000000001</v>
          </cell>
          <cell r="O664">
            <v>14.37467</v>
          </cell>
        </row>
        <row r="665">
          <cell r="A665" t="str">
            <v xml:space="preserve">    MARTINS CREEK 1-2</v>
          </cell>
          <cell r="C665">
            <v>15.722</v>
          </cell>
          <cell r="D665">
            <v>15.68322</v>
          </cell>
          <cell r="E665">
            <v>16.052160000000001</v>
          </cell>
          <cell r="F665">
            <v>15.92895</v>
          </cell>
          <cell r="G665">
            <v>16.1309</v>
          </cell>
          <cell r="H665">
            <v>15.835750000000001</v>
          </cell>
          <cell r="I665">
            <v>15.985200000000001</v>
          </cell>
          <cell r="J665">
            <v>15.77998</v>
          </cell>
          <cell r="K665">
            <v>13.682460000000001</v>
          </cell>
          <cell r="L665">
            <v>15.45926</v>
          </cell>
          <cell r="M665">
            <v>16.301200000000001</v>
          </cell>
          <cell r="N665">
            <v>16.08766</v>
          </cell>
          <cell r="O665">
            <v>15.795500000000001</v>
          </cell>
        </row>
        <row r="666">
          <cell r="A666" t="str">
            <v xml:space="preserve">    SUNBURY STATION</v>
          </cell>
          <cell r="C666">
            <v>0</v>
          </cell>
          <cell r="D666">
            <v>0</v>
          </cell>
          <cell r="E666">
            <v>0</v>
          </cell>
          <cell r="F666">
            <v>0</v>
          </cell>
          <cell r="G666">
            <v>0</v>
          </cell>
          <cell r="H666">
            <v>0</v>
          </cell>
          <cell r="I666">
            <v>0</v>
          </cell>
          <cell r="J666">
            <v>0</v>
          </cell>
          <cell r="K666">
            <v>0</v>
          </cell>
          <cell r="L666">
            <v>0</v>
          </cell>
          <cell r="M666">
            <v>0</v>
          </cell>
          <cell r="N666">
            <v>0</v>
          </cell>
          <cell r="O666">
            <v>0</v>
          </cell>
        </row>
        <row r="667">
          <cell r="A667" t="str">
            <v xml:space="preserve">    HOLTWOOD STATION</v>
          </cell>
          <cell r="C667">
            <v>0</v>
          </cell>
          <cell r="D667">
            <v>0</v>
          </cell>
          <cell r="E667">
            <v>0</v>
          </cell>
          <cell r="F667">
            <v>0</v>
          </cell>
          <cell r="G667">
            <v>0</v>
          </cell>
          <cell r="H667">
            <v>0</v>
          </cell>
          <cell r="I667">
            <v>0</v>
          </cell>
          <cell r="J667">
            <v>0</v>
          </cell>
          <cell r="K667">
            <v>0</v>
          </cell>
          <cell r="L667">
            <v>0</v>
          </cell>
          <cell r="M667">
            <v>0</v>
          </cell>
          <cell r="N667">
            <v>0</v>
          </cell>
          <cell r="O667">
            <v>0</v>
          </cell>
        </row>
        <row r="668">
          <cell r="A668" t="str">
            <v xml:space="preserve">    KEYSTONE STATION</v>
          </cell>
          <cell r="C668">
            <v>9.8110700000000008</v>
          </cell>
          <cell r="D668">
            <v>9.8308499999999999</v>
          </cell>
          <cell r="E668">
            <v>9.4387500000000006</v>
          </cell>
          <cell r="F668">
            <v>11.114140000000001</v>
          </cell>
          <cell r="G668">
            <v>19.26435</v>
          </cell>
          <cell r="H668">
            <v>8.5437200000000004</v>
          </cell>
          <cell r="I668">
            <v>9.0522799999999997</v>
          </cell>
          <cell r="J668">
            <v>10.73733</v>
          </cell>
          <cell r="K668">
            <v>10.334860000000001</v>
          </cell>
          <cell r="L668">
            <v>10.397790000000001</v>
          </cell>
          <cell r="M668">
            <v>10.02957</v>
          </cell>
          <cell r="N668">
            <v>9.5515699999999999</v>
          </cell>
          <cell r="O668">
            <v>10.29857</v>
          </cell>
        </row>
        <row r="669">
          <cell r="A669" t="str">
            <v xml:space="preserve">    CONEMAUGH STATION</v>
          </cell>
          <cell r="C669">
            <v>11.05373</v>
          </cell>
          <cell r="D669">
            <v>12.093999999999999</v>
          </cell>
          <cell r="E669">
            <v>11.177149999999999</v>
          </cell>
          <cell r="F669">
            <v>9.9148899999999998</v>
          </cell>
          <cell r="G669">
            <v>10.0686</v>
          </cell>
          <cell r="H669">
            <v>11.201409999999999</v>
          </cell>
          <cell r="I669">
            <v>10.31317</v>
          </cell>
          <cell r="J669">
            <v>10.314019999999999</v>
          </cell>
          <cell r="K669">
            <v>16.79993</v>
          </cell>
          <cell r="L669">
            <v>16.18515</v>
          </cell>
          <cell r="M669">
            <v>10.83203</v>
          </cell>
          <cell r="N669">
            <v>9.0416699999999999</v>
          </cell>
          <cell r="O669">
            <v>11.23142</v>
          </cell>
        </row>
        <row r="670">
          <cell r="A670" t="str">
            <v xml:space="preserve">    MONTOUR STATION</v>
          </cell>
          <cell r="C670">
            <v>13.14002</v>
          </cell>
          <cell r="D670">
            <v>12.967280000000001</v>
          </cell>
          <cell r="E670">
            <v>12.214779999999999</v>
          </cell>
          <cell r="F670">
            <v>12.83409</v>
          </cell>
          <cell r="G670">
            <v>14.83597</v>
          </cell>
          <cell r="H670">
            <v>13.003920000000001</v>
          </cell>
          <cell r="I670">
            <v>12.75163</v>
          </cell>
          <cell r="J670">
            <v>12.66264</v>
          </cell>
          <cell r="K670">
            <v>12.72326</v>
          </cell>
          <cell r="L670">
            <v>12.918150000000001</v>
          </cell>
          <cell r="M670">
            <v>12.85271</v>
          </cell>
          <cell r="N670">
            <v>12.97015</v>
          </cell>
          <cell r="O670">
            <v>12.93816</v>
          </cell>
        </row>
        <row r="671">
          <cell r="C671" t="str">
            <v xml:space="preserve"> ========</v>
          </cell>
          <cell r="D671" t="str">
            <v xml:space="preserve"> ========</v>
          </cell>
          <cell r="E671" t="str">
            <v xml:space="preserve"> ========</v>
          </cell>
          <cell r="F671" t="str">
            <v xml:space="preserve"> ========</v>
          </cell>
          <cell r="G671" t="str">
            <v xml:space="preserve"> ========</v>
          </cell>
          <cell r="H671" t="str">
            <v xml:space="preserve"> ========</v>
          </cell>
          <cell r="I671" t="str">
            <v xml:space="preserve"> ========</v>
          </cell>
          <cell r="J671" t="str">
            <v xml:space="preserve"> ========</v>
          </cell>
          <cell r="K671" t="str">
            <v xml:space="preserve"> ========</v>
          </cell>
          <cell r="L671" t="str">
            <v xml:space="preserve"> ========</v>
          </cell>
          <cell r="M671" t="str">
            <v xml:space="preserve"> ========</v>
          </cell>
          <cell r="N671" t="str">
            <v xml:space="preserve"> ========</v>
          </cell>
          <cell r="O671" t="str">
            <v xml:space="preserve"> ========</v>
          </cell>
        </row>
        <row r="672">
          <cell r="A672" t="str">
            <v xml:space="preserve"> AVERAGE COAL-FIRED GEN COST</v>
          </cell>
          <cell r="C672">
            <v>13.58005</v>
          </cell>
          <cell r="D672">
            <v>13.61042</v>
          </cell>
          <cell r="E672">
            <v>13.27909</v>
          </cell>
          <cell r="F672">
            <v>13.402850000000001</v>
          </cell>
          <cell r="G672">
            <v>14.577640000000001</v>
          </cell>
          <cell r="H672">
            <v>13.36754</v>
          </cell>
          <cell r="I672">
            <v>13.25836</v>
          </cell>
          <cell r="J672">
            <v>13.33403</v>
          </cell>
          <cell r="K672">
            <v>12.36313</v>
          </cell>
          <cell r="L672">
            <v>12.375679999999999</v>
          </cell>
          <cell r="M672">
            <v>13.35772</v>
          </cell>
          <cell r="N672">
            <v>13.435499999999999</v>
          </cell>
          <cell r="O672">
            <v>13.32531</v>
          </cell>
        </row>
        <row r="674">
          <cell r="A674" t="str">
            <v xml:space="preserve">    SUSQUEHANNA 1</v>
          </cell>
          <cell r="C674">
            <v>3.6198899999999998</v>
          </cell>
          <cell r="D674">
            <v>3.6198700000000001</v>
          </cell>
          <cell r="E674">
            <v>3.6198899999999998</v>
          </cell>
          <cell r="F674">
            <v>3.6198700000000001</v>
          </cell>
          <cell r="G674">
            <v>3.6200800000000002</v>
          </cell>
          <cell r="H674">
            <v>3.6198700000000001</v>
          </cell>
          <cell r="I674">
            <v>3.6198899999999998</v>
          </cell>
          <cell r="J674">
            <v>3.6198899999999998</v>
          </cell>
          <cell r="K674">
            <v>3.6198700000000001</v>
          </cell>
          <cell r="L674">
            <v>3.6198899999999998</v>
          </cell>
          <cell r="M674">
            <v>3.6198700000000001</v>
          </cell>
          <cell r="N674">
            <v>3.6198899999999998</v>
          </cell>
          <cell r="O674">
            <v>3.6200299999999999</v>
          </cell>
        </row>
        <row r="675">
          <cell r="A675" t="str">
            <v xml:space="preserve">    SUSQUEHANNA 2</v>
          </cell>
          <cell r="C675">
            <v>3.7800699999999998</v>
          </cell>
          <cell r="D675">
            <v>3.7801800000000001</v>
          </cell>
          <cell r="E675">
            <v>3.7796599999999998</v>
          </cell>
          <cell r="F675">
            <v>3.5907800000000001</v>
          </cell>
          <cell r="G675">
            <v>3.5900500000000002</v>
          </cell>
          <cell r="H675">
            <v>3.5900300000000001</v>
          </cell>
          <cell r="I675">
            <v>3.5899899999999998</v>
          </cell>
          <cell r="J675">
            <v>3.5899899999999998</v>
          </cell>
          <cell r="K675">
            <v>3.5900300000000001</v>
          </cell>
          <cell r="L675">
            <v>3.5899899999999998</v>
          </cell>
          <cell r="M675">
            <v>3.5900300000000001</v>
          </cell>
          <cell r="N675">
            <v>3.5899899999999998</v>
          </cell>
          <cell r="O675">
            <v>3.6300400000000002</v>
          </cell>
        </row>
        <row r="676">
          <cell r="C676" t="str">
            <v xml:space="preserve"> ========</v>
          </cell>
          <cell r="D676" t="str">
            <v xml:space="preserve"> ========</v>
          </cell>
          <cell r="E676" t="str">
            <v xml:space="preserve"> ========</v>
          </cell>
          <cell r="F676" t="str">
            <v xml:space="preserve"> ========</v>
          </cell>
          <cell r="G676" t="str">
            <v xml:space="preserve"> ========</v>
          </cell>
          <cell r="H676" t="str">
            <v xml:space="preserve"> ========</v>
          </cell>
          <cell r="I676" t="str">
            <v xml:space="preserve"> ========</v>
          </cell>
          <cell r="J676" t="str">
            <v xml:space="preserve"> ========</v>
          </cell>
          <cell r="K676" t="str">
            <v xml:space="preserve"> ========</v>
          </cell>
          <cell r="L676" t="str">
            <v xml:space="preserve"> ========</v>
          </cell>
          <cell r="M676" t="str">
            <v xml:space="preserve"> ========</v>
          </cell>
          <cell r="N676" t="str">
            <v xml:space="preserve"> ========</v>
          </cell>
          <cell r="O676" t="str">
            <v xml:space="preserve"> ========</v>
          </cell>
        </row>
        <row r="677">
          <cell r="A677" t="str">
            <v xml:space="preserve"> AVG NUCLEAR GEN COST(Excluding</v>
          </cell>
          <cell r="C677">
            <v>3.7000899999999999</v>
          </cell>
          <cell r="D677">
            <v>3.6995900000000002</v>
          </cell>
          <cell r="E677">
            <v>3.6515200000000001</v>
          </cell>
          <cell r="F677">
            <v>3.6183200000000002</v>
          </cell>
          <cell r="G677">
            <v>3.60168</v>
          </cell>
          <cell r="H677">
            <v>3.60487</v>
          </cell>
          <cell r="I677">
            <v>3.6047899999999999</v>
          </cell>
          <cell r="J677">
            <v>3.6047899999999999</v>
          </cell>
          <cell r="K677">
            <v>3.60487</v>
          </cell>
          <cell r="L677">
            <v>3.6047899999999999</v>
          </cell>
          <cell r="M677">
            <v>3.60487</v>
          </cell>
          <cell r="N677">
            <v>3.6047899999999999</v>
          </cell>
          <cell r="O677">
            <v>3.6247400000000001</v>
          </cell>
        </row>
        <row r="678">
          <cell r="A678" t="str">
            <v xml:space="preserve">    D&amp;D Expense)</v>
          </cell>
        </row>
        <row r="679">
          <cell r="A679" t="str">
            <v xml:space="preserve"> MARTINS CREEK 3-4(Excl Sun Oil)</v>
          </cell>
          <cell r="C679">
            <v>55.221020000000003</v>
          </cell>
          <cell r="D679">
            <v>50.928350000000002</v>
          </cell>
          <cell r="E679">
            <v>50.325299999999999</v>
          </cell>
          <cell r="F679">
            <v>48.271740000000001</v>
          </cell>
          <cell r="G679">
            <v>44.366709999999998</v>
          </cell>
          <cell r="H679">
            <v>43.411299999999997</v>
          </cell>
          <cell r="I679">
            <v>40.072119999999998</v>
          </cell>
          <cell r="J679">
            <v>39.618119999999998</v>
          </cell>
          <cell r="K679">
            <v>40.587580000000003</v>
          </cell>
          <cell r="L679">
            <v>41.003259999999997</v>
          </cell>
          <cell r="M679">
            <v>44.901820000000001</v>
          </cell>
          <cell r="N679">
            <v>44.376460000000002</v>
          </cell>
          <cell r="O679">
            <v>42.835290000000001</v>
          </cell>
        </row>
        <row r="680">
          <cell r="A680" t="str">
            <v>(Including #6 Oil and Gas)</v>
          </cell>
        </row>
        <row r="681">
          <cell r="A681" t="str">
            <v xml:space="preserve"> COMBUSTION TURBINES</v>
          </cell>
          <cell r="C681">
            <v>64.816050000000004</v>
          </cell>
          <cell r="D681">
            <v>89.778509999999997</v>
          </cell>
          <cell r="E681">
            <v>88.844319999999996</v>
          </cell>
          <cell r="F681">
            <v>92.622380000000007</v>
          </cell>
          <cell r="G681">
            <v>29.760200000000001</v>
          </cell>
          <cell r="H681">
            <v>24.246569999999998</v>
          </cell>
          <cell r="I681">
            <v>41.568109999999997</v>
          </cell>
          <cell r="J681">
            <v>78.268299999999996</v>
          </cell>
          <cell r="K681">
            <v>43.312609999999999</v>
          </cell>
          <cell r="L681">
            <v>49.338380000000001</v>
          </cell>
          <cell r="M681">
            <v>49.984749999999998</v>
          </cell>
          <cell r="N681">
            <v>78.934569999999994</v>
          </cell>
          <cell r="O681">
            <v>52.056910000000002</v>
          </cell>
        </row>
        <row r="683">
          <cell r="A683" t="str">
            <v xml:space="preserve"> DIESELS</v>
          </cell>
          <cell r="C683">
            <v>58.936430000000001</v>
          </cell>
          <cell r="D683">
            <v>58.850349999999999</v>
          </cell>
          <cell r="E683">
            <v>56.676549999999999</v>
          </cell>
          <cell r="F683">
            <v>53.547049999999999</v>
          </cell>
          <cell r="G683">
            <v>51.939819999999997</v>
          </cell>
          <cell r="H683">
            <v>49.292340000000003</v>
          </cell>
          <cell r="I683">
            <v>50.658929999999998</v>
          </cell>
          <cell r="J683">
            <v>51.02908</v>
          </cell>
          <cell r="K683">
            <v>51.764780000000002</v>
          </cell>
          <cell r="L683">
            <v>53.691490000000002</v>
          </cell>
          <cell r="M683">
            <v>56.08381</v>
          </cell>
          <cell r="N683">
            <v>56.71031</v>
          </cell>
          <cell r="O683">
            <v>53.785679999999999</v>
          </cell>
        </row>
        <row r="684">
          <cell r="C684" t="str">
            <v xml:space="preserve"> ========</v>
          </cell>
          <cell r="D684" t="str">
            <v xml:space="preserve"> ========</v>
          </cell>
          <cell r="E684" t="str">
            <v xml:space="preserve"> ========</v>
          </cell>
          <cell r="F684" t="str">
            <v xml:space="preserve"> ========</v>
          </cell>
          <cell r="G684" t="str">
            <v xml:space="preserve"> ========</v>
          </cell>
          <cell r="H684" t="str">
            <v xml:space="preserve"> ========</v>
          </cell>
          <cell r="I684" t="str">
            <v xml:space="preserve"> ========</v>
          </cell>
          <cell r="J684" t="str">
            <v xml:space="preserve"> ========</v>
          </cell>
          <cell r="K684" t="str">
            <v xml:space="preserve"> ========</v>
          </cell>
          <cell r="L684" t="str">
            <v xml:space="preserve"> ========</v>
          </cell>
          <cell r="M684" t="str">
            <v xml:space="preserve"> ========</v>
          </cell>
          <cell r="N684" t="str">
            <v xml:space="preserve"> ========</v>
          </cell>
          <cell r="O684" t="str">
            <v xml:space="preserve"> ========</v>
          </cell>
        </row>
        <row r="685">
          <cell r="A685" t="str">
            <v xml:space="preserve"> AVERAGE COST OF GENERATION</v>
          </cell>
          <cell r="C685">
            <v>10.76549</v>
          </cell>
          <cell r="D685">
            <v>10.88321</v>
          </cell>
          <cell r="E685">
            <v>10.734249999999999</v>
          </cell>
          <cell r="F685">
            <v>10.350479999999999</v>
          </cell>
          <cell r="G685">
            <v>10.50874</v>
          </cell>
          <cell r="H685">
            <v>11.714270000000001</v>
          </cell>
          <cell r="I685">
            <v>12.515499999999999</v>
          </cell>
          <cell r="J685">
            <v>12.498900000000001</v>
          </cell>
          <cell r="K685">
            <v>9.8023299999999995</v>
          </cell>
          <cell r="L685">
            <v>8.5346700000000002</v>
          </cell>
          <cell r="M685">
            <v>9.0853599999999997</v>
          </cell>
          <cell r="N685">
            <v>10.05878</v>
          </cell>
          <cell r="O685">
            <v>10.741720000000001</v>
          </cell>
        </row>
        <row r="686">
          <cell r="A686" t="str">
            <v xml:space="preserve">  (Excl. Sun Oil Adj and</v>
          </cell>
        </row>
        <row r="687">
          <cell r="A687" t="str">
            <v xml:space="preserve">      Nucl. D&amp;D Expense)</v>
          </cell>
        </row>
        <row r="689">
          <cell r="F689" t="str">
            <v xml:space="preserve">                         PJM INTERCHANGE PAYMENTS &amp; REVENUES</v>
          </cell>
          <cell r="L689" t="str">
            <v>CASE:2001 FORECAST</v>
          </cell>
          <cell r="P689" t="str">
            <v>13</v>
          </cell>
        </row>
        <row r="690">
          <cell r="F690" t="str">
            <v xml:space="preserve">                    </v>
          </cell>
          <cell r="L690">
            <v>36851</v>
          </cell>
        </row>
        <row r="692">
          <cell r="A692" t="str">
            <v>PJM INTERCHANGE</v>
          </cell>
          <cell r="C692" t="str">
            <v>JANUARY</v>
          </cell>
          <cell r="D692" t="str">
            <v>FEBRUARY</v>
          </cell>
          <cell r="E692" t="str">
            <v>MARCH</v>
          </cell>
          <cell r="F692" t="str">
            <v>APRIL</v>
          </cell>
          <cell r="G692" t="str">
            <v>MAY</v>
          </cell>
          <cell r="H692" t="str">
            <v>JUNE</v>
          </cell>
          <cell r="I692" t="str">
            <v>JULY</v>
          </cell>
          <cell r="J692" t="str">
            <v>AUGUST</v>
          </cell>
          <cell r="K692" t="str">
            <v>SEPTEMBER</v>
          </cell>
          <cell r="L692" t="str">
            <v>OCTOBER</v>
          </cell>
          <cell r="M692" t="str">
            <v>NOVEMBER</v>
          </cell>
          <cell r="N692" t="str">
            <v>DECEMBER</v>
          </cell>
          <cell r="O692" t="str">
            <v>TOTAL</v>
          </cell>
        </row>
        <row r="694">
          <cell r="A694" t="str">
            <v xml:space="preserve">  PJM PURCHASES</v>
          </cell>
          <cell r="C694" t="str">
            <v>PJM purchase rate comes from worksheet "twoparty by region."</v>
          </cell>
        </row>
        <row r="696">
          <cell r="A696" t="str">
            <v xml:space="preserve">    Purchases (GWH)</v>
          </cell>
          <cell r="C696">
            <v>0</v>
          </cell>
          <cell r="D696">
            <v>0</v>
          </cell>
          <cell r="E696">
            <v>0</v>
          </cell>
          <cell r="F696">
            <v>0</v>
          </cell>
          <cell r="G696">
            <v>0</v>
          </cell>
          <cell r="H696">
            <v>0</v>
          </cell>
          <cell r="I696">
            <v>0</v>
          </cell>
          <cell r="J696">
            <v>0</v>
          </cell>
          <cell r="K696">
            <v>0</v>
          </cell>
          <cell r="L696">
            <v>0</v>
          </cell>
          <cell r="M696">
            <v>0</v>
          </cell>
          <cell r="N696">
            <v>0</v>
          </cell>
          <cell r="O696">
            <v>0</v>
          </cell>
        </row>
        <row r="697">
          <cell r="A697" t="str">
            <v xml:space="preserve">    Average Rate (Mills/KWH)</v>
          </cell>
          <cell r="C697">
            <v>0</v>
          </cell>
          <cell r="D697">
            <v>0</v>
          </cell>
          <cell r="E697">
            <v>0</v>
          </cell>
          <cell r="F697">
            <v>0</v>
          </cell>
          <cell r="G697">
            <v>0</v>
          </cell>
          <cell r="H697">
            <v>0</v>
          </cell>
          <cell r="I697">
            <v>0</v>
          </cell>
          <cell r="J697">
            <v>0</v>
          </cell>
          <cell r="K697">
            <v>0</v>
          </cell>
          <cell r="L697">
            <v>0</v>
          </cell>
          <cell r="M697">
            <v>0</v>
          </cell>
          <cell r="N697">
            <v>0</v>
          </cell>
          <cell r="O697">
            <v>0</v>
          </cell>
        </row>
        <row r="698">
          <cell r="A698" t="str">
            <v xml:space="preserve">    Payments ($1000)</v>
          </cell>
          <cell r="C698">
            <v>0</v>
          </cell>
          <cell r="D698">
            <v>0</v>
          </cell>
          <cell r="E698">
            <v>0</v>
          </cell>
          <cell r="F698">
            <v>0</v>
          </cell>
          <cell r="G698">
            <v>0</v>
          </cell>
          <cell r="H698">
            <v>0</v>
          </cell>
          <cell r="I698">
            <v>0</v>
          </cell>
          <cell r="J698">
            <v>0</v>
          </cell>
          <cell r="K698">
            <v>0</v>
          </cell>
          <cell r="L698">
            <v>0</v>
          </cell>
          <cell r="M698">
            <v>0</v>
          </cell>
          <cell r="N698">
            <v>0</v>
          </cell>
          <cell r="O698">
            <v>0</v>
          </cell>
        </row>
        <row r="700">
          <cell r="A700" t="str">
            <v xml:space="preserve">  PJM INTERCHANGE</v>
          </cell>
          <cell r="C700" t="str">
            <v>PJM interchange rate comes from worksheet "twoparty by region."</v>
          </cell>
        </row>
        <row r="702">
          <cell r="A702" t="str">
            <v xml:space="preserve">    Sales (GWH)</v>
          </cell>
          <cell r="C702">
            <v>883.36962882003309</v>
          </cell>
          <cell r="D702">
            <v>835.9112187694459</v>
          </cell>
          <cell r="E702">
            <v>421.42179687666521</v>
          </cell>
          <cell r="F702">
            <v>0.60756944333479623</v>
          </cell>
          <cell r="G702">
            <v>507.32164569201177</v>
          </cell>
          <cell r="H702">
            <v>1564.4326605833003</v>
          </cell>
          <cell r="I702">
            <v>1618.9069131797551</v>
          </cell>
          <cell r="J702">
            <v>1625.99480175998</v>
          </cell>
          <cell r="K702">
            <v>1005.9915672409397</v>
          </cell>
          <cell r="L702">
            <v>855.98608743401974</v>
          </cell>
          <cell r="M702">
            <v>677.09494464560021</v>
          </cell>
          <cell r="N702">
            <v>844.79549705936051</v>
          </cell>
          <cell r="O702">
            <v>10842</v>
          </cell>
        </row>
        <row r="703">
          <cell r="A703" t="str">
            <v xml:space="preserve">    Average Rate (Mills/KWH)</v>
          </cell>
          <cell r="C703">
            <v>27.450000000000003</v>
          </cell>
          <cell r="D703">
            <v>27.45</v>
          </cell>
          <cell r="E703">
            <v>22.8</v>
          </cell>
          <cell r="F703">
            <v>21.15</v>
          </cell>
          <cell r="G703">
            <v>26.999999999999996</v>
          </cell>
          <cell r="H703">
            <v>30.9</v>
          </cell>
          <cell r="I703">
            <v>40.349999999999994</v>
          </cell>
          <cell r="J703">
            <v>40.35</v>
          </cell>
          <cell r="K703">
            <v>27.65</v>
          </cell>
          <cell r="L703">
            <v>21.799999999999997</v>
          </cell>
          <cell r="M703">
            <v>22.15</v>
          </cell>
          <cell r="N703">
            <v>23.150000000000002</v>
          </cell>
          <cell r="O703">
            <v>30.51</v>
          </cell>
        </row>
        <row r="704">
          <cell r="A704" t="str">
            <v xml:space="preserve">    Net Payments ($1000)</v>
          </cell>
          <cell r="C704">
            <v>24248.5</v>
          </cell>
          <cell r="D704">
            <v>22945.8</v>
          </cell>
          <cell r="E704">
            <v>9608.4</v>
          </cell>
          <cell r="F704">
            <v>12.9</v>
          </cell>
          <cell r="G704">
            <v>13697.7</v>
          </cell>
          <cell r="H704">
            <v>48341</v>
          </cell>
          <cell r="I704">
            <v>65322.9</v>
          </cell>
          <cell r="J704">
            <v>65608.899999999994</v>
          </cell>
          <cell r="K704">
            <v>27815.7</v>
          </cell>
          <cell r="L704">
            <v>18660.5</v>
          </cell>
          <cell r="M704">
            <v>14997.7</v>
          </cell>
          <cell r="N704">
            <v>19557</v>
          </cell>
          <cell r="O704">
            <v>330817</v>
          </cell>
        </row>
        <row r="705">
          <cell r="A705" t="str">
            <v xml:space="preserve">    Misc. Adjustments ($1000)</v>
          </cell>
          <cell r="C705">
            <v>0</v>
          </cell>
          <cell r="D705">
            <v>0</v>
          </cell>
          <cell r="E705">
            <v>0</v>
          </cell>
          <cell r="F705">
            <v>0</v>
          </cell>
          <cell r="G705">
            <v>0</v>
          </cell>
          <cell r="H705">
            <v>0</v>
          </cell>
          <cell r="I705">
            <v>0</v>
          </cell>
          <cell r="J705">
            <v>0</v>
          </cell>
          <cell r="K705">
            <v>0</v>
          </cell>
          <cell r="L705">
            <v>0</v>
          </cell>
          <cell r="M705">
            <v>0</v>
          </cell>
          <cell r="N705">
            <v>0</v>
          </cell>
          <cell r="O705">
            <v>0</v>
          </cell>
        </row>
        <row r="706">
          <cell r="A706" t="str">
            <v xml:space="preserve">    Total Payments ($1000)</v>
          </cell>
          <cell r="C706">
            <v>24248.5</v>
          </cell>
          <cell r="D706">
            <v>22945.8</v>
          </cell>
          <cell r="E706">
            <v>9608.4</v>
          </cell>
          <cell r="F706">
            <v>12.9</v>
          </cell>
          <cell r="G706">
            <v>13697.7</v>
          </cell>
          <cell r="H706">
            <v>48341</v>
          </cell>
          <cell r="I706">
            <v>65322.9</v>
          </cell>
          <cell r="J706">
            <v>65608.899999999994</v>
          </cell>
          <cell r="K706">
            <v>27815.7</v>
          </cell>
          <cell r="L706">
            <v>18660.5</v>
          </cell>
          <cell r="M706">
            <v>14997.7</v>
          </cell>
          <cell r="N706">
            <v>19557</v>
          </cell>
          <cell r="O706">
            <v>330817</v>
          </cell>
        </row>
        <row r="707">
          <cell r="A707" t="str">
            <v xml:space="preserve">    Final Billing Rate (Mills/KWH)</v>
          </cell>
          <cell r="C707">
            <v>27.450003865188414</v>
          </cell>
          <cell r="D707">
            <v>27.450043988257896</v>
          </cell>
          <cell r="E707">
            <v>22.799959193407446</v>
          </cell>
          <cell r="F707">
            <v>21.23179140030858</v>
          </cell>
          <cell r="G707">
            <v>27.000030151119141</v>
          </cell>
          <cell r="H707">
            <v>30.900019482446638</v>
          </cell>
          <cell r="I707">
            <v>40.35000348982193</v>
          </cell>
          <cell r="J707">
            <v>40.35000574754897</v>
          </cell>
          <cell r="K707">
            <v>27.65003269340297</v>
          </cell>
          <cell r="L707">
            <v>21.800003593444309</v>
          </cell>
          <cell r="M707">
            <v>22.15006905176244</v>
          </cell>
          <cell r="N707">
            <v>23.149981074207826</v>
          </cell>
          <cell r="O707">
            <v>30.512543782962052</v>
          </cell>
        </row>
        <row r="710">
          <cell r="F710" t="str">
            <v xml:space="preserve">                      TWO-PARTY ENERGY SALES  </v>
          </cell>
          <cell r="L710" t="str">
            <v>CASE:2001 FORECAST</v>
          </cell>
          <cell r="P710" t="str">
            <v>14</v>
          </cell>
        </row>
        <row r="712">
          <cell r="L712">
            <v>36851</v>
          </cell>
        </row>
        <row r="714">
          <cell r="C714" t="str">
            <v>JANUARY</v>
          </cell>
          <cell r="D714" t="str">
            <v>FEBRUARY</v>
          </cell>
          <cell r="E714" t="str">
            <v>MARCH</v>
          </cell>
          <cell r="F714" t="str">
            <v>APRIL</v>
          </cell>
          <cell r="G714" t="str">
            <v>MAY</v>
          </cell>
          <cell r="H714" t="str">
            <v>JUNE</v>
          </cell>
          <cell r="I714" t="str">
            <v>JULY</v>
          </cell>
          <cell r="J714" t="str">
            <v>AUGUST</v>
          </cell>
          <cell r="K714" t="str">
            <v>SEPTEMBER</v>
          </cell>
          <cell r="L714" t="str">
            <v>OCTOBER</v>
          </cell>
          <cell r="M714" t="str">
            <v>NOVEMBER</v>
          </cell>
          <cell r="N714" t="str">
            <v>DECEMBER</v>
          </cell>
          <cell r="O714" t="str">
            <v>TOTAL</v>
          </cell>
        </row>
        <row r="715">
          <cell r="A715" t="str">
            <v xml:space="preserve">  Unloaded Sales (Including JCP&amp;L)</v>
          </cell>
        </row>
        <row r="716">
          <cell r="A716" t="str">
            <v>====================================</v>
          </cell>
        </row>
        <row r="717">
          <cell r="A717" t="str">
            <v>Billing</v>
          </cell>
        </row>
        <row r="719">
          <cell r="A719" t="str">
            <v xml:space="preserve">  Total Energy Sold (GWH)</v>
          </cell>
          <cell r="C719">
            <v>0</v>
          </cell>
          <cell r="D719">
            <v>0</v>
          </cell>
          <cell r="E719">
            <v>0</v>
          </cell>
          <cell r="F719">
            <v>0</v>
          </cell>
          <cell r="G719">
            <v>0</v>
          </cell>
          <cell r="H719">
            <v>0</v>
          </cell>
          <cell r="I719">
            <v>0</v>
          </cell>
          <cell r="J719">
            <v>0</v>
          </cell>
          <cell r="K719">
            <v>0</v>
          </cell>
          <cell r="L719">
            <v>0</v>
          </cell>
          <cell r="M719">
            <v>0</v>
          </cell>
          <cell r="N719">
            <v>0</v>
          </cell>
          <cell r="O719">
            <v>0</v>
          </cell>
        </row>
        <row r="720">
          <cell r="A720" t="str">
            <v xml:space="preserve">  Total Revenue ($1000)</v>
          </cell>
          <cell r="C720">
            <v>0</v>
          </cell>
          <cell r="D720">
            <v>0</v>
          </cell>
          <cell r="E720">
            <v>0</v>
          </cell>
          <cell r="F720">
            <v>0</v>
          </cell>
          <cell r="G720">
            <v>0</v>
          </cell>
          <cell r="H720">
            <v>0</v>
          </cell>
          <cell r="I720">
            <v>0</v>
          </cell>
          <cell r="J720">
            <v>0</v>
          </cell>
          <cell r="K720">
            <v>0</v>
          </cell>
          <cell r="L720">
            <v>0</v>
          </cell>
          <cell r="M720">
            <v>0</v>
          </cell>
          <cell r="N720">
            <v>0</v>
          </cell>
          <cell r="O720">
            <v>0</v>
          </cell>
        </row>
        <row r="721">
          <cell r="A721" t="str">
            <v xml:space="preserve">  Average Billing Rate (Mills/KWH)</v>
          </cell>
          <cell r="C721">
            <v>0</v>
          </cell>
          <cell r="D721">
            <v>0</v>
          </cell>
          <cell r="E721">
            <v>0</v>
          </cell>
          <cell r="F721">
            <v>0</v>
          </cell>
          <cell r="G721">
            <v>0</v>
          </cell>
          <cell r="H721">
            <v>0</v>
          </cell>
          <cell r="I721">
            <v>0</v>
          </cell>
          <cell r="J721">
            <v>0</v>
          </cell>
          <cell r="K721">
            <v>0</v>
          </cell>
          <cell r="L721">
            <v>0</v>
          </cell>
          <cell r="M721">
            <v>0</v>
          </cell>
          <cell r="N721">
            <v>0</v>
          </cell>
          <cell r="O721">
            <v>0</v>
          </cell>
        </row>
        <row r="723">
          <cell r="A723" t="str">
            <v>Cost(not including EHV$)</v>
          </cell>
          <cell r="C723" t="str">
            <v>Total cost rate comes from worksheet "twoparty by region."</v>
          </cell>
        </row>
        <row r="725">
          <cell r="A725" t="str">
            <v xml:space="preserve">  Total Cost Rate (Mills/KWH)</v>
          </cell>
          <cell r="C725">
            <v>31.070740409556421</v>
          </cell>
          <cell r="D725">
            <v>31.00848005405636</v>
          </cell>
          <cell r="E725">
            <v>26.978400637747388</v>
          </cell>
          <cell r="F725">
            <v>26.101822352543543</v>
          </cell>
          <cell r="G725">
            <v>29.054805483600788</v>
          </cell>
          <cell r="H725">
            <v>40.958116084356007</v>
          </cell>
          <cell r="I725">
            <v>64.533123331060551</v>
          </cell>
          <cell r="J725">
            <v>64.455262138947461</v>
          </cell>
          <cell r="K725">
            <v>33.004884319910779</v>
          </cell>
          <cell r="L725">
            <v>26.505019458174949</v>
          </cell>
          <cell r="M725">
            <v>26.537861062790842</v>
          </cell>
          <cell r="N725">
            <v>27.10093756558895</v>
          </cell>
          <cell r="O725">
            <v>0</v>
          </cell>
        </row>
        <row r="726">
          <cell r="A726" t="str">
            <v xml:space="preserve">  Total Cost ($1000)</v>
          </cell>
          <cell r="C726">
            <v>0</v>
          </cell>
          <cell r="D726">
            <v>0</v>
          </cell>
          <cell r="E726">
            <v>0</v>
          </cell>
          <cell r="F726">
            <v>0</v>
          </cell>
          <cell r="G726">
            <v>0</v>
          </cell>
          <cell r="H726">
            <v>0</v>
          </cell>
          <cell r="I726">
            <v>0</v>
          </cell>
          <cell r="J726">
            <v>0</v>
          </cell>
          <cell r="K726">
            <v>0</v>
          </cell>
          <cell r="L726">
            <v>0</v>
          </cell>
          <cell r="M726">
            <v>0</v>
          </cell>
          <cell r="N726">
            <v>0</v>
          </cell>
          <cell r="O726">
            <v>0</v>
          </cell>
        </row>
        <row r="728">
          <cell r="A728" t="str">
            <v>Savings(Not adj. for EHV$)</v>
          </cell>
        </row>
        <row r="729">
          <cell r="A729" t="str">
            <v xml:space="preserve">    </v>
          </cell>
        </row>
        <row r="730">
          <cell r="A730" t="str">
            <v xml:space="preserve">  Total Savings Rate (Mills/KWH)</v>
          </cell>
          <cell r="C730">
            <v>0</v>
          </cell>
          <cell r="D730">
            <v>0</v>
          </cell>
          <cell r="E730">
            <v>0</v>
          </cell>
          <cell r="F730">
            <v>0</v>
          </cell>
          <cell r="G730">
            <v>0</v>
          </cell>
          <cell r="H730">
            <v>0</v>
          </cell>
          <cell r="I730">
            <v>0</v>
          </cell>
          <cell r="J730">
            <v>0</v>
          </cell>
          <cell r="K730">
            <v>0</v>
          </cell>
          <cell r="L730">
            <v>0</v>
          </cell>
          <cell r="M730">
            <v>0</v>
          </cell>
          <cell r="N730">
            <v>0</v>
          </cell>
          <cell r="O730">
            <v>0</v>
          </cell>
        </row>
        <row r="731">
          <cell r="A731" t="str">
            <v xml:space="preserve">  Total Savings ($1000)</v>
          </cell>
          <cell r="C731">
            <v>0</v>
          </cell>
          <cell r="D731">
            <v>0</v>
          </cell>
          <cell r="E731">
            <v>0</v>
          </cell>
          <cell r="F731">
            <v>0</v>
          </cell>
          <cell r="G731">
            <v>0</v>
          </cell>
          <cell r="H731">
            <v>0</v>
          </cell>
          <cell r="I731">
            <v>0</v>
          </cell>
          <cell r="J731">
            <v>0</v>
          </cell>
          <cell r="K731">
            <v>0</v>
          </cell>
          <cell r="L731">
            <v>0</v>
          </cell>
          <cell r="M731">
            <v>0</v>
          </cell>
          <cell r="N731">
            <v>0</v>
          </cell>
          <cell r="O731">
            <v>0</v>
          </cell>
        </row>
        <row r="733">
          <cell r="A733" t="str">
            <v xml:space="preserve">  Total Savings Excl. JCP&amp;L ($1000)</v>
          </cell>
          <cell r="C733">
            <v>0</v>
          </cell>
          <cell r="D733">
            <v>0</v>
          </cell>
          <cell r="E733">
            <v>0</v>
          </cell>
          <cell r="F733">
            <v>0</v>
          </cell>
          <cell r="G733">
            <v>0</v>
          </cell>
          <cell r="H733">
            <v>0</v>
          </cell>
          <cell r="I733">
            <v>0</v>
          </cell>
          <cell r="J733">
            <v>0</v>
          </cell>
          <cell r="K733">
            <v>0</v>
          </cell>
          <cell r="L733">
            <v>0</v>
          </cell>
          <cell r="M733">
            <v>0</v>
          </cell>
          <cell r="N733">
            <v>0</v>
          </cell>
          <cell r="O733">
            <v>0</v>
          </cell>
        </row>
        <row r="734">
          <cell r="A734" t="str">
            <v xml:space="preserve">  TOTAL SAVINGS FOR PPUC CUST.</v>
          </cell>
          <cell r="B734">
            <v>1</v>
          </cell>
          <cell r="C734">
            <v>0</v>
          </cell>
          <cell r="D734">
            <v>0</v>
          </cell>
          <cell r="E734">
            <v>0</v>
          </cell>
          <cell r="F734">
            <v>0</v>
          </cell>
          <cell r="G734">
            <v>0</v>
          </cell>
          <cell r="H734">
            <v>0</v>
          </cell>
          <cell r="I734">
            <v>0</v>
          </cell>
          <cell r="J734">
            <v>0</v>
          </cell>
          <cell r="K734">
            <v>0</v>
          </cell>
          <cell r="L734">
            <v>0</v>
          </cell>
          <cell r="M734">
            <v>0</v>
          </cell>
          <cell r="N734">
            <v>0</v>
          </cell>
          <cell r="O734">
            <v>0</v>
          </cell>
        </row>
        <row r="735">
          <cell r="A735" t="str">
            <v>PL CO. ONLY COST OF UNLOADED ($1000)</v>
          </cell>
          <cell r="C735">
            <v>0</v>
          </cell>
          <cell r="D735">
            <v>0</v>
          </cell>
          <cell r="E735">
            <v>0</v>
          </cell>
          <cell r="F735">
            <v>0</v>
          </cell>
          <cell r="G735">
            <v>0</v>
          </cell>
          <cell r="H735">
            <v>0</v>
          </cell>
          <cell r="I735">
            <v>0</v>
          </cell>
          <cell r="J735">
            <v>0</v>
          </cell>
          <cell r="K735">
            <v>0</v>
          </cell>
          <cell r="L735">
            <v>0</v>
          </cell>
          <cell r="M735">
            <v>0</v>
          </cell>
          <cell r="N735">
            <v>0</v>
          </cell>
          <cell r="O735">
            <v>0</v>
          </cell>
        </row>
        <row r="737">
          <cell r="A737" t="str">
            <v xml:space="preserve">  Loaded Sales </v>
          </cell>
        </row>
        <row r="738">
          <cell r="A738" t="str">
            <v>====================================</v>
          </cell>
        </row>
        <row r="739">
          <cell r="A739" t="str">
            <v>Billing</v>
          </cell>
        </row>
        <row r="741">
          <cell r="A741" t="str">
            <v xml:space="preserve">  Total Energy Sold (GWH)</v>
          </cell>
          <cell r="C741">
            <v>2777.4303711799671</v>
          </cell>
          <cell r="D741">
            <v>2256.8887812305543</v>
          </cell>
          <cell r="E741">
            <v>2925.6782031233347</v>
          </cell>
          <cell r="F741">
            <v>2759.7924305566653</v>
          </cell>
          <cell r="G741">
            <v>3260.3783543079885</v>
          </cell>
          <cell r="H741">
            <v>4048.867339416699</v>
          </cell>
          <cell r="I741">
            <v>4931.6930868202444</v>
          </cell>
          <cell r="J741">
            <v>4779.7051982400199</v>
          </cell>
          <cell r="K741">
            <v>3448.0084327590603</v>
          </cell>
          <cell r="L741">
            <v>2647.4139125659799</v>
          </cell>
          <cell r="M741">
            <v>2066.3050553543999</v>
          </cell>
          <cell r="N741">
            <v>2937.4045029406398</v>
          </cell>
          <cell r="O741">
            <v>38840</v>
          </cell>
        </row>
        <row r="742">
          <cell r="A742" t="str">
            <v xml:space="preserve">  Total Revenue ($1000)</v>
          </cell>
          <cell r="C742">
            <v>86296.8</v>
          </cell>
          <cell r="D742">
            <v>69982.7</v>
          </cell>
          <cell r="E742">
            <v>78930.100000000006</v>
          </cell>
          <cell r="F742">
            <v>72035.600000000006</v>
          </cell>
          <cell r="G742">
            <v>94729.7</v>
          </cell>
          <cell r="H742">
            <v>165834</v>
          </cell>
          <cell r="I742">
            <v>318257.59999999998</v>
          </cell>
          <cell r="J742">
            <v>308077.2</v>
          </cell>
          <cell r="K742">
            <v>113801.1</v>
          </cell>
          <cell r="L742">
            <v>70169.8</v>
          </cell>
          <cell r="M742">
            <v>54835.3</v>
          </cell>
          <cell r="N742">
            <v>79606.399999999994</v>
          </cell>
          <cell r="O742">
            <v>1512556.3</v>
          </cell>
        </row>
        <row r="743">
          <cell r="A743" t="str">
            <v xml:space="preserve">  Average Billing Rate (Mills/KWH)</v>
          </cell>
          <cell r="C743">
            <v>31.07</v>
          </cell>
          <cell r="D743">
            <v>31.01</v>
          </cell>
          <cell r="E743">
            <v>26.98</v>
          </cell>
          <cell r="F743">
            <v>26.1</v>
          </cell>
          <cell r="G743">
            <v>29.05</v>
          </cell>
          <cell r="H743">
            <v>40.96</v>
          </cell>
          <cell r="I743">
            <v>64.53</v>
          </cell>
          <cell r="J743">
            <v>64.459999999999994</v>
          </cell>
          <cell r="K743">
            <v>33</v>
          </cell>
          <cell r="L743">
            <v>26.51</v>
          </cell>
          <cell r="M743">
            <v>26.54</v>
          </cell>
          <cell r="N743">
            <v>27.1</v>
          </cell>
          <cell r="O743">
            <v>38.94</v>
          </cell>
        </row>
        <row r="745">
          <cell r="A745" t="str">
            <v>Cost(not including EHV$)</v>
          </cell>
        </row>
        <row r="747">
          <cell r="A747" t="str">
            <v xml:space="preserve">  Total Cost Rate (Mills/KWH)</v>
          </cell>
          <cell r="C747">
            <v>31.070740409556421</v>
          </cell>
          <cell r="D747">
            <v>31.00848005405636</v>
          </cell>
          <cell r="E747">
            <v>26.978400637747388</v>
          </cell>
          <cell r="F747">
            <v>26.101822352543543</v>
          </cell>
          <cell r="G747">
            <v>29.054805483600788</v>
          </cell>
          <cell r="H747">
            <v>40.958116084356007</v>
          </cell>
          <cell r="I747">
            <v>64.533123331060551</v>
          </cell>
          <cell r="J747">
            <v>64.455262138947461</v>
          </cell>
          <cell r="K747">
            <v>33.004884319910779</v>
          </cell>
          <cell r="L747">
            <v>26.505019458174949</v>
          </cell>
          <cell r="M747">
            <v>26.537861062790842</v>
          </cell>
          <cell r="N747">
            <v>27.10093756558895</v>
          </cell>
          <cell r="O747">
            <v>38.94</v>
          </cell>
        </row>
        <row r="748">
          <cell r="A748" t="str">
            <v xml:space="preserve">  Total Cost ($1000)</v>
          </cell>
          <cell r="C748">
            <v>86296.8</v>
          </cell>
          <cell r="D748">
            <v>69982.7</v>
          </cell>
          <cell r="E748">
            <v>78930.100000000006</v>
          </cell>
          <cell r="F748">
            <v>72035.600000000006</v>
          </cell>
          <cell r="G748">
            <v>94729.7</v>
          </cell>
          <cell r="H748">
            <v>165834</v>
          </cell>
          <cell r="I748">
            <v>318257.59999999998</v>
          </cell>
          <cell r="J748">
            <v>308077.2</v>
          </cell>
          <cell r="K748">
            <v>113801.1</v>
          </cell>
          <cell r="L748">
            <v>70169.8</v>
          </cell>
          <cell r="M748">
            <v>54835.3</v>
          </cell>
          <cell r="N748">
            <v>79606.399999999994</v>
          </cell>
          <cell r="O748">
            <v>1512556.3</v>
          </cell>
        </row>
        <row r="750">
          <cell r="A750" t="str">
            <v>Savings(Not adj. for EHV$)</v>
          </cell>
        </row>
        <row r="751">
          <cell r="A751" t="str">
            <v xml:space="preserve">    </v>
          </cell>
        </row>
        <row r="752">
          <cell r="A752" t="str">
            <v xml:space="preserve">  Total Savings Rate (Mills/KWH)</v>
          </cell>
          <cell r="C752">
            <v>0</v>
          </cell>
          <cell r="D752">
            <v>0</v>
          </cell>
          <cell r="E752">
            <v>0</v>
          </cell>
          <cell r="F752">
            <v>0</v>
          </cell>
          <cell r="G752">
            <v>0</v>
          </cell>
          <cell r="H752">
            <v>0</v>
          </cell>
          <cell r="I752">
            <v>0</v>
          </cell>
          <cell r="J752">
            <v>0</v>
          </cell>
          <cell r="K752">
            <v>0</v>
          </cell>
          <cell r="L752">
            <v>0</v>
          </cell>
          <cell r="M752">
            <v>0</v>
          </cell>
          <cell r="N752">
            <v>0</v>
          </cell>
          <cell r="O752">
            <v>0</v>
          </cell>
        </row>
        <row r="753">
          <cell r="A753" t="str">
            <v xml:space="preserve">  Total Savings ($1000)</v>
          </cell>
          <cell r="C753">
            <v>0</v>
          </cell>
          <cell r="D753">
            <v>0</v>
          </cell>
          <cell r="E753">
            <v>0</v>
          </cell>
          <cell r="F753">
            <v>0</v>
          </cell>
          <cell r="G753">
            <v>0</v>
          </cell>
          <cell r="H753">
            <v>0</v>
          </cell>
          <cell r="I753">
            <v>0</v>
          </cell>
          <cell r="J753">
            <v>0</v>
          </cell>
          <cell r="K753">
            <v>0</v>
          </cell>
          <cell r="L753">
            <v>0</v>
          </cell>
          <cell r="M753">
            <v>0</v>
          </cell>
          <cell r="N753">
            <v>0</v>
          </cell>
          <cell r="O753">
            <v>0</v>
          </cell>
        </row>
        <row r="754">
          <cell r="A754" t="str">
            <v xml:space="preserve">  TOTAL SAVINGS FOR PPUC CUST.</v>
          </cell>
          <cell r="B754">
            <v>1</v>
          </cell>
          <cell r="C754">
            <v>0</v>
          </cell>
          <cell r="D754">
            <v>0</v>
          </cell>
          <cell r="E754">
            <v>0</v>
          </cell>
          <cell r="F754">
            <v>0</v>
          </cell>
          <cell r="G754">
            <v>0</v>
          </cell>
          <cell r="H754">
            <v>0</v>
          </cell>
          <cell r="I754">
            <v>0</v>
          </cell>
          <cell r="J754">
            <v>0</v>
          </cell>
          <cell r="K754">
            <v>0</v>
          </cell>
          <cell r="L754">
            <v>0</v>
          </cell>
          <cell r="M754">
            <v>0</v>
          </cell>
          <cell r="N754">
            <v>0</v>
          </cell>
          <cell r="O754">
            <v>0</v>
          </cell>
        </row>
        <row r="755">
          <cell r="A755" t="str">
            <v>---------------------------------</v>
          </cell>
          <cell r="B755" t="str">
            <v>---------------------------------</v>
          </cell>
          <cell r="C755" t="str">
            <v>---------------------------------</v>
          </cell>
          <cell r="D755" t="str">
            <v>---------------------------------</v>
          </cell>
          <cell r="E755" t="str">
            <v>---------------------------------</v>
          </cell>
          <cell r="F755" t="str">
            <v>---------------------------------</v>
          </cell>
          <cell r="G755" t="str">
            <v>---------------------------------</v>
          </cell>
          <cell r="H755" t="str">
            <v>---------------------------------</v>
          </cell>
          <cell r="I755" t="str">
            <v>---------------------------------</v>
          </cell>
          <cell r="J755" t="str">
            <v>---------------------------------</v>
          </cell>
          <cell r="K755" t="str">
            <v>---------------------------------</v>
          </cell>
          <cell r="L755" t="str">
            <v>---------------------------------</v>
          </cell>
          <cell r="M755" t="str">
            <v>---------------------------------</v>
          </cell>
          <cell r="N755" t="str">
            <v>---------------------------------</v>
          </cell>
          <cell r="O755" t="str">
            <v>-----------</v>
          </cell>
        </row>
        <row r="757">
          <cell r="F757" t="str">
            <v>TOTAL TWO-PARTY ENERGY SALES (LOADED AND UNLOADED)</v>
          </cell>
        </row>
        <row r="758">
          <cell r="A758" t="str">
            <v xml:space="preserve">  ENERGY (GWH)</v>
          </cell>
          <cell r="C758">
            <v>2777.4303711799671</v>
          </cell>
          <cell r="D758">
            <v>2256.8887812305543</v>
          </cell>
          <cell r="E758">
            <v>2925.6782031233347</v>
          </cell>
          <cell r="F758">
            <v>2759.7924305566653</v>
          </cell>
          <cell r="G758">
            <v>3260.3783543079885</v>
          </cell>
          <cell r="H758">
            <v>4048.867339416699</v>
          </cell>
          <cell r="I758">
            <v>4931.6930868202444</v>
          </cell>
          <cell r="J758">
            <v>4779.7051982400199</v>
          </cell>
          <cell r="K758">
            <v>3448.0084327590603</v>
          </cell>
          <cell r="L758">
            <v>2647.4139125659799</v>
          </cell>
          <cell r="M758">
            <v>2066.3050553543999</v>
          </cell>
          <cell r="N758">
            <v>2937.4045029406398</v>
          </cell>
          <cell r="O758">
            <v>38839.600000000006</v>
          </cell>
        </row>
        <row r="759">
          <cell r="A759" t="str">
            <v xml:space="preserve">  BILLING ($1000)</v>
          </cell>
          <cell r="C759">
            <v>86296.8</v>
          </cell>
          <cell r="D759">
            <v>69982.7</v>
          </cell>
          <cell r="E759">
            <v>78930.100000000006</v>
          </cell>
          <cell r="F759">
            <v>72035.600000000006</v>
          </cell>
          <cell r="G759">
            <v>94729.7</v>
          </cell>
          <cell r="H759">
            <v>165834</v>
          </cell>
          <cell r="I759">
            <v>318257.59999999998</v>
          </cell>
          <cell r="J759">
            <v>308077.2</v>
          </cell>
          <cell r="K759">
            <v>113801.1</v>
          </cell>
          <cell r="L759">
            <v>70169.8</v>
          </cell>
          <cell r="M759">
            <v>54835.3</v>
          </cell>
          <cell r="N759">
            <v>79606.399999999994</v>
          </cell>
          <cell r="O759">
            <v>1512556.3</v>
          </cell>
        </row>
        <row r="760">
          <cell r="A760" t="str">
            <v xml:space="preserve">  BILLING RATE (MILLS/KWH)</v>
          </cell>
          <cell r="C760">
            <v>31.07</v>
          </cell>
          <cell r="D760">
            <v>31.01</v>
          </cell>
          <cell r="E760">
            <v>26.98</v>
          </cell>
          <cell r="F760">
            <v>26.1</v>
          </cell>
          <cell r="G760">
            <v>29.05</v>
          </cell>
          <cell r="H760">
            <v>40.96</v>
          </cell>
          <cell r="I760">
            <v>64.53</v>
          </cell>
          <cell r="J760">
            <v>64.459999999999994</v>
          </cell>
          <cell r="K760">
            <v>33</v>
          </cell>
          <cell r="L760">
            <v>26.51</v>
          </cell>
          <cell r="M760">
            <v>26.54</v>
          </cell>
          <cell r="N760">
            <v>27.1</v>
          </cell>
          <cell r="O760">
            <v>38.94</v>
          </cell>
        </row>
        <row r="762">
          <cell r="A762" t="str">
            <v xml:space="preserve">  TOTAL SAVINGS INCL. JCP&amp;L($1000)</v>
          </cell>
          <cell r="C762">
            <v>0</v>
          </cell>
          <cell r="D762">
            <v>0</v>
          </cell>
          <cell r="E762">
            <v>0</v>
          </cell>
          <cell r="F762">
            <v>0</v>
          </cell>
          <cell r="G762">
            <v>0</v>
          </cell>
          <cell r="H762">
            <v>0</v>
          </cell>
          <cell r="I762">
            <v>0</v>
          </cell>
          <cell r="J762">
            <v>0</v>
          </cell>
          <cell r="K762">
            <v>0</v>
          </cell>
          <cell r="L762">
            <v>0</v>
          </cell>
          <cell r="M762">
            <v>0</v>
          </cell>
          <cell r="N762">
            <v>0</v>
          </cell>
          <cell r="O762">
            <v>0</v>
          </cell>
        </row>
        <row r="763">
          <cell r="A763" t="str">
            <v xml:space="preserve">  TOTAL SAVINGS RATE (MILLS/KWH)</v>
          </cell>
          <cell r="C763">
            <v>0</v>
          </cell>
          <cell r="D763">
            <v>0</v>
          </cell>
          <cell r="E763">
            <v>0</v>
          </cell>
          <cell r="F763">
            <v>0</v>
          </cell>
          <cell r="G763">
            <v>0</v>
          </cell>
          <cell r="H763">
            <v>0</v>
          </cell>
          <cell r="I763">
            <v>0</v>
          </cell>
          <cell r="J763">
            <v>0</v>
          </cell>
          <cell r="K763">
            <v>0</v>
          </cell>
          <cell r="L763">
            <v>0</v>
          </cell>
          <cell r="M763">
            <v>0</v>
          </cell>
          <cell r="N763">
            <v>0</v>
          </cell>
          <cell r="O763">
            <v>0</v>
          </cell>
        </row>
        <row r="765">
          <cell r="A765" t="str">
            <v xml:space="preserve">  TOTAL SAVINGS EXCL JCP&amp;L($1000)</v>
          </cell>
          <cell r="C765">
            <v>0</v>
          </cell>
          <cell r="D765">
            <v>0</v>
          </cell>
          <cell r="E765">
            <v>0</v>
          </cell>
          <cell r="F765">
            <v>0</v>
          </cell>
          <cell r="G765">
            <v>0</v>
          </cell>
          <cell r="H765">
            <v>0</v>
          </cell>
          <cell r="I765">
            <v>0</v>
          </cell>
          <cell r="J765">
            <v>0</v>
          </cell>
          <cell r="K765">
            <v>0</v>
          </cell>
          <cell r="L765">
            <v>0</v>
          </cell>
          <cell r="M765">
            <v>0</v>
          </cell>
          <cell r="N765">
            <v>0</v>
          </cell>
          <cell r="O765">
            <v>0</v>
          </cell>
        </row>
        <row r="766">
          <cell r="A766" t="str">
            <v xml:space="preserve">  TOTAL SAVINGS FOR PPUC CUST.</v>
          </cell>
          <cell r="C766">
            <v>0</v>
          </cell>
          <cell r="D766">
            <v>0</v>
          </cell>
          <cell r="E766">
            <v>0</v>
          </cell>
          <cell r="F766">
            <v>0</v>
          </cell>
          <cell r="G766">
            <v>0</v>
          </cell>
          <cell r="H766">
            <v>0</v>
          </cell>
          <cell r="I766">
            <v>0</v>
          </cell>
          <cell r="J766">
            <v>0</v>
          </cell>
          <cell r="K766">
            <v>0</v>
          </cell>
          <cell r="L766">
            <v>0</v>
          </cell>
          <cell r="M766">
            <v>0</v>
          </cell>
          <cell r="N766">
            <v>0</v>
          </cell>
          <cell r="O766">
            <v>0</v>
          </cell>
        </row>
        <row r="767">
          <cell r="A767" t="str">
            <v>---------------------------------</v>
          </cell>
          <cell r="B767" t="str">
            <v>---------------------------------</v>
          </cell>
          <cell r="C767" t="str">
            <v>---------------------------------</v>
          </cell>
          <cell r="D767" t="str">
            <v>---------------------------------</v>
          </cell>
          <cell r="E767" t="str">
            <v>---------------------------------</v>
          </cell>
          <cell r="F767" t="str">
            <v>---------------------------------</v>
          </cell>
          <cell r="G767" t="str">
            <v>---------------------------------</v>
          </cell>
          <cell r="H767" t="str">
            <v>---------------------------------</v>
          </cell>
          <cell r="I767" t="str">
            <v>---------------------------------</v>
          </cell>
          <cell r="J767" t="str">
            <v>---------------------------------</v>
          </cell>
          <cell r="K767" t="str">
            <v>---------------------------------</v>
          </cell>
          <cell r="L767" t="str">
            <v>---------------------------------</v>
          </cell>
          <cell r="M767" t="str">
            <v>---------------------------------</v>
          </cell>
          <cell r="N767" t="str">
            <v>---------------------------------</v>
          </cell>
          <cell r="O767" t="str">
            <v>-----------</v>
          </cell>
        </row>
        <row r="768">
          <cell r="A768" t="str">
            <v xml:space="preserve">EHV CHARGES </v>
          </cell>
        </row>
        <row r="769">
          <cell r="A769" t="str">
            <v xml:space="preserve"> EHV Charge-Unloaded Sales ($0.60/MWH)</v>
          </cell>
        </row>
        <row r="770">
          <cell r="A770" t="str">
            <v xml:space="preserve">    PP&amp;L Share</v>
          </cell>
          <cell r="C770">
            <v>0</v>
          </cell>
          <cell r="D770">
            <v>0</v>
          </cell>
          <cell r="E770">
            <v>0</v>
          </cell>
          <cell r="F770">
            <v>0</v>
          </cell>
          <cell r="G770">
            <v>0</v>
          </cell>
          <cell r="H770">
            <v>0</v>
          </cell>
          <cell r="I770">
            <v>0</v>
          </cell>
          <cell r="J770">
            <v>0</v>
          </cell>
          <cell r="K770">
            <v>0</v>
          </cell>
          <cell r="L770">
            <v>0</v>
          </cell>
          <cell r="M770">
            <v>0</v>
          </cell>
          <cell r="N770">
            <v>0</v>
          </cell>
          <cell r="O770">
            <v>0</v>
          </cell>
        </row>
        <row r="771">
          <cell r="A771" t="str">
            <v xml:space="preserve">    JCP&amp;L Share</v>
          </cell>
          <cell r="C771">
            <v>0</v>
          </cell>
          <cell r="D771">
            <v>0</v>
          </cell>
          <cell r="E771">
            <v>0</v>
          </cell>
          <cell r="F771">
            <v>0</v>
          </cell>
          <cell r="G771">
            <v>0</v>
          </cell>
          <cell r="H771">
            <v>0</v>
          </cell>
          <cell r="I771">
            <v>0</v>
          </cell>
          <cell r="J771">
            <v>0</v>
          </cell>
          <cell r="K771">
            <v>0</v>
          </cell>
          <cell r="L771">
            <v>0</v>
          </cell>
          <cell r="M771">
            <v>0</v>
          </cell>
          <cell r="N771">
            <v>0</v>
          </cell>
          <cell r="O771">
            <v>0</v>
          </cell>
        </row>
        <row r="772">
          <cell r="A772" t="str">
            <v xml:space="preserve">  Total EHV-Unloaded Sales</v>
          </cell>
          <cell r="C772">
            <v>0</v>
          </cell>
          <cell r="D772">
            <v>0</v>
          </cell>
          <cell r="E772">
            <v>0</v>
          </cell>
          <cell r="F772">
            <v>0</v>
          </cell>
          <cell r="G772">
            <v>0</v>
          </cell>
          <cell r="H772">
            <v>0</v>
          </cell>
          <cell r="I772">
            <v>0</v>
          </cell>
          <cell r="J772">
            <v>0</v>
          </cell>
          <cell r="K772">
            <v>0</v>
          </cell>
          <cell r="L772">
            <v>0</v>
          </cell>
          <cell r="M772">
            <v>0</v>
          </cell>
          <cell r="N772">
            <v>0</v>
          </cell>
          <cell r="O772">
            <v>0</v>
          </cell>
        </row>
        <row r="774">
          <cell r="A774" t="str">
            <v xml:space="preserve"> EHV Charge-Loaded Sales ($0.60/MWH)</v>
          </cell>
        </row>
        <row r="775">
          <cell r="A775" t="str">
            <v xml:space="preserve">    PP&amp;L Only</v>
          </cell>
          <cell r="C775">
            <v>1666.4582227079802</v>
          </cell>
          <cell r="D775">
            <v>1354.1332687383326</v>
          </cell>
          <cell r="E775">
            <v>1755.4069218740008</v>
          </cell>
          <cell r="F775">
            <v>1655.8754583339992</v>
          </cell>
          <cell r="G775">
            <v>1956.2270125847931</v>
          </cell>
          <cell r="H775">
            <v>2429.3204036500192</v>
          </cell>
          <cell r="I775">
            <v>2959.0158520921464</v>
          </cell>
          <cell r="J775">
            <v>2867.8231189440116</v>
          </cell>
          <cell r="K775">
            <v>2068.8050596554363</v>
          </cell>
          <cell r="L775">
            <v>1588.448347539588</v>
          </cell>
          <cell r="M775">
            <v>1239.7830332126398</v>
          </cell>
          <cell r="N775">
            <v>1762.4427017643839</v>
          </cell>
          <cell r="O775">
            <v>23303.600000000002</v>
          </cell>
        </row>
        <row r="777">
          <cell r="A777" t="str">
            <v>TOTAL EHV CHARGES(Loaded and Unloaded)</v>
          </cell>
          <cell r="C777">
            <v>1666.4582227079802</v>
          </cell>
          <cell r="D777">
            <v>1354.1332687383326</v>
          </cell>
          <cell r="E777">
            <v>1755.4069218740008</v>
          </cell>
          <cell r="F777">
            <v>1655.8754583339992</v>
          </cell>
          <cell r="G777">
            <v>1956.2270125847931</v>
          </cell>
          <cell r="H777">
            <v>2429.3204036500192</v>
          </cell>
          <cell r="I777">
            <v>2959.0158520921464</v>
          </cell>
          <cell r="J777">
            <v>2867.8231189440116</v>
          </cell>
          <cell r="K777">
            <v>2068.8050596554363</v>
          </cell>
          <cell r="L777">
            <v>1588.448347539588</v>
          </cell>
          <cell r="M777">
            <v>1239.7830332126398</v>
          </cell>
          <cell r="N777">
            <v>1762.4427017643839</v>
          </cell>
          <cell r="O777">
            <v>23303.600000000002</v>
          </cell>
        </row>
        <row r="778">
          <cell r="A778" t="str">
            <v xml:space="preserve">    PP&amp;L Share</v>
          </cell>
          <cell r="C778">
            <v>1666.4582227079802</v>
          </cell>
          <cell r="D778">
            <v>1354.1332687383326</v>
          </cell>
          <cell r="E778">
            <v>1755.4069218740008</v>
          </cell>
          <cell r="F778">
            <v>1655.8754583339992</v>
          </cell>
          <cell r="G778">
            <v>1956.2270125847931</v>
          </cell>
          <cell r="H778">
            <v>2429.3204036500192</v>
          </cell>
          <cell r="I778">
            <v>2959.0158520921464</v>
          </cell>
          <cell r="J778">
            <v>2867.8231189440116</v>
          </cell>
          <cell r="K778">
            <v>2068.8050596554363</v>
          </cell>
          <cell r="L778">
            <v>1588.448347539588</v>
          </cell>
          <cell r="M778">
            <v>1239.7830332126398</v>
          </cell>
          <cell r="N778">
            <v>1762.4427017643839</v>
          </cell>
          <cell r="O778">
            <v>23303.600000000002</v>
          </cell>
        </row>
        <row r="779">
          <cell r="A779" t="str">
            <v xml:space="preserve">    JCP&amp;L Share</v>
          </cell>
          <cell r="C779">
            <v>0</v>
          </cell>
          <cell r="D779">
            <v>0</v>
          </cell>
          <cell r="E779">
            <v>0</v>
          </cell>
          <cell r="F779">
            <v>0</v>
          </cell>
          <cell r="G779">
            <v>0</v>
          </cell>
          <cell r="H779">
            <v>0</v>
          </cell>
          <cell r="I779">
            <v>0</v>
          </cell>
          <cell r="J779">
            <v>0</v>
          </cell>
          <cell r="K779">
            <v>0</v>
          </cell>
          <cell r="L779">
            <v>0</v>
          </cell>
          <cell r="M779">
            <v>0</v>
          </cell>
          <cell r="N779">
            <v>0</v>
          </cell>
          <cell r="O779">
            <v>0</v>
          </cell>
        </row>
        <row r="781">
          <cell r="A781" t="str">
            <v xml:space="preserve">   (PP&amp;L EHV charges are included in the ECR calculation on Page 10 but not the CSO calculation on Page 9)</v>
          </cell>
        </row>
        <row r="783">
          <cell r="F783" t="str">
            <v xml:space="preserve">                        CALCULATION OF SAVINGS ON PJM SALES</v>
          </cell>
          <cell r="L783" t="str">
            <v>CASE:2001 FORECAST</v>
          </cell>
          <cell r="P783" t="str">
            <v>15</v>
          </cell>
        </row>
        <row r="784">
          <cell r="A784" t="str">
            <v>THIS PAGE IS NO LONGER USED</v>
          </cell>
          <cell r="F784" t="str">
            <v xml:space="preserve">                  </v>
          </cell>
          <cell r="L784">
            <v>36851</v>
          </cell>
        </row>
        <row r="786">
          <cell r="A786" t="str">
            <v>COST OF INTERCHANGE MIX</v>
          </cell>
          <cell r="C786" t="str">
            <v>JANUARY</v>
          </cell>
          <cell r="D786" t="str">
            <v>FEBRUARY</v>
          </cell>
          <cell r="E786" t="str">
            <v>MARCH</v>
          </cell>
          <cell r="F786" t="str">
            <v>APRIL</v>
          </cell>
          <cell r="G786" t="str">
            <v>MAY</v>
          </cell>
          <cell r="H786" t="str">
            <v>JUNE</v>
          </cell>
          <cell r="I786" t="str">
            <v>JULY</v>
          </cell>
          <cell r="J786" t="str">
            <v>AUGUST</v>
          </cell>
          <cell r="K786" t="str">
            <v>SEPTEMBER</v>
          </cell>
          <cell r="L786" t="str">
            <v>OCTOBER</v>
          </cell>
          <cell r="M786" t="str">
            <v>NOVEMBER</v>
          </cell>
          <cell r="N786" t="str">
            <v>DECEMBER</v>
          </cell>
          <cell r="O786" t="str">
            <v>TOTAL</v>
          </cell>
        </row>
        <row r="788">
          <cell r="A788" t="str">
            <v xml:space="preserve">  MARTINS CREEK #3-4</v>
          </cell>
        </row>
        <row r="790">
          <cell r="A790" t="str">
            <v xml:space="preserve">    Output Interchanged (GWH)</v>
          </cell>
          <cell r="B790" t="str">
            <v>.</v>
          </cell>
          <cell r="C790">
            <v>6.5</v>
          </cell>
          <cell r="D790">
            <v>10</v>
          </cell>
          <cell r="E790">
            <v>0.8</v>
          </cell>
          <cell r="F790">
            <v>0</v>
          </cell>
          <cell r="G790">
            <v>5</v>
          </cell>
          <cell r="H790">
            <v>15</v>
          </cell>
          <cell r="I790">
            <v>0</v>
          </cell>
          <cell r="J790">
            <v>50</v>
          </cell>
          <cell r="K790">
            <v>10</v>
          </cell>
          <cell r="L790">
            <v>0.8</v>
          </cell>
          <cell r="M790">
            <v>1.4</v>
          </cell>
          <cell r="N790">
            <v>1.3</v>
          </cell>
          <cell r="O790">
            <v>101</v>
          </cell>
        </row>
        <row r="791">
          <cell r="A791" t="str">
            <v xml:space="preserve">    Fuel Cost Rate (Mills/KWH)</v>
          </cell>
          <cell r="C791">
            <v>55.221020000000003</v>
          </cell>
          <cell r="D791">
            <v>50.928350000000002</v>
          </cell>
          <cell r="E791">
            <v>50.325299999999999</v>
          </cell>
          <cell r="F791">
            <v>48.271740000000001</v>
          </cell>
          <cell r="G791">
            <v>44.366709999999998</v>
          </cell>
          <cell r="H791">
            <v>43.411299999999997</v>
          </cell>
          <cell r="I791">
            <v>40.072119999999998</v>
          </cell>
          <cell r="J791">
            <v>39.618119999999998</v>
          </cell>
          <cell r="K791">
            <v>40.587580000000003</v>
          </cell>
          <cell r="L791">
            <v>41.003259999999997</v>
          </cell>
          <cell r="M791">
            <v>44.901820000000001</v>
          </cell>
          <cell r="N791">
            <v>44.376460000000002</v>
          </cell>
          <cell r="O791">
            <v>42.79</v>
          </cell>
        </row>
        <row r="792">
          <cell r="A792" t="str">
            <v xml:space="preserve">    Cost of Interchange ($1000)</v>
          </cell>
          <cell r="C792">
            <v>358.9</v>
          </cell>
          <cell r="D792">
            <v>509.3</v>
          </cell>
          <cell r="E792">
            <v>40.299999999999997</v>
          </cell>
          <cell r="F792">
            <v>0</v>
          </cell>
          <cell r="G792">
            <v>221.8</v>
          </cell>
          <cell r="H792">
            <v>651.20000000000005</v>
          </cell>
          <cell r="I792">
            <v>0</v>
          </cell>
          <cell r="J792">
            <v>1980.9</v>
          </cell>
          <cell r="K792">
            <v>405.9</v>
          </cell>
          <cell r="L792">
            <v>32.799999999999997</v>
          </cell>
          <cell r="M792">
            <v>62.9</v>
          </cell>
          <cell r="N792">
            <v>57.7</v>
          </cell>
          <cell r="O792">
            <v>4321.7</v>
          </cell>
        </row>
        <row r="794">
          <cell r="A794" t="str">
            <v xml:space="preserve">  COAL</v>
          </cell>
        </row>
        <row r="796">
          <cell r="A796" t="str">
            <v xml:space="preserve">    Output For Interchange (GWH)</v>
          </cell>
          <cell r="C796">
            <v>876.5</v>
          </cell>
          <cell r="D796">
            <v>825</v>
          </cell>
          <cell r="E796">
            <v>420.49999999999994</v>
          </cell>
          <cell r="F796">
            <v>0.6</v>
          </cell>
          <cell r="G796">
            <v>501.8</v>
          </cell>
          <cell r="H796">
            <v>1548.9</v>
          </cell>
          <cell r="I796">
            <v>1616.9</v>
          </cell>
          <cell r="J796">
            <v>1574.4</v>
          </cell>
          <cell r="K796">
            <v>993.6</v>
          </cell>
          <cell r="L796">
            <v>855</v>
          </cell>
          <cell r="M796">
            <v>675.6</v>
          </cell>
          <cell r="N796">
            <v>820.9</v>
          </cell>
          <cell r="O796">
            <v>10710</v>
          </cell>
        </row>
        <row r="797">
          <cell r="A797" t="str">
            <v xml:space="preserve">    Fuel Cost Rate (Mills/KWH)</v>
          </cell>
          <cell r="C797">
            <v>14.11</v>
          </cell>
          <cell r="D797">
            <v>14.04</v>
          </cell>
          <cell r="E797">
            <v>13.81</v>
          </cell>
          <cell r="F797">
            <v>14.19</v>
          </cell>
          <cell r="G797">
            <v>14.95</v>
          </cell>
          <cell r="H797">
            <v>13.93</v>
          </cell>
          <cell r="I797">
            <v>13.83</v>
          </cell>
          <cell r="J797">
            <v>13.78</v>
          </cell>
          <cell r="K797">
            <v>12.18</v>
          </cell>
          <cell r="L797">
            <v>12.29</v>
          </cell>
          <cell r="M797">
            <v>13.89</v>
          </cell>
          <cell r="N797">
            <v>14.15</v>
          </cell>
          <cell r="O797">
            <v>13.68</v>
          </cell>
        </row>
        <row r="798">
          <cell r="A798" t="str">
            <v xml:space="preserve">    Cost of Interchange ($1000)</v>
          </cell>
          <cell r="C798">
            <v>12367.4</v>
          </cell>
          <cell r="D798">
            <v>11583</v>
          </cell>
          <cell r="E798">
            <v>5807.1</v>
          </cell>
          <cell r="F798">
            <v>8.5</v>
          </cell>
          <cell r="G798">
            <v>7501.9</v>
          </cell>
          <cell r="H798">
            <v>21576.2</v>
          </cell>
          <cell r="I798">
            <v>22361.7</v>
          </cell>
          <cell r="J798">
            <v>21695.200000000001</v>
          </cell>
          <cell r="K798">
            <v>12102</v>
          </cell>
          <cell r="L798">
            <v>10508</v>
          </cell>
          <cell r="M798">
            <v>9384.1</v>
          </cell>
          <cell r="N798">
            <v>11615.7</v>
          </cell>
          <cell r="O798">
            <v>146510.80000000002</v>
          </cell>
        </row>
        <row r="800">
          <cell r="A800" t="str">
            <v xml:space="preserve">  POOL PURCHASES RESOLD</v>
          </cell>
        </row>
        <row r="802">
          <cell r="A802" t="str">
            <v xml:space="preserve">    Quantity (GWH)</v>
          </cell>
          <cell r="B802" t="str">
            <v>.</v>
          </cell>
          <cell r="C802">
            <v>0</v>
          </cell>
          <cell r="D802">
            <v>0</v>
          </cell>
          <cell r="E802">
            <v>0</v>
          </cell>
          <cell r="F802">
            <v>0</v>
          </cell>
          <cell r="G802">
            <v>0</v>
          </cell>
          <cell r="H802">
            <v>0</v>
          </cell>
          <cell r="I802">
            <v>0</v>
          </cell>
          <cell r="J802">
            <v>0</v>
          </cell>
          <cell r="K802">
            <v>0</v>
          </cell>
          <cell r="L802">
            <v>0</v>
          </cell>
          <cell r="M802">
            <v>0</v>
          </cell>
          <cell r="N802">
            <v>0</v>
          </cell>
          <cell r="O802">
            <v>0</v>
          </cell>
        </row>
        <row r="803">
          <cell r="A803" t="str">
            <v xml:space="preserve">    Cost Rate (Mills/KWH)</v>
          </cell>
          <cell r="B803" t="str">
            <v>.</v>
          </cell>
          <cell r="C803">
            <v>0</v>
          </cell>
          <cell r="D803">
            <v>0</v>
          </cell>
          <cell r="E803">
            <v>0</v>
          </cell>
          <cell r="F803">
            <v>0</v>
          </cell>
          <cell r="G803">
            <v>0</v>
          </cell>
          <cell r="H803">
            <v>0</v>
          </cell>
          <cell r="I803">
            <v>0</v>
          </cell>
          <cell r="J803">
            <v>0</v>
          </cell>
          <cell r="K803">
            <v>0</v>
          </cell>
          <cell r="L803">
            <v>0</v>
          </cell>
          <cell r="M803">
            <v>0</v>
          </cell>
          <cell r="N803">
            <v>0</v>
          </cell>
          <cell r="O803">
            <v>0</v>
          </cell>
        </row>
        <row r="804">
          <cell r="A804" t="str">
            <v xml:space="preserve">    Cost of Purchases ($1000)</v>
          </cell>
          <cell r="C804">
            <v>0</v>
          </cell>
          <cell r="D804">
            <v>0</v>
          </cell>
          <cell r="E804">
            <v>0</v>
          </cell>
          <cell r="F804">
            <v>0</v>
          </cell>
          <cell r="G804">
            <v>0</v>
          </cell>
          <cell r="H804">
            <v>0</v>
          </cell>
          <cell r="I804">
            <v>0</v>
          </cell>
          <cell r="J804">
            <v>0</v>
          </cell>
          <cell r="K804">
            <v>0</v>
          </cell>
          <cell r="L804">
            <v>0</v>
          </cell>
          <cell r="M804">
            <v>0</v>
          </cell>
          <cell r="N804">
            <v>0</v>
          </cell>
          <cell r="O804">
            <v>0</v>
          </cell>
        </row>
        <row r="806">
          <cell r="A806" t="str">
            <v xml:space="preserve">  OTHER PURCHASES RESOLD</v>
          </cell>
        </row>
        <row r="808">
          <cell r="A808" t="str">
            <v xml:space="preserve">    Quantity (GWH)</v>
          </cell>
          <cell r="B808" t="str">
            <v>.</v>
          </cell>
          <cell r="C808">
            <v>0</v>
          </cell>
          <cell r="D808">
            <v>0</v>
          </cell>
          <cell r="E808">
            <v>0</v>
          </cell>
          <cell r="F808">
            <v>0</v>
          </cell>
          <cell r="G808">
            <v>0</v>
          </cell>
          <cell r="H808">
            <v>0</v>
          </cell>
          <cell r="I808">
            <v>0</v>
          </cell>
          <cell r="J808">
            <v>0</v>
          </cell>
          <cell r="K808">
            <v>0</v>
          </cell>
          <cell r="L808">
            <v>0</v>
          </cell>
          <cell r="M808">
            <v>0</v>
          </cell>
          <cell r="N808">
            <v>22.4</v>
          </cell>
          <cell r="O808">
            <v>22</v>
          </cell>
        </row>
        <row r="809">
          <cell r="A809" t="str">
            <v xml:space="preserve">    Cost Rate (Mills/KWH)</v>
          </cell>
          <cell r="C809">
            <v>30.48</v>
          </cell>
          <cell r="D809">
            <v>30.42</v>
          </cell>
          <cell r="E809">
            <v>26.39</v>
          </cell>
          <cell r="F809">
            <v>25.51</v>
          </cell>
          <cell r="G809">
            <v>28.46</v>
          </cell>
          <cell r="H809">
            <v>40.369999999999997</v>
          </cell>
          <cell r="I809">
            <v>63.94</v>
          </cell>
          <cell r="J809">
            <v>63.86</v>
          </cell>
          <cell r="K809">
            <v>32.409999999999997</v>
          </cell>
          <cell r="L809">
            <v>25.92</v>
          </cell>
          <cell r="M809">
            <v>25.95</v>
          </cell>
          <cell r="N809">
            <v>26.51</v>
          </cell>
          <cell r="O809">
            <v>26.99</v>
          </cell>
        </row>
        <row r="810">
          <cell r="A810" t="str">
            <v xml:space="preserve">    Cost of Purchases ($1000)</v>
          </cell>
          <cell r="C810">
            <v>0</v>
          </cell>
          <cell r="D810">
            <v>0</v>
          </cell>
          <cell r="E810">
            <v>0</v>
          </cell>
          <cell r="F810">
            <v>0</v>
          </cell>
          <cell r="G810">
            <v>0</v>
          </cell>
          <cell r="H810">
            <v>0</v>
          </cell>
          <cell r="I810">
            <v>0</v>
          </cell>
          <cell r="J810">
            <v>0</v>
          </cell>
          <cell r="K810">
            <v>0</v>
          </cell>
          <cell r="L810">
            <v>0</v>
          </cell>
          <cell r="M810">
            <v>0</v>
          </cell>
          <cell r="N810">
            <v>593.79999999999995</v>
          </cell>
          <cell r="O810">
            <v>593.79999999999995</v>
          </cell>
        </row>
        <row r="812">
          <cell r="A812" t="str">
            <v xml:space="preserve">  COMBUSTION TURBINES &amp; DIESELS</v>
          </cell>
        </row>
        <row r="814">
          <cell r="A814" t="str">
            <v xml:space="preserve">    Output Interchanged (GWH)</v>
          </cell>
          <cell r="B814" t="str">
            <v>.</v>
          </cell>
          <cell r="C814">
            <v>0.4</v>
          </cell>
          <cell r="D814">
            <v>0.9</v>
          </cell>
          <cell r="E814">
            <v>0.1</v>
          </cell>
          <cell r="F814">
            <v>0</v>
          </cell>
          <cell r="G814">
            <v>0.5</v>
          </cell>
          <cell r="H814">
            <v>0.5</v>
          </cell>
          <cell r="I814">
            <v>2</v>
          </cell>
          <cell r="J814">
            <v>1.6</v>
          </cell>
          <cell r="K814">
            <v>2.4</v>
          </cell>
          <cell r="L814">
            <v>0.2</v>
          </cell>
          <cell r="M814">
            <v>0.1</v>
          </cell>
          <cell r="N814">
            <v>0.2</v>
          </cell>
          <cell r="O814">
            <v>9</v>
          </cell>
        </row>
        <row r="815">
          <cell r="A815" t="str">
            <v xml:space="preserve">    Fuel Cost Rate (Mills/KWH)</v>
          </cell>
          <cell r="C815">
            <v>64.816050000000004</v>
          </cell>
          <cell r="D815">
            <v>89.778509999999997</v>
          </cell>
          <cell r="E815">
            <v>88.844319999999996</v>
          </cell>
          <cell r="F815">
            <v>92.622380000000007</v>
          </cell>
          <cell r="G815">
            <v>29.760200000000001</v>
          </cell>
          <cell r="H815">
            <v>24.246569999999998</v>
          </cell>
          <cell r="I815">
            <v>41.568109999999997</v>
          </cell>
          <cell r="J815">
            <v>78.268299999999996</v>
          </cell>
          <cell r="K815">
            <v>43.312609999999999</v>
          </cell>
          <cell r="L815">
            <v>49.338380000000001</v>
          </cell>
          <cell r="M815">
            <v>49.984749999999998</v>
          </cell>
          <cell r="N815">
            <v>78.934569999999994</v>
          </cell>
          <cell r="O815">
            <v>53.96</v>
          </cell>
        </row>
        <row r="816">
          <cell r="A816" t="str">
            <v xml:space="preserve">    Cost ($1000)</v>
          </cell>
          <cell r="C816">
            <v>25.9</v>
          </cell>
          <cell r="D816">
            <v>80.8</v>
          </cell>
          <cell r="E816">
            <v>8.9</v>
          </cell>
          <cell r="F816">
            <v>0</v>
          </cell>
          <cell r="G816">
            <v>14.9</v>
          </cell>
          <cell r="H816">
            <v>12.1</v>
          </cell>
          <cell r="I816">
            <v>83.1</v>
          </cell>
          <cell r="J816">
            <v>125.2</v>
          </cell>
          <cell r="K816">
            <v>104</v>
          </cell>
          <cell r="L816">
            <v>9.9</v>
          </cell>
          <cell r="M816">
            <v>5</v>
          </cell>
          <cell r="N816">
            <v>15.8</v>
          </cell>
          <cell r="O816">
            <v>485.59999999999997</v>
          </cell>
        </row>
        <row r="818">
          <cell r="A818" t="str">
            <v xml:space="preserve">  COST OF PJM SALES</v>
          </cell>
        </row>
        <row r="820">
          <cell r="A820" t="str">
            <v xml:space="preserve">    Output For Interchange Sales (GWH)</v>
          </cell>
          <cell r="C820">
            <v>883.4</v>
          </cell>
          <cell r="D820">
            <v>835.9</v>
          </cell>
          <cell r="E820">
            <v>421.4</v>
          </cell>
          <cell r="F820">
            <v>0.6</v>
          </cell>
          <cell r="G820">
            <v>507.3</v>
          </cell>
          <cell r="H820">
            <v>1564.4</v>
          </cell>
          <cell r="I820">
            <v>1618.9</v>
          </cell>
          <cell r="J820">
            <v>1626</v>
          </cell>
          <cell r="K820">
            <v>1006</v>
          </cell>
          <cell r="L820">
            <v>856</v>
          </cell>
          <cell r="M820">
            <v>677.1</v>
          </cell>
          <cell r="N820">
            <v>844.8</v>
          </cell>
          <cell r="O820">
            <v>10842</v>
          </cell>
        </row>
        <row r="821">
          <cell r="A821" t="str">
            <v xml:space="preserve">    Cost Rate (Mills/KWH)</v>
          </cell>
          <cell r="C821">
            <v>14.44</v>
          </cell>
          <cell r="D821">
            <v>14.56</v>
          </cell>
          <cell r="E821">
            <v>13.9</v>
          </cell>
          <cell r="F821">
            <v>14.17</v>
          </cell>
          <cell r="G821">
            <v>15.25</v>
          </cell>
          <cell r="H821">
            <v>14.22</v>
          </cell>
          <cell r="I821">
            <v>13.86</v>
          </cell>
          <cell r="J821">
            <v>14.64</v>
          </cell>
          <cell r="K821">
            <v>12.54</v>
          </cell>
          <cell r="L821">
            <v>12.33</v>
          </cell>
          <cell r="M821">
            <v>13.96</v>
          </cell>
          <cell r="N821">
            <v>14.54</v>
          </cell>
          <cell r="O821">
            <v>14.01</v>
          </cell>
        </row>
        <row r="822">
          <cell r="A822" t="str">
            <v xml:space="preserve">    Cost of Interchange ($1000)</v>
          </cell>
          <cell r="C822">
            <v>12752.2</v>
          </cell>
          <cell r="D822">
            <v>12173.1</v>
          </cell>
          <cell r="E822">
            <v>5856.3</v>
          </cell>
          <cell r="F822">
            <v>8.5</v>
          </cell>
          <cell r="G822">
            <v>7738.6</v>
          </cell>
          <cell r="H822">
            <v>22239.5</v>
          </cell>
          <cell r="I822">
            <v>22444.799999999999</v>
          </cell>
          <cell r="J822">
            <v>23801.3</v>
          </cell>
          <cell r="K822">
            <v>12611.9</v>
          </cell>
          <cell r="L822">
            <v>10550.7</v>
          </cell>
          <cell r="M822">
            <v>9452</v>
          </cell>
          <cell r="N822">
            <v>12283</v>
          </cell>
          <cell r="O822">
            <v>151911.9</v>
          </cell>
        </row>
        <row r="824">
          <cell r="A824" t="str">
            <v xml:space="preserve">  PJM BILLING</v>
          </cell>
        </row>
        <row r="826">
          <cell r="A826" t="str">
            <v xml:space="preserve">    Interchange Sales (GWH)</v>
          </cell>
          <cell r="C826">
            <v>883.4</v>
          </cell>
          <cell r="D826">
            <v>835.9</v>
          </cell>
          <cell r="E826">
            <v>421.4</v>
          </cell>
          <cell r="F826">
            <v>0.6</v>
          </cell>
          <cell r="G826">
            <v>507.3</v>
          </cell>
          <cell r="H826">
            <v>1564.4</v>
          </cell>
          <cell r="I826">
            <v>1618.9</v>
          </cell>
          <cell r="J826">
            <v>1626</v>
          </cell>
          <cell r="K826">
            <v>1006</v>
          </cell>
          <cell r="L826">
            <v>856</v>
          </cell>
          <cell r="M826">
            <v>677.1</v>
          </cell>
          <cell r="N826">
            <v>844.8</v>
          </cell>
          <cell r="O826">
            <v>10842</v>
          </cell>
        </row>
        <row r="827">
          <cell r="A827" t="str">
            <v xml:space="preserve">    Billing Rate (Mills/KWH)</v>
          </cell>
          <cell r="C827">
            <v>27.45</v>
          </cell>
          <cell r="D827">
            <v>27.45</v>
          </cell>
          <cell r="E827">
            <v>22.8</v>
          </cell>
          <cell r="F827">
            <v>21.5</v>
          </cell>
          <cell r="G827">
            <v>27</v>
          </cell>
          <cell r="H827">
            <v>30.9</v>
          </cell>
          <cell r="I827">
            <v>40.35</v>
          </cell>
          <cell r="J827">
            <v>40.35</v>
          </cell>
          <cell r="K827">
            <v>27.65</v>
          </cell>
          <cell r="L827">
            <v>21.8</v>
          </cell>
          <cell r="M827">
            <v>22.15</v>
          </cell>
          <cell r="N827">
            <v>23.15</v>
          </cell>
          <cell r="O827">
            <v>30.51</v>
          </cell>
        </row>
        <row r="828">
          <cell r="A828" t="str">
            <v xml:space="preserve">    Interchange Bill ($1000)</v>
          </cell>
          <cell r="C828">
            <v>24248.5</v>
          </cell>
          <cell r="D828">
            <v>22945.8</v>
          </cell>
          <cell r="E828">
            <v>9608.4</v>
          </cell>
          <cell r="F828">
            <v>12.9</v>
          </cell>
          <cell r="G828">
            <v>13697.7</v>
          </cell>
          <cell r="H828">
            <v>48341</v>
          </cell>
          <cell r="I828">
            <v>65322.9</v>
          </cell>
          <cell r="J828">
            <v>65608.899999999994</v>
          </cell>
          <cell r="K828">
            <v>27815.7</v>
          </cell>
          <cell r="L828">
            <v>18660.5</v>
          </cell>
          <cell r="M828">
            <v>14997.7</v>
          </cell>
          <cell r="N828">
            <v>19557</v>
          </cell>
          <cell r="O828">
            <v>330817</v>
          </cell>
        </row>
        <row r="829">
          <cell r="A829" t="str">
            <v>TOTAL PJM BILLING</v>
          </cell>
          <cell r="C829">
            <v>24248.5</v>
          </cell>
          <cell r="D829">
            <v>22945.8</v>
          </cell>
          <cell r="E829">
            <v>9608.4</v>
          </cell>
          <cell r="F829">
            <v>12.9</v>
          </cell>
          <cell r="G829">
            <v>13697.7</v>
          </cell>
          <cell r="H829">
            <v>48341</v>
          </cell>
          <cell r="I829">
            <v>65322.9</v>
          </cell>
          <cell r="J829">
            <v>65608.899999999994</v>
          </cell>
          <cell r="K829">
            <v>27815.7</v>
          </cell>
          <cell r="L829">
            <v>18660.5</v>
          </cell>
          <cell r="M829">
            <v>14997.7</v>
          </cell>
          <cell r="N829">
            <v>19557</v>
          </cell>
          <cell r="O829">
            <v>330817</v>
          </cell>
        </row>
        <row r="831">
          <cell r="A831" t="str">
            <v xml:space="preserve">  SAVINGS ON PJM SALES</v>
          </cell>
        </row>
        <row r="833">
          <cell r="A833" t="str">
            <v xml:space="preserve">    Interchange Sales (GWH)</v>
          </cell>
          <cell r="C833">
            <v>883.4</v>
          </cell>
          <cell r="D833">
            <v>835.9</v>
          </cell>
          <cell r="E833">
            <v>421.4</v>
          </cell>
          <cell r="F833">
            <v>0.6</v>
          </cell>
          <cell r="G833">
            <v>507.3</v>
          </cell>
          <cell r="H833">
            <v>1564.4</v>
          </cell>
          <cell r="I833">
            <v>1618.9</v>
          </cell>
          <cell r="J833">
            <v>1626</v>
          </cell>
          <cell r="K833">
            <v>1006</v>
          </cell>
          <cell r="L833">
            <v>856</v>
          </cell>
          <cell r="M833">
            <v>677.1</v>
          </cell>
          <cell r="N833">
            <v>844.8</v>
          </cell>
          <cell r="O833">
            <v>10842</v>
          </cell>
        </row>
        <row r="834">
          <cell r="A834" t="str">
            <v xml:space="preserve">    Savings Rate (Mills/KWH)</v>
          </cell>
          <cell r="C834">
            <v>13.01</v>
          </cell>
          <cell r="D834">
            <v>12.89</v>
          </cell>
          <cell r="E834">
            <v>8.9</v>
          </cell>
          <cell r="F834">
            <v>7.33</v>
          </cell>
          <cell r="G834">
            <v>11.75</v>
          </cell>
          <cell r="H834">
            <v>16.68</v>
          </cell>
          <cell r="I834">
            <v>26.49</v>
          </cell>
          <cell r="J834">
            <v>25.71</v>
          </cell>
          <cell r="K834">
            <v>15.11</v>
          </cell>
          <cell r="L834">
            <v>9.4700000000000006</v>
          </cell>
          <cell r="M834">
            <v>8.19</v>
          </cell>
          <cell r="N834">
            <v>8.61</v>
          </cell>
          <cell r="O834">
            <v>16.5</v>
          </cell>
        </row>
        <row r="835">
          <cell r="A835" t="str">
            <v xml:space="preserve">    Interchange Savings ($1000)</v>
          </cell>
          <cell r="C835">
            <v>11496.3</v>
          </cell>
          <cell r="D835">
            <v>10772.699999999999</v>
          </cell>
          <cell r="E835">
            <v>3752.0999999999995</v>
          </cell>
          <cell r="F835">
            <v>4.4000000000000004</v>
          </cell>
          <cell r="G835">
            <v>5959.1</v>
          </cell>
          <cell r="H835">
            <v>26101.5</v>
          </cell>
          <cell r="I835">
            <v>42878.100000000006</v>
          </cell>
          <cell r="J835">
            <v>41807.599999999991</v>
          </cell>
          <cell r="K835">
            <v>15203.800000000001</v>
          </cell>
          <cell r="L835">
            <v>8109.7999999999993</v>
          </cell>
          <cell r="M835">
            <v>5545.7000000000007</v>
          </cell>
          <cell r="N835">
            <v>7274</v>
          </cell>
          <cell r="O835">
            <v>178905.09999999998</v>
          </cell>
        </row>
        <row r="837">
          <cell r="A837" t="str">
            <v xml:space="preserve">  PPUC CUST. SAVINGS ($1000)</v>
          </cell>
          <cell r="B837">
            <v>1</v>
          </cell>
          <cell r="C837">
            <v>11496.3</v>
          </cell>
          <cell r="D837">
            <v>10772.7</v>
          </cell>
          <cell r="E837">
            <v>3752.1</v>
          </cell>
          <cell r="F837">
            <v>4.4000000000000004</v>
          </cell>
          <cell r="G837">
            <v>5959.1</v>
          </cell>
          <cell r="H837">
            <v>26101.5</v>
          </cell>
          <cell r="I837">
            <v>42878.1</v>
          </cell>
          <cell r="J837">
            <v>41807.599999999999</v>
          </cell>
          <cell r="K837">
            <v>15203.8</v>
          </cell>
          <cell r="L837">
            <v>8109.8</v>
          </cell>
          <cell r="M837">
            <v>5545.7</v>
          </cell>
          <cell r="N837">
            <v>7274</v>
          </cell>
          <cell r="O837">
            <v>178905.09999999998</v>
          </cell>
        </row>
        <row r="838">
          <cell r="F838" t="str">
            <v xml:space="preserve">               CALCULATION OF COST TO SUPPLY SYSTEM OUTPUT (INC UGI)</v>
          </cell>
          <cell r="L838" t="str">
            <v>CASE:2001 FORECAST</v>
          </cell>
          <cell r="P838" t="str">
            <v>16</v>
          </cell>
        </row>
        <row r="839">
          <cell r="A839" t="str">
            <v>THIS PAGE IS NO LONGER USED</v>
          </cell>
          <cell r="F839" t="str">
            <v xml:space="preserve">                   (EXCLUDES ENERGY COSTS NOT APPLICABLE TO ECR)</v>
          </cell>
          <cell r="L839">
            <v>36851</v>
          </cell>
        </row>
        <row r="841">
          <cell r="A841" t="str">
            <v>COST TO SUPPLY INTERNAL LOAD</v>
          </cell>
          <cell r="C841" t="str">
            <v>JANUARY</v>
          </cell>
          <cell r="D841" t="str">
            <v>FEBRUARY</v>
          </cell>
          <cell r="E841" t="str">
            <v>MARCH</v>
          </cell>
          <cell r="F841" t="str">
            <v>APRIL</v>
          </cell>
          <cell r="G841" t="str">
            <v>MAY</v>
          </cell>
          <cell r="H841" t="str">
            <v>JUNE</v>
          </cell>
          <cell r="I841" t="str">
            <v>JULY</v>
          </cell>
          <cell r="J841" t="str">
            <v>AUGUST</v>
          </cell>
          <cell r="K841" t="str">
            <v>SEPTEMBER</v>
          </cell>
          <cell r="L841" t="str">
            <v>OCTOBER</v>
          </cell>
          <cell r="M841" t="str">
            <v>NOVEMBER</v>
          </cell>
          <cell r="N841" t="str">
            <v>DECEMBER</v>
          </cell>
          <cell r="O841" t="str">
            <v>TOTAL</v>
          </cell>
        </row>
        <row r="843">
          <cell r="A843" t="str">
            <v xml:space="preserve">  MARTINS CREEK #3-4</v>
          </cell>
        </row>
        <row r="845">
          <cell r="A845" t="str">
            <v xml:space="preserve">    Output For Load (GWH)</v>
          </cell>
          <cell r="C845">
            <v>89.3</v>
          </cell>
          <cell r="D845">
            <v>85.8</v>
          </cell>
          <cell r="E845">
            <v>34</v>
          </cell>
          <cell r="F845">
            <v>23.8</v>
          </cell>
          <cell r="G845">
            <v>68.2</v>
          </cell>
          <cell r="H845">
            <v>235.2</v>
          </cell>
          <cell r="I845">
            <v>400.4</v>
          </cell>
          <cell r="J845">
            <v>350.4</v>
          </cell>
          <cell r="K845">
            <v>136.4</v>
          </cell>
          <cell r="L845">
            <v>31.5</v>
          </cell>
          <cell r="M845">
            <v>33.4</v>
          </cell>
          <cell r="N845">
            <v>79.3</v>
          </cell>
          <cell r="O845">
            <v>1568</v>
          </cell>
        </row>
        <row r="846">
          <cell r="A846" t="str">
            <v xml:space="preserve">    Fuel Cost Rate (Mills/KWH)</v>
          </cell>
          <cell r="C846">
            <v>55.22</v>
          </cell>
          <cell r="D846">
            <v>50.93</v>
          </cell>
          <cell r="E846">
            <v>50.32</v>
          </cell>
          <cell r="F846">
            <v>48.27</v>
          </cell>
          <cell r="G846">
            <v>44.37</v>
          </cell>
          <cell r="H846">
            <v>43.41</v>
          </cell>
          <cell r="I846">
            <v>40.07</v>
          </cell>
          <cell r="J846">
            <v>39.619999999999997</v>
          </cell>
          <cell r="K846">
            <v>40.590000000000003</v>
          </cell>
          <cell r="L846">
            <v>41</v>
          </cell>
          <cell r="M846">
            <v>44.9</v>
          </cell>
          <cell r="N846">
            <v>44.38</v>
          </cell>
          <cell r="O846">
            <v>42.84</v>
          </cell>
        </row>
        <row r="847">
          <cell r="A847" t="str">
            <v xml:space="preserve">    Cost To Carry Load ($1000)</v>
          </cell>
          <cell r="C847">
            <v>4931.2734760000012</v>
          </cell>
          <cell r="D847">
            <v>4369.6363159999992</v>
          </cell>
          <cell r="E847">
            <v>1711.0204700000002</v>
          </cell>
          <cell r="F847">
            <v>1148.8674879999999</v>
          </cell>
          <cell r="G847">
            <v>3025.8430239999998</v>
          </cell>
          <cell r="H847">
            <v>10210.307488</v>
          </cell>
          <cell r="I847">
            <v>16044.875923999998</v>
          </cell>
          <cell r="J847">
            <v>13882.196427999999</v>
          </cell>
          <cell r="K847">
            <v>5536.1212080000005</v>
          </cell>
          <cell r="L847">
            <v>1291.6054240000001</v>
          </cell>
          <cell r="M847">
            <v>1499.6834879999999</v>
          </cell>
          <cell r="N847">
            <v>3519.0427199999999</v>
          </cell>
          <cell r="O847">
            <v>67170.399999999994</v>
          </cell>
        </row>
        <row r="849">
          <cell r="A849" t="str">
            <v xml:space="preserve">  COAL</v>
          </cell>
        </row>
        <row r="851">
          <cell r="A851" t="str">
            <v xml:space="preserve">    Output For Load (GWH)</v>
          </cell>
          <cell r="C851">
            <v>-901.4303711799671</v>
          </cell>
          <cell r="D851">
            <v>-492.68878123055447</v>
          </cell>
          <cell r="E851">
            <v>-821.37820312333452</v>
          </cell>
          <cell r="F851">
            <v>-1152.4924305566651</v>
          </cell>
          <cell r="G851">
            <v>-1975.3783543079885</v>
          </cell>
          <cell r="H851">
            <v>-2818.5673394166993</v>
          </cell>
          <cell r="I851">
            <v>-3540.5930868202445</v>
          </cell>
          <cell r="J851">
            <v>-3384.5051982400196</v>
          </cell>
          <cell r="K851">
            <v>-2135.0084327590598</v>
          </cell>
          <cell r="L851">
            <v>-1384.8139125659795</v>
          </cell>
          <cell r="M851">
            <v>-656.30505535439988</v>
          </cell>
          <cell r="N851">
            <v>-1143.9045029406398</v>
          </cell>
          <cell r="O851">
            <v>-20407</v>
          </cell>
        </row>
        <row r="852">
          <cell r="A852" t="str">
            <v xml:space="preserve">    Fuel Cost Rate (Mills/KWH)</v>
          </cell>
          <cell r="C852">
            <v>78.41</v>
          </cell>
          <cell r="D852">
            <v>111.97</v>
          </cell>
          <cell r="E852">
            <v>71.98</v>
          </cell>
          <cell r="F852">
            <v>47.27</v>
          </cell>
          <cell r="G852">
            <v>41.77</v>
          </cell>
          <cell r="H852">
            <v>56.97</v>
          </cell>
          <cell r="I852">
            <v>88.11</v>
          </cell>
          <cell r="J852">
            <v>88.96</v>
          </cell>
          <cell r="K852">
            <v>49.89</v>
          </cell>
          <cell r="L852">
            <v>44.27</v>
          </cell>
          <cell r="M852">
            <v>67.59</v>
          </cell>
          <cell r="N852">
            <v>57.21</v>
          </cell>
          <cell r="O852">
            <v>67.290000000000006</v>
          </cell>
        </row>
        <row r="853">
          <cell r="A853" t="str">
            <v xml:space="preserve">    Cost To Carry Load ($1000)</v>
          </cell>
          <cell r="C853">
            <v>-70682.5</v>
          </cell>
          <cell r="D853">
            <v>-55168.3</v>
          </cell>
          <cell r="E853">
            <v>-59124.500000000007</v>
          </cell>
          <cell r="F853">
            <v>-54474.30000000001</v>
          </cell>
          <cell r="G853">
            <v>-82516.799999999988</v>
          </cell>
          <cell r="H853">
            <v>-160576.20000000001</v>
          </cell>
          <cell r="I853">
            <v>-311958.7</v>
          </cell>
          <cell r="J853">
            <v>-301078.90000000002</v>
          </cell>
          <cell r="K853">
            <v>-106514</v>
          </cell>
          <cell r="L853">
            <v>-61301.200000000004</v>
          </cell>
          <cell r="M853">
            <v>-44357.799999999996</v>
          </cell>
          <cell r="N853">
            <v>-65446.099999999991</v>
          </cell>
          <cell r="O853">
            <v>-1373199.3000000003</v>
          </cell>
        </row>
        <row r="855">
          <cell r="A855" t="str">
            <v xml:space="preserve">  COST OF PL SHARE NUCLEAR</v>
          </cell>
        </row>
        <row r="856">
          <cell r="A856" t="str">
            <v xml:space="preserve">    (Including D&amp;D Expense)</v>
          </cell>
        </row>
        <row r="857">
          <cell r="A857" t="str">
            <v xml:space="preserve">    Output For Load (GWH)</v>
          </cell>
          <cell r="C857">
            <v>1335.3999999999999</v>
          </cell>
          <cell r="D857">
            <v>1197.8000000000002</v>
          </cell>
          <cell r="E857">
            <v>831.59999999999991</v>
          </cell>
          <cell r="F857">
            <v>684.1</v>
          </cell>
          <cell r="G857">
            <v>1083</v>
          </cell>
          <cell r="H857">
            <v>1388.9</v>
          </cell>
          <cell r="I857">
            <v>1435.2</v>
          </cell>
          <cell r="J857">
            <v>1435.2</v>
          </cell>
          <cell r="K857">
            <v>1388.9</v>
          </cell>
          <cell r="L857">
            <v>1435.2</v>
          </cell>
          <cell r="M857">
            <v>1388.9</v>
          </cell>
          <cell r="N857">
            <v>1435.2</v>
          </cell>
          <cell r="O857">
            <v>15039</v>
          </cell>
        </row>
        <row r="858">
          <cell r="A858" t="str">
            <v xml:space="preserve">    Fuel Cost Rate (Mills/KWH)</v>
          </cell>
          <cell r="C858">
            <v>4.79</v>
          </cell>
          <cell r="D858">
            <v>4.8099999999999996</v>
          </cell>
          <cell r="E858">
            <v>4.83</v>
          </cell>
          <cell r="F858">
            <v>4.8499999999999996</v>
          </cell>
          <cell r="G858">
            <v>4.7300000000000004</v>
          </cell>
          <cell r="H858">
            <v>4.4000000000000004</v>
          </cell>
          <cell r="I858">
            <v>4.3899999999999997</v>
          </cell>
          <cell r="J858">
            <v>4.3899999999999997</v>
          </cell>
          <cell r="K858">
            <v>4.4000000000000004</v>
          </cell>
          <cell r="L858">
            <v>4.3899999999999997</v>
          </cell>
          <cell r="M858">
            <v>4.4000000000000004</v>
          </cell>
          <cell r="N858">
            <v>4.3899999999999997</v>
          </cell>
          <cell r="O858">
            <v>4.53</v>
          </cell>
        </row>
        <row r="859">
          <cell r="A859" t="str">
            <v xml:space="preserve">    Cost To Carry Load ($1000)</v>
          </cell>
          <cell r="C859">
            <v>6398.3262499999992</v>
          </cell>
          <cell r="D859">
            <v>5758.3995499999992</v>
          </cell>
          <cell r="E859">
            <v>4017.8377500000001</v>
          </cell>
          <cell r="F859">
            <v>3316.9476999999997</v>
          </cell>
          <cell r="G859">
            <v>5119.3518999999997</v>
          </cell>
          <cell r="H859">
            <v>6105.0965999999989</v>
          </cell>
          <cell r="I859">
            <v>6301.9778000000006</v>
          </cell>
          <cell r="J859">
            <v>6301.9778000000006</v>
          </cell>
          <cell r="K859">
            <v>6105.0965999999989</v>
          </cell>
          <cell r="L859">
            <v>6301.9778000000006</v>
          </cell>
          <cell r="M859">
            <v>6105.0965999999989</v>
          </cell>
          <cell r="N859">
            <v>6301.9778000000006</v>
          </cell>
          <cell r="O859">
            <v>68134.100000000006</v>
          </cell>
        </row>
        <row r="861">
          <cell r="A861" t="str">
            <v xml:space="preserve">  COMBUSTION TURBINES &amp; DIESELS</v>
          </cell>
        </row>
        <row r="863">
          <cell r="A863" t="str">
            <v xml:space="preserve">    Output For Load (GWH)</v>
          </cell>
          <cell r="C863">
            <v>0.19999999999999996</v>
          </cell>
          <cell r="D863">
            <v>9.9999999999999978E-2</v>
          </cell>
          <cell r="E863">
            <v>0.1</v>
          </cell>
          <cell r="F863">
            <v>0.30000000000000004</v>
          </cell>
          <cell r="G863">
            <v>0.19999999999999996</v>
          </cell>
          <cell r="H863">
            <v>0.19999999999999996</v>
          </cell>
          <cell r="I863">
            <v>3.0999999999999996</v>
          </cell>
          <cell r="J863">
            <v>0.10000000000000009</v>
          </cell>
          <cell r="K863">
            <v>0.10000000000000009</v>
          </cell>
          <cell r="L863">
            <v>0.10000000000000003</v>
          </cell>
          <cell r="M863">
            <v>0.20000000000000004</v>
          </cell>
          <cell r="N863">
            <v>0.10000000000000003</v>
          </cell>
          <cell r="O863">
            <v>5</v>
          </cell>
        </row>
        <row r="864">
          <cell r="A864" t="str">
            <v xml:space="preserve">    Cost Rate (Mills/KWH)</v>
          </cell>
          <cell r="C864">
            <v>62.01</v>
          </cell>
          <cell r="D864">
            <v>58.86</v>
          </cell>
          <cell r="E864">
            <v>56.52</v>
          </cell>
          <cell r="F864">
            <v>79.599999999999994</v>
          </cell>
          <cell r="G864">
            <v>51.84</v>
          </cell>
          <cell r="H864">
            <v>49.41</v>
          </cell>
          <cell r="I864">
            <v>41.87</v>
          </cell>
          <cell r="J864">
            <v>51.32</v>
          </cell>
          <cell r="K864">
            <v>51.27</v>
          </cell>
          <cell r="L864">
            <v>53.37</v>
          </cell>
          <cell r="M864">
            <v>53.03</v>
          </cell>
          <cell r="N864">
            <v>56.58</v>
          </cell>
          <cell r="O864">
            <v>45.96</v>
          </cell>
        </row>
        <row r="865">
          <cell r="A865" t="str">
            <v xml:space="preserve">    Cost To Carry Load ($1000)</v>
          </cell>
          <cell r="C865">
            <v>12.401792000000007</v>
          </cell>
          <cell r="D865">
            <v>5.8858469999999983</v>
          </cell>
          <cell r="E865">
            <v>5.6522329999999972</v>
          </cell>
          <cell r="F865">
            <v>23.879328000000001</v>
          </cell>
          <cell r="G865">
            <v>10.368148</v>
          </cell>
          <cell r="H865">
            <v>9.8818280000000005</v>
          </cell>
          <cell r="I865">
            <v>129.80655699999997</v>
          </cell>
          <cell r="J865">
            <v>5.1323210000000046</v>
          </cell>
          <cell r="K865">
            <v>5.1268359999999973</v>
          </cell>
          <cell r="L865">
            <v>5.3369279999999986</v>
          </cell>
          <cell r="M865">
            <v>10.605435999999999</v>
          </cell>
          <cell r="N865">
            <v>5.6580800000000018</v>
          </cell>
          <cell r="O865">
            <v>229.79999999999998</v>
          </cell>
        </row>
        <row r="867">
          <cell r="A867" t="str">
            <v xml:space="preserve">  HYDRO</v>
          </cell>
        </row>
        <row r="869">
          <cell r="A869" t="str">
            <v xml:space="preserve">    Output For Load (GWH)</v>
          </cell>
          <cell r="C869">
            <v>61.2</v>
          </cell>
          <cell r="D869">
            <v>59.4</v>
          </cell>
          <cell r="E869">
            <v>77.3</v>
          </cell>
          <cell r="F869">
            <v>75.3</v>
          </cell>
          <cell r="G869">
            <v>71.2</v>
          </cell>
          <cell r="H869">
            <v>54.7</v>
          </cell>
          <cell r="I869">
            <v>42.3</v>
          </cell>
          <cell r="J869">
            <v>33.700000000000003</v>
          </cell>
          <cell r="K869">
            <v>31.200000000000003</v>
          </cell>
          <cell r="L869">
            <v>36.1</v>
          </cell>
          <cell r="M869">
            <v>49.7</v>
          </cell>
          <cell r="N869">
            <v>60.6</v>
          </cell>
          <cell r="O869">
            <v>653</v>
          </cell>
        </row>
        <row r="870">
          <cell r="A870" t="str">
            <v xml:space="preserve">    Cost Rate (Mills/KWH)</v>
          </cell>
          <cell r="C870">
            <v>0</v>
          </cell>
          <cell r="D870">
            <v>0</v>
          </cell>
          <cell r="E870">
            <v>0</v>
          </cell>
          <cell r="F870">
            <v>0</v>
          </cell>
          <cell r="G870">
            <v>0</v>
          </cell>
          <cell r="H870">
            <v>0</v>
          </cell>
          <cell r="I870">
            <v>0</v>
          </cell>
          <cell r="J870">
            <v>0</v>
          </cell>
          <cell r="K870">
            <v>0</v>
          </cell>
          <cell r="L870">
            <v>0</v>
          </cell>
          <cell r="M870">
            <v>0</v>
          </cell>
          <cell r="N870">
            <v>0</v>
          </cell>
          <cell r="O870">
            <v>0</v>
          </cell>
        </row>
        <row r="871">
          <cell r="A871" t="str">
            <v xml:space="preserve">    Cost To Carry Load ($1000)</v>
          </cell>
          <cell r="C871">
            <v>0</v>
          </cell>
          <cell r="D871">
            <v>0</v>
          </cell>
          <cell r="E871">
            <v>0</v>
          </cell>
          <cell r="F871">
            <v>0</v>
          </cell>
          <cell r="G871">
            <v>0</v>
          </cell>
          <cell r="H871">
            <v>0</v>
          </cell>
          <cell r="I871">
            <v>0</v>
          </cell>
          <cell r="J871">
            <v>0</v>
          </cell>
          <cell r="K871">
            <v>0</v>
          </cell>
          <cell r="L871">
            <v>0</v>
          </cell>
          <cell r="M871">
            <v>0</v>
          </cell>
          <cell r="N871">
            <v>0</v>
          </cell>
          <cell r="O871">
            <v>0</v>
          </cell>
        </row>
        <row r="873">
          <cell r="A873" t="str">
            <v xml:space="preserve">  COST OF SAFE HARBOR</v>
          </cell>
        </row>
        <row r="875">
          <cell r="A875" t="str">
            <v xml:space="preserve">    Quantity (GWH)</v>
          </cell>
          <cell r="C875">
            <v>31.4</v>
          </cell>
          <cell r="D875">
            <v>32.700000000000003</v>
          </cell>
          <cell r="E875">
            <v>57.5</v>
          </cell>
          <cell r="F875">
            <v>56.9</v>
          </cell>
          <cell r="G875">
            <v>41.8</v>
          </cell>
          <cell r="H875">
            <v>23.5</v>
          </cell>
          <cell r="I875">
            <v>15.6</v>
          </cell>
          <cell r="J875">
            <v>11.2</v>
          </cell>
          <cell r="K875">
            <v>10.3</v>
          </cell>
          <cell r="L875">
            <v>15.8</v>
          </cell>
          <cell r="M875">
            <v>25.4</v>
          </cell>
          <cell r="N875">
            <v>33.200000000000003</v>
          </cell>
          <cell r="O875">
            <v>355.3</v>
          </cell>
        </row>
        <row r="876">
          <cell r="A876" t="str">
            <v xml:space="preserve">    Billing Rate (Mills/KWH)</v>
          </cell>
          <cell r="C876">
            <v>0</v>
          </cell>
          <cell r="D876">
            <v>0</v>
          </cell>
          <cell r="E876">
            <v>0</v>
          </cell>
          <cell r="F876">
            <v>0</v>
          </cell>
          <cell r="G876">
            <v>0</v>
          </cell>
          <cell r="H876">
            <v>0</v>
          </cell>
          <cell r="I876">
            <v>0</v>
          </cell>
          <cell r="J876">
            <v>0</v>
          </cell>
          <cell r="K876">
            <v>0</v>
          </cell>
          <cell r="L876">
            <v>0</v>
          </cell>
          <cell r="M876">
            <v>0</v>
          </cell>
          <cell r="N876">
            <v>0</v>
          </cell>
          <cell r="O876">
            <v>0</v>
          </cell>
        </row>
        <row r="877">
          <cell r="A877" t="str">
            <v xml:space="preserve">    Cost ($1000)</v>
          </cell>
          <cell r="C877">
            <v>0</v>
          </cell>
          <cell r="D877">
            <v>0</v>
          </cell>
          <cell r="E877">
            <v>0</v>
          </cell>
          <cell r="F877">
            <v>0</v>
          </cell>
          <cell r="G877">
            <v>0</v>
          </cell>
          <cell r="H877">
            <v>0</v>
          </cell>
          <cell r="I877">
            <v>0</v>
          </cell>
          <cell r="J877">
            <v>0</v>
          </cell>
          <cell r="K877">
            <v>0</v>
          </cell>
          <cell r="L877">
            <v>0</v>
          </cell>
          <cell r="M877">
            <v>0</v>
          </cell>
          <cell r="N877">
            <v>0</v>
          </cell>
          <cell r="O877">
            <v>0</v>
          </cell>
        </row>
        <row r="879">
          <cell r="A879" t="str">
            <v xml:space="preserve">  INTERCHANGE RETAINED FOR LOAD</v>
          </cell>
        </row>
        <row r="881">
          <cell r="A881" t="str">
            <v xml:space="preserve">    Retained Interchange (GWH)</v>
          </cell>
          <cell r="C881">
            <v>0</v>
          </cell>
          <cell r="D881">
            <v>0</v>
          </cell>
          <cell r="E881">
            <v>0</v>
          </cell>
          <cell r="F881">
            <v>0</v>
          </cell>
          <cell r="G881">
            <v>0</v>
          </cell>
          <cell r="H881">
            <v>0</v>
          </cell>
          <cell r="I881">
            <v>0</v>
          </cell>
          <cell r="J881">
            <v>0</v>
          </cell>
          <cell r="K881">
            <v>0</v>
          </cell>
          <cell r="L881">
            <v>0</v>
          </cell>
          <cell r="M881">
            <v>0</v>
          </cell>
          <cell r="N881">
            <v>0</v>
          </cell>
          <cell r="O881">
            <v>0</v>
          </cell>
        </row>
        <row r="882">
          <cell r="A882" t="str">
            <v xml:space="preserve">    Billing Rate (Mills/KWH)</v>
          </cell>
          <cell r="C882">
            <v>0</v>
          </cell>
          <cell r="D882">
            <v>0</v>
          </cell>
          <cell r="E882">
            <v>0</v>
          </cell>
          <cell r="F882">
            <v>0</v>
          </cell>
          <cell r="G882">
            <v>0</v>
          </cell>
          <cell r="H882">
            <v>0</v>
          </cell>
          <cell r="I882">
            <v>0</v>
          </cell>
          <cell r="J882">
            <v>0</v>
          </cell>
          <cell r="K882">
            <v>0</v>
          </cell>
          <cell r="L882">
            <v>0</v>
          </cell>
          <cell r="M882">
            <v>0</v>
          </cell>
          <cell r="N882">
            <v>0</v>
          </cell>
          <cell r="O882">
            <v>0</v>
          </cell>
        </row>
        <row r="883">
          <cell r="A883" t="str">
            <v xml:space="preserve">    Cost ($1000)</v>
          </cell>
          <cell r="C883">
            <v>0</v>
          </cell>
          <cell r="D883">
            <v>0</v>
          </cell>
          <cell r="E883">
            <v>0</v>
          </cell>
          <cell r="F883">
            <v>0</v>
          </cell>
          <cell r="G883">
            <v>0</v>
          </cell>
          <cell r="H883">
            <v>0</v>
          </cell>
          <cell r="I883">
            <v>0</v>
          </cell>
          <cell r="J883">
            <v>0</v>
          </cell>
          <cell r="K883">
            <v>0</v>
          </cell>
          <cell r="L883">
            <v>0</v>
          </cell>
          <cell r="M883">
            <v>0</v>
          </cell>
          <cell r="N883">
            <v>0</v>
          </cell>
          <cell r="O883">
            <v>0</v>
          </cell>
        </row>
        <row r="885">
          <cell r="A885" t="str">
            <v xml:space="preserve">  OTHER PURCHASES FOR LOAD</v>
          </cell>
        </row>
        <row r="887">
          <cell r="A887" t="str">
            <v xml:space="preserve">    Other Purchases (GWH)</v>
          </cell>
          <cell r="C887">
            <v>2677.4</v>
          </cell>
          <cell r="D887">
            <v>2156.9</v>
          </cell>
          <cell r="E887">
            <v>2825.7</v>
          </cell>
          <cell r="F887">
            <v>2659.8</v>
          </cell>
          <cell r="G887">
            <v>3160.4</v>
          </cell>
          <cell r="H887">
            <v>3948.9</v>
          </cell>
          <cell r="I887">
            <v>4831.7</v>
          </cell>
          <cell r="J887">
            <v>4679.7</v>
          </cell>
          <cell r="K887">
            <v>3348</v>
          </cell>
          <cell r="L887">
            <v>2547.4</v>
          </cell>
          <cell r="M887">
            <v>1966.3</v>
          </cell>
          <cell r="N887">
            <v>2815</v>
          </cell>
          <cell r="O887">
            <v>37617</v>
          </cell>
        </row>
        <row r="888">
          <cell r="A888" t="str">
            <v xml:space="preserve">    Billing Rate (Mills/KWH)</v>
          </cell>
          <cell r="C888">
            <v>30.48</v>
          </cell>
          <cell r="D888">
            <v>30.42</v>
          </cell>
          <cell r="E888">
            <v>26.39</v>
          </cell>
          <cell r="F888">
            <v>25.51</v>
          </cell>
          <cell r="G888">
            <v>28.46</v>
          </cell>
          <cell r="H888">
            <v>40.369999999999997</v>
          </cell>
          <cell r="I888">
            <v>63.94</v>
          </cell>
          <cell r="J888">
            <v>63.86</v>
          </cell>
          <cell r="K888">
            <v>32.409999999999997</v>
          </cell>
          <cell r="L888">
            <v>25.92</v>
          </cell>
          <cell r="M888">
            <v>25.95</v>
          </cell>
          <cell r="N888">
            <v>26.51</v>
          </cell>
          <cell r="O888">
            <v>38.47</v>
          </cell>
        </row>
        <row r="889">
          <cell r="A889" t="str">
            <v xml:space="preserve">    Cost ($1000)</v>
          </cell>
          <cell r="C889">
            <v>81610.716630251016</v>
          </cell>
          <cell r="D889">
            <v>65610.57108425512</v>
          </cell>
          <cell r="E889">
            <v>74565.070185863238</v>
          </cell>
          <cell r="F889">
            <v>67855.519773507651</v>
          </cell>
          <cell r="G889">
            <v>89958.147098652218</v>
          </cell>
          <cell r="H889">
            <v>159406.62244032157</v>
          </cell>
          <cell r="I889">
            <v>308951.61221789679</v>
          </cell>
          <cell r="J889">
            <v>298868.85052939726</v>
          </cell>
          <cell r="K889">
            <v>108524.69422466808</v>
          </cell>
          <cell r="L889">
            <v>66016.368245767633</v>
          </cell>
          <cell r="M889">
            <v>51022.672363820668</v>
          </cell>
          <cell r="N889">
            <v>74628.9593541496</v>
          </cell>
          <cell r="O889">
            <v>1447019.9</v>
          </cell>
        </row>
        <row r="891">
          <cell r="A891" t="str">
            <v xml:space="preserve">  NON-UTILITY GENERATION FOR LOAD</v>
          </cell>
        </row>
        <row r="893">
          <cell r="A893" t="str">
            <v xml:space="preserve">    Quantity (GWH)</v>
          </cell>
          <cell r="C893">
            <v>205.8</v>
          </cell>
          <cell r="D893">
            <v>229.3</v>
          </cell>
          <cell r="E893">
            <v>211.1</v>
          </cell>
          <cell r="F893">
            <v>204.3</v>
          </cell>
          <cell r="G893">
            <v>201.5</v>
          </cell>
          <cell r="H893">
            <v>233.6</v>
          </cell>
          <cell r="I893">
            <v>211.1</v>
          </cell>
          <cell r="J893">
            <v>200.2</v>
          </cell>
          <cell r="K893">
            <v>186.3</v>
          </cell>
          <cell r="L893">
            <v>201.7</v>
          </cell>
          <cell r="M893">
            <v>213.2</v>
          </cell>
          <cell r="N893">
            <v>239.2</v>
          </cell>
          <cell r="O893">
            <v>2537.2999999999993</v>
          </cell>
        </row>
        <row r="894">
          <cell r="A894" t="str">
            <v xml:space="preserve">    Cost Rate (Mills/KWH)</v>
          </cell>
          <cell r="C894">
            <v>65.2</v>
          </cell>
          <cell r="D894">
            <v>65.2</v>
          </cell>
          <cell r="E894">
            <v>65.2</v>
          </cell>
          <cell r="F894">
            <v>65.2</v>
          </cell>
          <cell r="G894">
            <v>65.2</v>
          </cell>
          <cell r="H894">
            <v>65.2</v>
          </cell>
          <cell r="I894">
            <v>65.2</v>
          </cell>
          <cell r="J894">
            <v>65.2</v>
          </cell>
          <cell r="K894">
            <v>65.2</v>
          </cell>
          <cell r="L894">
            <v>65.2</v>
          </cell>
          <cell r="M894">
            <v>65.2</v>
          </cell>
          <cell r="N894">
            <v>65.2</v>
          </cell>
          <cell r="O894">
            <v>65.2</v>
          </cell>
        </row>
        <row r="895">
          <cell r="A895" t="str">
            <v xml:space="preserve">    Cost ($1000)</v>
          </cell>
          <cell r="C895">
            <v>13418.160000000002</v>
          </cell>
          <cell r="D895">
            <v>14950.36</v>
          </cell>
          <cell r="E895">
            <v>13763.72</v>
          </cell>
          <cell r="F895">
            <v>13320.36</v>
          </cell>
          <cell r="G895">
            <v>13137.800000000001</v>
          </cell>
          <cell r="H895">
            <v>15230.720000000001</v>
          </cell>
          <cell r="I895">
            <v>13763.72</v>
          </cell>
          <cell r="J895">
            <v>13053.039999999999</v>
          </cell>
          <cell r="K895">
            <v>12146.760000000002</v>
          </cell>
          <cell r="L895">
            <v>13150.84</v>
          </cell>
          <cell r="M895">
            <v>13900.64</v>
          </cell>
          <cell r="N895">
            <v>15595.84</v>
          </cell>
          <cell r="O895">
            <v>165431.9</v>
          </cell>
        </row>
        <row r="897">
          <cell r="A897" t="str">
            <v xml:space="preserve">  PASNY AND BORDERLINES</v>
          </cell>
        </row>
        <row r="899">
          <cell r="A899" t="str">
            <v xml:space="preserve">    Quantity (GWH)</v>
          </cell>
          <cell r="C899">
            <v>2.5</v>
          </cell>
          <cell r="D899">
            <v>2.5</v>
          </cell>
          <cell r="E899">
            <v>2.5</v>
          </cell>
          <cell r="F899">
            <v>2.5</v>
          </cell>
          <cell r="G899">
            <v>2.5</v>
          </cell>
          <cell r="H899">
            <v>2.5</v>
          </cell>
          <cell r="I899">
            <v>2.5</v>
          </cell>
          <cell r="J899">
            <v>2.5</v>
          </cell>
          <cell r="K899">
            <v>2.5</v>
          </cell>
          <cell r="L899">
            <v>2.5</v>
          </cell>
          <cell r="M899">
            <v>2.5</v>
          </cell>
          <cell r="N899">
            <v>2.5</v>
          </cell>
          <cell r="O899">
            <v>30</v>
          </cell>
        </row>
        <row r="900">
          <cell r="A900" t="str">
            <v xml:space="preserve">    Cost Rate (Mills/KWH)</v>
          </cell>
          <cell r="C900">
            <v>23.36</v>
          </cell>
          <cell r="D900">
            <v>23.36</v>
          </cell>
          <cell r="E900">
            <v>23.36</v>
          </cell>
          <cell r="F900">
            <v>23.36</v>
          </cell>
          <cell r="G900">
            <v>23.36</v>
          </cell>
          <cell r="H900">
            <v>23.36</v>
          </cell>
          <cell r="I900">
            <v>23.36</v>
          </cell>
          <cell r="J900">
            <v>23.36</v>
          </cell>
          <cell r="K900">
            <v>23.36</v>
          </cell>
          <cell r="L900">
            <v>23.36</v>
          </cell>
          <cell r="M900">
            <v>23.36</v>
          </cell>
          <cell r="N900">
            <v>23.36</v>
          </cell>
          <cell r="O900">
            <v>23.36</v>
          </cell>
        </row>
        <row r="901">
          <cell r="A901" t="str">
            <v xml:space="preserve">    Cost ($1000)</v>
          </cell>
          <cell r="C901">
            <v>58.4</v>
          </cell>
          <cell r="D901">
            <v>58.4</v>
          </cell>
          <cell r="E901">
            <v>58.4</v>
          </cell>
          <cell r="F901">
            <v>58.4</v>
          </cell>
          <cell r="G901">
            <v>58.4</v>
          </cell>
          <cell r="H901">
            <v>58.4</v>
          </cell>
          <cell r="I901">
            <v>58.4</v>
          </cell>
          <cell r="J901">
            <v>58.4</v>
          </cell>
          <cell r="K901">
            <v>58.4</v>
          </cell>
          <cell r="L901">
            <v>58.4</v>
          </cell>
          <cell r="M901">
            <v>58.4</v>
          </cell>
          <cell r="N901">
            <v>58.4</v>
          </cell>
          <cell r="O901">
            <v>700.79999999999984</v>
          </cell>
        </row>
        <row r="903">
          <cell r="A903" t="str">
            <v xml:space="preserve">  PP&amp;L SHARE OF EHV CHARGES (Page 14)</v>
          </cell>
          <cell r="C903">
            <v>1666.4582227079802</v>
          </cell>
          <cell r="D903">
            <v>1354.1332687383326</v>
          </cell>
          <cell r="E903">
            <v>1755.4069218740008</v>
          </cell>
          <cell r="F903">
            <v>1655.8754583339992</v>
          </cell>
          <cell r="G903">
            <v>1956.2270125847931</v>
          </cell>
          <cell r="H903">
            <v>2429.3204036500192</v>
          </cell>
          <cell r="I903">
            <v>2959.0158520921464</v>
          </cell>
          <cell r="J903">
            <v>2867.8231189440116</v>
          </cell>
          <cell r="K903">
            <v>2068.8050596554363</v>
          </cell>
          <cell r="L903">
            <v>1588.448347539588</v>
          </cell>
          <cell r="M903">
            <v>1239.7830332126398</v>
          </cell>
          <cell r="N903">
            <v>1762.4427017643839</v>
          </cell>
          <cell r="O903">
            <v>23303.600000000002</v>
          </cell>
        </row>
        <row r="905">
          <cell r="A905" t="str">
            <v xml:space="preserve">  TOTAL COST TO SUPPLY SYSTEM OUTPUT (INC UGI)</v>
          </cell>
        </row>
        <row r="906">
          <cell r="A906" t="str">
            <v xml:space="preserve">    Total To Supply System Output</v>
          </cell>
          <cell r="C906" t="e">
            <v>#REF!</v>
          </cell>
          <cell r="D906" t="e">
            <v>#REF!</v>
          </cell>
          <cell r="E906" t="e">
            <v>#REF!</v>
          </cell>
          <cell r="F906" t="e">
            <v>#REF!</v>
          </cell>
          <cell r="G906" t="e">
            <v>#REF!</v>
          </cell>
          <cell r="H906" t="e">
            <v>#REF!</v>
          </cell>
          <cell r="I906" t="e">
            <v>#REF!</v>
          </cell>
          <cell r="J906" t="e">
            <v>#REF!</v>
          </cell>
          <cell r="K906" t="e">
            <v>#REF!</v>
          </cell>
          <cell r="L906" t="e">
            <v>#REF!</v>
          </cell>
          <cell r="M906" t="e">
            <v>#REF!</v>
          </cell>
          <cell r="N906" t="e">
            <v>#REF!</v>
          </cell>
          <cell r="O906" t="e">
            <v>#REF!</v>
          </cell>
        </row>
        <row r="907">
          <cell r="A907" t="str">
            <v xml:space="preserve">    System Output (inc UGI)</v>
          </cell>
          <cell r="C907">
            <v>2586.6</v>
          </cell>
          <cell r="D907">
            <v>2420.5</v>
          </cell>
          <cell r="E907">
            <v>2399.1999999999998</v>
          </cell>
          <cell r="F907">
            <v>2041.8</v>
          </cell>
          <cell r="G907">
            <v>1995.8</v>
          </cell>
          <cell r="H907">
            <v>2081.1</v>
          </cell>
          <cell r="I907">
            <v>2331.8000000000002</v>
          </cell>
          <cell r="J907">
            <v>2287.6</v>
          </cell>
          <cell r="K907">
            <v>2014.4</v>
          </cell>
          <cell r="L907">
            <v>2110.1</v>
          </cell>
          <cell r="M907">
            <v>2208.6</v>
          </cell>
          <cell r="N907">
            <v>2602.1</v>
          </cell>
          <cell r="O907">
            <v>27080</v>
          </cell>
        </row>
        <row r="908">
          <cell r="A908" t="str">
            <v xml:space="preserve">    Cost Rate (Mills/KWH)</v>
          </cell>
          <cell r="C908">
            <v>14.46</v>
          </cell>
          <cell r="D908">
            <v>15.26</v>
          </cell>
          <cell r="E908">
            <v>15.32</v>
          </cell>
          <cell r="F908">
            <v>16.12</v>
          </cell>
          <cell r="G908">
            <v>15.41</v>
          </cell>
          <cell r="H908">
            <v>15.8</v>
          </cell>
          <cell r="I908">
            <v>15.55</v>
          </cell>
          <cell r="J908">
            <v>14.84</v>
          </cell>
          <cell r="K908">
            <v>13.87</v>
          </cell>
          <cell r="L908">
            <v>12.85</v>
          </cell>
          <cell r="M908">
            <v>13.35</v>
          </cell>
          <cell r="N908">
            <v>14</v>
          </cell>
          <cell r="O908">
            <v>14.73</v>
          </cell>
        </row>
        <row r="909">
          <cell r="A909" t="str">
            <v xml:space="preserve">    Cost ($1000)</v>
          </cell>
          <cell r="C909">
            <v>37413.236370958999</v>
          </cell>
          <cell r="D909">
            <v>36939.086065993448</v>
          </cell>
          <cell r="E909">
            <v>36752.60756073724</v>
          </cell>
          <cell r="F909">
            <v>32905.549747841636</v>
          </cell>
          <cell r="G909">
            <v>30749.337183237018</v>
          </cell>
          <cell r="H909">
            <v>32874.148759971577</v>
          </cell>
          <cell r="I909">
            <v>36250.708350988891</v>
          </cell>
          <cell r="J909">
            <v>33958.520197341219</v>
          </cell>
          <cell r="K909">
            <v>27931.00392832352</v>
          </cell>
          <cell r="L909">
            <v>27111.776745307216</v>
          </cell>
          <cell r="M909">
            <v>29479.08092103331</v>
          </cell>
          <cell r="N909">
            <v>36426.220655913989</v>
          </cell>
          <cell r="O909">
            <v>398791.1</v>
          </cell>
        </row>
        <row r="911">
          <cell r="A911" t="str">
            <v>COST FOR PPUC CUST. ($1000)</v>
          </cell>
          <cell r="B911">
            <v>1</v>
          </cell>
          <cell r="C911">
            <v>37413.199999999997</v>
          </cell>
          <cell r="D911">
            <v>36939.1</v>
          </cell>
          <cell r="E911">
            <v>36752.6</v>
          </cell>
          <cell r="F911">
            <v>32905.5</v>
          </cell>
          <cell r="G911">
            <v>30749.3</v>
          </cell>
          <cell r="H911">
            <v>32874.1</v>
          </cell>
          <cell r="I911">
            <v>36250.699999999997</v>
          </cell>
          <cell r="J911">
            <v>33958.5</v>
          </cell>
          <cell r="K911">
            <v>27931</v>
          </cell>
          <cell r="L911">
            <v>27111.8</v>
          </cell>
          <cell r="M911">
            <v>29479.1</v>
          </cell>
          <cell r="N911">
            <v>36426.199999999997</v>
          </cell>
          <cell r="O911">
            <v>398791.1</v>
          </cell>
        </row>
        <row r="912">
          <cell r="A912" t="str">
            <v xml:space="preserve">    ECR Cost Check ($1000)</v>
          </cell>
          <cell r="C912">
            <v>39765.399999999994</v>
          </cell>
          <cell r="D912">
            <v>39096.100000000006</v>
          </cell>
          <cell r="E912">
            <v>38515.699999999997</v>
          </cell>
          <cell r="F912">
            <v>33632</v>
          </cell>
          <cell r="G912">
            <v>34178.800000000003</v>
          </cell>
          <cell r="H912">
            <v>39221.800000000003</v>
          </cell>
          <cell r="I912">
            <v>43317.299999999996</v>
          </cell>
          <cell r="J912">
            <v>40972.799999999996</v>
          </cell>
          <cell r="K912">
            <v>32682.799999999999</v>
          </cell>
          <cell r="L912">
            <v>28706.3</v>
          </cell>
          <cell r="M912">
            <v>31063.600000000002</v>
          </cell>
          <cell r="N912">
            <v>38617.1</v>
          </cell>
          <cell r="O912">
            <v>439769.7</v>
          </cell>
        </row>
        <row r="915">
          <cell r="F915" t="str">
            <v xml:space="preserve">                                SURPLUS ENERGY BY GENERATING UNIT</v>
          </cell>
        </row>
        <row r="916">
          <cell r="F916" t="str">
            <v xml:space="preserve">                               FOR THE TYPICAL WEEK IN EACH MONTH</v>
          </cell>
          <cell r="L916" t="str">
            <v>CASE:2001 FORECAST</v>
          </cell>
          <cell r="P916" t="str">
            <v>17</v>
          </cell>
        </row>
        <row r="917">
          <cell r="L917">
            <v>36851</v>
          </cell>
        </row>
        <row r="918">
          <cell r="F918" t="str">
            <v xml:space="preserve">         (MILLIONS OF KWH)</v>
          </cell>
        </row>
        <row r="919">
          <cell r="A919" t="str">
            <v xml:space="preserve">                                 </v>
          </cell>
        </row>
        <row r="920">
          <cell r="A920" t="str">
            <v xml:space="preserve">                                    </v>
          </cell>
          <cell r="C920" t="str">
            <v>JANUARY</v>
          </cell>
          <cell r="D920" t="str">
            <v>FEBRUARY</v>
          </cell>
          <cell r="E920" t="str">
            <v>MARCH</v>
          </cell>
          <cell r="F920" t="str">
            <v>APRIL</v>
          </cell>
          <cell r="G920" t="str">
            <v>MAY</v>
          </cell>
          <cell r="H920" t="str">
            <v>JUNE</v>
          </cell>
          <cell r="I920" t="str">
            <v>JULY</v>
          </cell>
          <cell r="J920" t="str">
            <v>AUGUST</v>
          </cell>
          <cell r="K920" t="str">
            <v>SEPTEMBER</v>
          </cell>
          <cell r="L920" t="str">
            <v>OCTOBER</v>
          </cell>
          <cell r="M920" t="str">
            <v>NOVEMBER</v>
          </cell>
          <cell r="N920" t="str">
            <v>DECEMBER</v>
          </cell>
          <cell r="O920" t="str">
            <v>TOTAL</v>
          </cell>
        </row>
        <row r="922">
          <cell r="A922" t="str">
            <v xml:space="preserve">    Brunner Is. #1</v>
          </cell>
          <cell r="C922">
            <v>9.3000000000000007</v>
          </cell>
          <cell r="D922">
            <v>3.9</v>
          </cell>
          <cell r="E922">
            <v>8.6</v>
          </cell>
          <cell r="F922">
            <v>6</v>
          </cell>
          <cell r="G922">
            <v>14.4</v>
          </cell>
          <cell r="H922">
            <v>12</v>
          </cell>
          <cell r="I922">
            <v>9.1</v>
          </cell>
          <cell r="J922">
            <v>8.6</v>
          </cell>
          <cell r="K922">
            <v>9.1</v>
          </cell>
          <cell r="L922">
            <v>5.2</v>
          </cell>
          <cell r="M922">
            <v>9.6999999999999993</v>
          </cell>
          <cell r="N922">
            <v>11</v>
          </cell>
          <cell r="O922">
            <v>107</v>
          </cell>
        </row>
        <row r="923">
          <cell r="A923" t="str">
            <v xml:space="preserve">    Brunner Is. #2</v>
          </cell>
          <cell r="C923">
            <v>10.1</v>
          </cell>
          <cell r="D923">
            <v>4.3</v>
          </cell>
          <cell r="E923">
            <v>9.6</v>
          </cell>
          <cell r="F923">
            <v>6.9</v>
          </cell>
          <cell r="G923">
            <v>16.899999999999999</v>
          </cell>
          <cell r="H923">
            <v>14.3</v>
          </cell>
          <cell r="I923">
            <v>10.7</v>
          </cell>
          <cell r="J923">
            <v>9.9</v>
          </cell>
          <cell r="K923">
            <v>3.4</v>
          </cell>
          <cell r="L923">
            <v>1</v>
          </cell>
          <cell r="M923">
            <v>14.7</v>
          </cell>
          <cell r="N923">
            <v>11</v>
          </cell>
          <cell r="O923">
            <v>113</v>
          </cell>
        </row>
        <row r="924">
          <cell r="A924" t="str">
            <v xml:space="preserve">    Brunner Is. #3</v>
          </cell>
          <cell r="C924">
            <v>13.2</v>
          </cell>
          <cell r="D924">
            <v>5.5</v>
          </cell>
          <cell r="E924">
            <v>12.1</v>
          </cell>
          <cell r="F924">
            <v>8.5</v>
          </cell>
          <cell r="G924">
            <v>36</v>
          </cell>
          <cell r="H924">
            <v>31.8</v>
          </cell>
          <cell r="I924">
            <v>24.1</v>
          </cell>
          <cell r="J924">
            <v>21</v>
          </cell>
          <cell r="K924">
            <v>22.2</v>
          </cell>
          <cell r="L924">
            <v>6</v>
          </cell>
          <cell r="M924">
            <v>19.2</v>
          </cell>
          <cell r="N924">
            <v>15.4</v>
          </cell>
          <cell r="O924">
            <v>215</v>
          </cell>
        </row>
        <row r="925">
          <cell r="C925" t="str">
            <v xml:space="preserve"> --------</v>
          </cell>
          <cell r="D925" t="str">
            <v xml:space="preserve"> --------</v>
          </cell>
          <cell r="E925" t="str">
            <v xml:space="preserve"> --------</v>
          </cell>
          <cell r="F925" t="str">
            <v xml:space="preserve"> --------</v>
          </cell>
          <cell r="G925" t="str">
            <v xml:space="preserve"> --------</v>
          </cell>
          <cell r="H925" t="str">
            <v xml:space="preserve"> --------</v>
          </cell>
          <cell r="I925" t="str">
            <v xml:space="preserve"> --------</v>
          </cell>
          <cell r="J925" t="str">
            <v xml:space="preserve"> --------</v>
          </cell>
          <cell r="K925" t="str">
            <v xml:space="preserve"> --------</v>
          </cell>
          <cell r="L925" t="str">
            <v xml:space="preserve"> --------</v>
          </cell>
          <cell r="M925" t="str">
            <v xml:space="preserve"> --------</v>
          </cell>
          <cell r="N925" t="str">
            <v xml:space="preserve"> --------</v>
          </cell>
          <cell r="O925" t="str">
            <v xml:space="preserve"> --------</v>
          </cell>
        </row>
        <row r="926">
          <cell r="A926" t="str">
            <v xml:space="preserve">        TOTAL</v>
          </cell>
          <cell r="C926">
            <v>32.599999999999994</v>
          </cell>
          <cell r="D926">
            <v>13.7</v>
          </cell>
          <cell r="E926">
            <v>30.299999999999997</v>
          </cell>
          <cell r="F926">
            <v>21.4</v>
          </cell>
          <cell r="G926">
            <v>67.3</v>
          </cell>
          <cell r="H926">
            <v>58.1</v>
          </cell>
          <cell r="I926">
            <v>43.9</v>
          </cell>
          <cell r="J926">
            <v>39.5</v>
          </cell>
          <cell r="K926">
            <v>34.700000000000003</v>
          </cell>
          <cell r="L926">
            <v>12.2</v>
          </cell>
          <cell r="M926">
            <v>43.599999999999994</v>
          </cell>
          <cell r="N926">
            <v>37.4</v>
          </cell>
          <cell r="O926">
            <v>435</v>
          </cell>
        </row>
        <row r="928">
          <cell r="A928" t="str">
            <v xml:space="preserve">    Martins Creek #1</v>
          </cell>
          <cell r="C928">
            <v>0.55042999999999997</v>
          </cell>
          <cell r="D928">
            <v>2.4</v>
          </cell>
          <cell r="E928">
            <v>7.5</v>
          </cell>
          <cell r="F928">
            <v>8.3000000000000007</v>
          </cell>
          <cell r="G928">
            <v>15.2</v>
          </cell>
          <cell r="H928">
            <v>10.1</v>
          </cell>
          <cell r="I928">
            <v>10</v>
          </cell>
          <cell r="J928">
            <v>5.5</v>
          </cell>
          <cell r="K928">
            <v>2.6</v>
          </cell>
          <cell r="L928">
            <v>4.0999999999999996</v>
          </cell>
          <cell r="M928">
            <v>11.8</v>
          </cell>
          <cell r="N928">
            <v>8.1</v>
          </cell>
          <cell r="O928">
            <v>86</v>
          </cell>
        </row>
        <row r="929">
          <cell r="A929" t="str">
            <v xml:space="preserve">    Martins Creek #2</v>
          </cell>
          <cell r="C929">
            <v>6.9</v>
          </cell>
          <cell r="D929">
            <v>2.2000000000000002</v>
          </cell>
          <cell r="E929">
            <v>6.5</v>
          </cell>
          <cell r="F929">
            <v>7.5</v>
          </cell>
          <cell r="G929">
            <v>13.9</v>
          </cell>
          <cell r="H929">
            <v>9.3000000000000007</v>
          </cell>
          <cell r="I929">
            <v>9.3000000000000007</v>
          </cell>
          <cell r="J929">
            <v>5.5</v>
          </cell>
          <cell r="K929">
            <v>7.1</v>
          </cell>
          <cell r="L929">
            <v>4.3</v>
          </cell>
          <cell r="M929">
            <v>10.7</v>
          </cell>
          <cell r="N929">
            <v>7.2</v>
          </cell>
          <cell r="O929">
            <v>90</v>
          </cell>
        </row>
        <row r="930">
          <cell r="C930" t="str">
            <v xml:space="preserve"> --------</v>
          </cell>
          <cell r="D930" t="str">
            <v xml:space="preserve"> --------</v>
          </cell>
          <cell r="E930" t="str">
            <v xml:space="preserve"> --------</v>
          </cell>
          <cell r="F930" t="str">
            <v xml:space="preserve"> --------</v>
          </cell>
          <cell r="G930" t="str">
            <v xml:space="preserve"> --------</v>
          </cell>
          <cell r="H930" t="str">
            <v xml:space="preserve"> --------</v>
          </cell>
          <cell r="I930" t="str">
            <v xml:space="preserve"> --------</v>
          </cell>
          <cell r="J930" t="str">
            <v xml:space="preserve"> --------</v>
          </cell>
          <cell r="K930" t="str">
            <v xml:space="preserve"> --------</v>
          </cell>
          <cell r="L930" t="str">
            <v xml:space="preserve"> --------</v>
          </cell>
          <cell r="M930" t="str">
            <v xml:space="preserve"> --------</v>
          </cell>
          <cell r="N930" t="str">
            <v xml:space="preserve"> --------</v>
          </cell>
          <cell r="O930" t="str">
            <v xml:space="preserve"> --------</v>
          </cell>
        </row>
        <row r="931">
          <cell r="A931" t="str">
            <v xml:space="preserve">        TOTAL</v>
          </cell>
          <cell r="C931">
            <v>7.5</v>
          </cell>
          <cell r="D931">
            <v>4.5999999999999996</v>
          </cell>
          <cell r="E931">
            <v>14</v>
          </cell>
          <cell r="F931">
            <v>15.8</v>
          </cell>
          <cell r="G931">
            <v>29.1</v>
          </cell>
          <cell r="H931">
            <v>19.399999999999999</v>
          </cell>
          <cell r="I931">
            <v>19.3</v>
          </cell>
          <cell r="J931">
            <v>11</v>
          </cell>
          <cell r="K931">
            <v>9.6999999999999993</v>
          </cell>
          <cell r="L931">
            <v>8.3999999999999986</v>
          </cell>
          <cell r="M931">
            <v>22.5</v>
          </cell>
          <cell r="N931">
            <v>15.3</v>
          </cell>
          <cell r="O931">
            <v>177</v>
          </cell>
        </row>
        <row r="933">
          <cell r="A933" t="str">
            <v xml:space="preserve">    Sunbury #1-2</v>
          </cell>
          <cell r="C933">
            <v>0</v>
          </cell>
          <cell r="D933">
            <v>0</v>
          </cell>
          <cell r="E933">
            <v>0</v>
          </cell>
          <cell r="F933">
            <v>0</v>
          </cell>
          <cell r="G933">
            <v>0</v>
          </cell>
          <cell r="H933">
            <v>0</v>
          </cell>
          <cell r="I933">
            <v>0</v>
          </cell>
          <cell r="J933">
            <v>0</v>
          </cell>
          <cell r="K933">
            <v>0</v>
          </cell>
          <cell r="L933">
            <v>0</v>
          </cell>
          <cell r="M933">
            <v>0</v>
          </cell>
          <cell r="N933">
            <v>0</v>
          </cell>
          <cell r="O933">
            <v>0</v>
          </cell>
        </row>
        <row r="934">
          <cell r="A934" t="str">
            <v xml:space="preserve">    Sunbury #3</v>
          </cell>
          <cell r="C934">
            <v>0</v>
          </cell>
          <cell r="D934">
            <v>0</v>
          </cell>
          <cell r="E934">
            <v>0</v>
          </cell>
          <cell r="F934">
            <v>0</v>
          </cell>
          <cell r="G934">
            <v>0</v>
          </cell>
          <cell r="H934">
            <v>0</v>
          </cell>
          <cell r="I934">
            <v>0</v>
          </cell>
          <cell r="J934">
            <v>0</v>
          </cell>
          <cell r="K934">
            <v>0</v>
          </cell>
          <cell r="L934">
            <v>0</v>
          </cell>
          <cell r="M934">
            <v>0</v>
          </cell>
          <cell r="N934">
            <v>0</v>
          </cell>
          <cell r="O934">
            <v>0</v>
          </cell>
        </row>
        <row r="935">
          <cell r="A935" t="str">
            <v xml:space="preserve">    Sunbury #4</v>
          </cell>
          <cell r="C935">
            <v>0</v>
          </cell>
          <cell r="D935">
            <v>0</v>
          </cell>
          <cell r="E935">
            <v>0</v>
          </cell>
          <cell r="F935">
            <v>0</v>
          </cell>
          <cell r="G935">
            <v>0</v>
          </cell>
          <cell r="H935">
            <v>0</v>
          </cell>
          <cell r="I935">
            <v>0</v>
          </cell>
          <cell r="J935">
            <v>0</v>
          </cell>
          <cell r="K935">
            <v>0</v>
          </cell>
          <cell r="L935">
            <v>0</v>
          </cell>
          <cell r="M935">
            <v>0</v>
          </cell>
          <cell r="N935">
            <v>0</v>
          </cell>
          <cell r="O935">
            <v>0</v>
          </cell>
        </row>
        <row r="936">
          <cell r="C936" t="str">
            <v xml:space="preserve"> --------</v>
          </cell>
          <cell r="D936" t="str">
            <v xml:space="preserve"> --------</v>
          </cell>
          <cell r="E936" t="str">
            <v xml:space="preserve"> --------</v>
          </cell>
          <cell r="F936" t="str">
            <v xml:space="preserve"> --------</v>
          </cell>
          <cell r="G936" t="str">
            <v xml:space="preserve"> --------</v>
          </cell>
          <cell r="H936" t="str">
            <v xml:space="preserve"> --------</v>
          </cell>
          <cell r="I936" t="str">
            <v xml:space="preserve"> --------</v>
          </cell>
          <cell r="J936" t="str">
            <v xml:space="preserve"> --------</v>
          </cell>
          <cell r="K936" t="str">
            <v xml:space="preserve"> --------</v>
          </cell>
          <cell r="L936" t="str">
            <v xml:space="preserve"> --------</v>
          </cell>
          <cell r="M936" t="str">
            <v xml:space="preserve"> --------</v>
          </cell>
          <cell r="N936" t="str">
            <v xml:space="preserve"> --------</v>
          </cell>
          <cell r="O936" t="str">
            <v xml:space="preserve"> --------</v>
          </cell>
        </row>
        <row r="937">
          <cell r="A937" t="str">
            <v xml:space="preserve">        TOTAL</v>
          </cell>
          <cell r="C937">
            <v>0</v>
          </cell>
          <cell r="D937">
            <v>0</v>
          </cell>
          <cell r="E937">
            <v>0</v>
          </cell>
          <cell r="F937">
            <v>0</v>
          </cell>
          <cell r="G937">
            <v>0</v>
          </cell>
          <cell r="H937">
            <v>0</v>
          </cell>
          <cell r="I937">
            <v>0</v>
          </cell>
          <cell r="J937">
            <v>0</v>
          </cell>
          <cell r="K937">
            <v>0</v>
          </cell>
          <cell r="L937">
            <v>0</v>
          </cell>
          <cell r="M937">
            <v>0</v>
          </cell>
          <cell r="N937">
            <v>0</v>
          </cell>
          <cell r="O937">
            <v>0</v>
          </cell>
        </row>
        <row r="939">
          <cell r="A939" t="str">
            <v xml:space="preserve">    Holtwood #17</v>
          </cell>
          <cell r="C939">
            <v>0</v>
          </cell>
          <cell r="D939">
            <v>0</v>
          </cell>
          <cell r="E939">
            <v>0</v>
          </cell>
          <cell r="F939">
            <v>0</v>
          </cell>
          <cell r="G939">
            <v>0</v>
          </cell>
          <cell r="H939">
            <v>0</v>
          </cell>
          <cell r="I939">
            <v>0</v>
          </cell>
          <cell r="J939">
            <v>0</v>
          </cell>
          <cell r="K939">
            <v>0</v>
          </cell>
          <cell r="L939">
            <v>0</v>
          </cell>
          <cell r="M939">
            <v>0</v>
          </cell>
          <cell r="N939">
            <v>0</v>
          </cell>
          <cell r="O939">
            <v>0</v>
          </cell>
        </row>
        <row r="941">
          <cell r="A941" t="str">
            <v xml:space="preserve">    Keystone #1 (PL Share)</v>
          </cell>
          <cell r="C941">
            <v>0</v>
          </cell>
          <cell r="D941">
            <v>0</v>
          </cell>
          <cell r="E941">
            <v>0</v>
          </cell>
          <cell r="F941">
            <v>0</v>
          </cell>
          <cell r="G941">
            <v>0</v>
          </cell>
          <cell r="H941">
            <v>0</v>
          </cell>
          <cell r="I941">
            <v>0</v>
          </cell>
          <cell r="J941">
            <v>0</v>
          </cell>
          <cell r="K941">
            <v>0</v>
          </cell>
          <cell r="L941">
            <v>0</v>
          </cell>
          <cell r="M941">
            <v>0</v>
          </cell>
          <cell r="N941">
            <v>0</v>
          </cell>
          <cell r="O941">
            <v>0</v>
          </cell>
        </row>
        <row r="942">
          <cell r="A942" t="str">
            <v xml:space="preserve">    Keystone #2 (PL Share)</v>
          </cell>
          <cell r="C942">
            <v>0</v>
          </cell>
          <cell r="D942">
            <v>0</v>
          </cell>
          <cell r="E942">
            <v>0</v>
          </cell>
          <cell r="F942">
            <v>0</v>
          </cell>
          <cell r="G942">
            <v>0</v>
          </cell>
          <cell r="H942">
            <v>0</v>
          </cell>
          <cell r="I942">
            <v>0</v>
          </cell>
          <cell r="J942">
            <v>0</v>
          </cell>
          <cell r="K942">
            <v>0</v>
          </cell>
          <cell r="L942">
            <v>0</v>
          </cell>
          <cell r="M942">
            <v>0</v>
          </cell>
          <cell r="N942">
            <v>0</v>
          </cell>
          <cell r="O942">
            <v>0</v>
          </cell>
        </row>
        <row r="943">
          <cell r="C943" t="str">
            <v xml:space="preserve"> --------</v>
          </cell>
          <cell r="D943" t="str">
            <v xml:space="preserve"> --------</v>
          </cell>
          <cell r="E943" t="str">
            <v xml:space="preserve"> --------</v>
          </cell>
          <cell r="F943" t="str">
            <v xml:space="preserve"> --------</v>
          </cell>
          <cell r="G943" t="str">
            <v xml:space="preserve"> --------</v>
          </cell>
          <cell r="H943" t="str">
            <v xml:space="preserve"> --------</v>
          </cell>
          <cell r="I943" t="str">
            <v xml:space="preserve"> --------</v>
          </cell>
          <cell r="J943" t="str">
            <v xml:space="preserve"> --------</v>
          </cell>
          <cell r="K943" t="str">
            <v xml:space="preserve"> --------</v>
          </cell>
          <cell r="L943" t="str">
            <v xml:space="preserve"> --------</v>
          </cell>
          <cell r="M943" t="str">
            <v xml:space="preserve"> --------</v>
          </cell>
          <cell r="N943" t="str">
            <v xml:space="preserve"> --------</v>
          </cell>
          <cell r="O943" t="str">
            <v xml:space="preserve"> --------</v>
          </cell>
        </row>
        <row r="944">
          <cell r="A944" t="str">
            <v xml:space="preserve">        TOTAL</v>
          </cell>
          <cell r="C944">
            <v>0</v>
          </cell>
          <cell r="D944">
            <v>0</v>
          </cell>
          <cell r="E944">
            <v>0</v>
          </cell>
          <cell r="F944">
            <v>0</v>
          </cell>
          <cell r="G944">
            <v>0</v>
          </cell>
          <cell r="H944">
            <v>0</v>
          </cell>
          <cell r="I944">
            <v>0</v>
          </cell>
          <cell r="J944">
            <v>0</v>
          </cell>
          <cell r="K944">
            <v>0</v>
          </cell>
          <cell r="L944">
            <v>0</v>
          </cell>
          <cell r="M944">
            <v>0</v>
          </cell>
          <cell r="N944">
            <v>0</v>
          </cell>
          <cell r="O944">
            <v>0</v>
          </cell>
        </row>
        <row r="946">
          <cell r="A946" t="str">
            <v xml:space="preserve">    Conemaugh #1 (PL Share)</v>
          </cell>
          <cell r="C946">
            <v>0</v>
          </cell>
          <cell r="D946">
            <v>0</v>
          </cell>
          <cell r="E946">
            <v>0</v>
          </cell>
          <cell r="F946">
            <v>0</v>
          </cell>
          <cell r="G946">
            <v>0</v>
          </cell>
          <cell r="H946">
            <v>0</v>
          </cell>
          <cell r="I946">
            <v>0</v>
          </cell>
          <cell r="J946">
            <v>0</v>
          </cell>
          <cell r="K946">
            <v>0</v>
          </cell>
          <cell r="L946">
            <v>0</v>
          </cell>
          <cell r="M946">
            <v>0</v>
          </cell>
          <cell r="N946">
            <v>0</v>
          </cell>
          <cell r="O946">
            <v>0</v>
          </cell>
        </row>
        <row r="947">
          <cell r="A947" t="str">
            <v xml:space="preserve">    Conemaugh #2 (PL Share)</v>
          </cell>
          <cell r="C947">
            <v>0</v>
          </cell>
          <cell r="D947">
            <v>0</v>
          </cell>
          <cell r="E947">
            <v>0</v>
          </cell>
          <cell r="F947">
            <v>0</v>
          </cell>
          <cell r="G947">
            <v>0</v>
          </cell>
          <cell r="H947">
            <v>0</v>
          </cell>
          <cell r="I947">
            <v>0</v>
          </cell>
          <cell r="J947">
            <v>0</v>
          </cell>
          <cell r="K947">
            <v>0</v>
          </cell>
          <cell r="L947">
            <v>0</v>
          </cell>
          <cell r="M947">
            <v>0</v>
          </cell>
          <cell r="N947">
            <v>0</v>
          </cell>
          <cell r="O947">
            <v>0</v>
          </cell>
        </row>
        <row r="948">
          <cell r="C948" t="str">
            <v xml:space="preserve"> --------</v>
          </cell>
          <cell r="D948" t="str">
            <v xml:space="preserve"> --------</v>
          </cell>
          <cell r="E948" t="str">
            <v xml:space="preserve"> --------</v>
          </cell>
          <cell r="F948" t="str">
            <v xml:space="preserve"> --------</v>
          </cell>
          <cell r="G948" t="str">
            <v xml:space="preserve"> --------</v>
          </cell>
          <cell r="H948" t="str">
            <v xml:space="preserve"> --------</v>
          </cell>
          <cell r="I948" t="str">
            <v xml:space="preserve"> --------</v>
          </cell>
          <cell r="J948" t="str">
            <v xml:space="preserve"> --------</v>
          </cell>
          <cell r="K948" t="str">
            <v xml:space="preserve"> --------</v>
          </cell>
          <cell r="L948" t="str">
            <v xml:space="preserve"> --------</v>
          </cell>
          <cell r="M948" t="str">
            <v xml:space="preserve"> --------</v>
          </cell>
          <cell r="N948" t="str">
            <v xml:space="preserve"> --------</v>
          </cell>
          <cell r="O948" t="str">
            <v xml:space="preserve"> --------</v>
          </cell>
        </row>
        <row r="949">
          <cell r="A949" t="str">
            <v xml:space="preserve">        TOTAL</v>
          </cell>
          <cell r="C949">
            <v>0</v>
          </cell>
          <cell r="D949">
            <v>0</v>
          </cell>
          <cell r="E949">
            <v>0</v>
          </cell>
          <cell r="F949">
            <v>0</v>
          </cell>
          <cell r="G949">
            <v>0</v>
          </cell>
          <cell r="H949">
            <v>0</v>
          </cell>
          <cell r="I949">
            <v>0</v>
          </cell>
          <cell r="J949">
            <v>0</v>
          </cell>
          <cell r="K949">
            <v>0</v>
          </cell>
          <cell r="L949">
            <v>0</v>
          </cell>
          <cell r="M949">
            <v>0</v>
          </cell>
          <cell r="N949">
            <v>0</v>
          </cell>
          <cell r="O949">
            <v>0</v>
          </cell>
        </row>
        <row r="951">
          <cell r="A951" t="str">
            <v xml:space="preserve">    Montour #1</v>
          </cell>
          <cell r="C951">
            <v>11.1</v>
          </cell>
          <cell r="D951">
            <v>4.0999999999999996</v>
          </cell>
          <cell r="E951">
            <v>9.9</v>
          </cell>
          <cell r="F951">
            <v>4.7</v>
          </cell>
          <cell r="G951">
            <v>0</v>
          </cell>
          <cell r="H951">
            <v>19.8</v>
          </cell>
          <cell r="I951">
            <v>17.399999999999999</v>
          </cell>
          <cell r="J951">
            <v>16.3</v>
          </cell>
          <cell r="K951">
            <v>17.100000000000001</v>
          </cell>
          <cell r="L951">
            <v>5.7</v>
          </cell>
          <cell r="M951">
            <v>15.2</v>
          </cell>
          <cell r="N951">
            <v>14</v>
          </cell>
          <cell r="O951">
            <v>135</v>
          </cell>
        </row>
        <row r="952">
          <cell r="A952" t="str">
            <v xml:space="preserve">    Montour #2</v>
          </cell>
          <cell r="C952">
            <v>12.7</v>
          </cell>
          <cell r="D952">
            <v>5.2</v>
          </cell>
          <cell r="E952">
            <v>8.4</v>
          </cell>
          <cell r="F952">
            <v>10.7</v>
          </cell>
          <cell r="G952">
            <v>21.7</v>
          </cell>
          <cell r="H952">
            <v>18.600000000000001</v>
          </cell>
          <cell r="I952">
            <v>14.4</v>
          </cell>
          <cell r="J952">
            <v>13.5</v>
          </cell>
          <cell r="K952">
            <v>14.4</v>
          </cell>
          <cell r="L952">
            <v>5.0999999999999996</v>
          </cell>
          <cell r="M952">
            <v>20.5</v>
          </cell>
          <cell r="N952">
            <v>15</v>
          </cell>
          <cell r="O952">
            <v>160</v>
          </cell>
        </row>
        <row r="953">
          <cell r="C953" t="str">
            <v xml:space="preserve"> --------</v>
          </cell>
          <cell r="D953" t="str">
            <v xml:space="preserve"> --------</v>
          </cell>
          <cell r="E953" t="str">
            <v xml:space="preserve"> --------</v>
          </cell>
          <cell r="F953" t="str">
            <v xml:space="preserve"> --------</v>
          </cell>
          <cell r="G953" t="str">
            <v xml:space="preserve"> --------</v>
          </cell>
          <cell r="H953" t="str">
            <v xml:space="preserve"> --------</v>
          </cell>
          <cell r="I953" t="str">
            <v xml:space="preserve"> --------</v>
          </cell>
          <cell r="J953" t="str">
            <v xml:space="preserve"> --------</v>
          </cell>
          <cell r="K953" t="str">
            <v xml:space="preserve"> --------</v>
          </cell>
          <cell r="L953" t="str">
            <v xml:space="preserve"> --------</v>
          </cell>
          <cell r="M953" t="str">
            <v xml:space="preserve"> --------</v>
          </cell>
          <cell r="N953" t="str">
            <v xml:space="preserve"> --------</v>
          </cell>
          <cell r="O953" t="str">
            <v xml:space="preserve"> --------</v>
          </cell>
        </row>
        <row r="954">
          <cell r="A954" t="str">
            <v xml:space="preserve">        TOTAL</v>
          </cell>
          <cell r="C954">
            <v>23.799999999999997</v>
          </cell>
          <cell r="D954">
            <v>9.3000000000000007</v>
          </cell>
          <cell r="E954">
            <v>18.3</v>
          </cell>
          <cell r="F954">
            <v>15.399999999999999</v>
          </cell>
          <cell r="G954">
            <v>21.7</v>
          </cell>
          <cell r="H954">
            <v>38.400000000000006</v>
          </cell>
          <cell r="I954">
            <v>31.799999999999997</v>
          </cell>
          <cell r="J954">
            <v>29.8</v>
          </cell>
          <cell r="K954">
            <v>31.5</v>
          </cell>
          <cell r="L954">
            <v>10.8</v>
          </cell>
          <cell r="M954">
            <v>35.700000000000003</v>
          </cell>
          <cell r="N954">
            <v>29</v>
          </cell>
          <cell r="O954">
            <v>296</v>
          </cell>
        </row>
        <row r="955">
          <cell r="C955" t="str">
            <v xml:space="preserve"> =========</v>
          </cell>
          <cell r="D955" t="str">
            <v xml:space="preserve"> =========</v>
          </cell>
          <cell r="E955" t="str">
            <v xml:space="preserve"> =========</v>
          </cell>
          <cell r="F955" t="str">
            <v xml:space="preserve"> =========</v>
          </cell>
          <cell r="G955" t="str">
            <v xml:space="preserve"> =========</v>
          </cell>
          <cell r="H955" t="str">
            <v xml:space="preserve"> =========</v>
          </cell>
          <cell r="I955" t="str">
            <v xml:space="preserve"> =========</v>
          </cell>
          <cell r="J955" t="str">
            <v xml:space="preserve"> =========</v>
          </cell>
          <cell r="K955" t="str">
            <v xml:space="preserve"> =========</v>
          </cell>
          <cell r="L955" t="str">
            <v xml:space="preserve"> =========</v>
          </cell>
          <cell r="M955" t="str">
            <v xml:space="preserve"> =========</v>
          </cell>
          <cell r="N955" t="str">
            <v xml:space="preserve"> =========</v>
          </cell>
          <cell r="O955" t="str">
            <v xml:space="preserve"> =========</v>
          </cell>
        </row>
        <row r="956">
          <cell r="A956" t="str">
            <v xml:space="preserve"> TOTAL SURPLUS ENERGY</v>
          </cell>
          <cell r="C956">
            <v>63.900000000000006</v>
          </cell>
          <cell r="D956">
            <v>27.599999999999998</v>
          </cell>
          <cell r="E956">
            <v>62.599999999999994</v>
          </cell>
          <cell r="F956">
            <v>52.6</v>
          </cell>
          <cell r="G956">
            <v>118.10000000000001</v>
          </cell>
          <cell r="H956">
            <v>115.9</v>
          </cell>
          <cell r="I956">
            <v>95</v>
          </cell>
          <cell r="J956">
            <v>80.3</v>
          </cell>
          <cell r="K956">
            <v>75.900000000000006</v>
          </cell>
          <cell r="L956">
            <v>31.400000000000002</v>
          </cell>
          <cell r="M956">
            <v>101.8</v>
          </cell>
          <cell r="N956">
            <v>81.7</v>
          </cell>
          <cell r="O956">
            <v>907</v>
          </cell>
        </row>
        <row r="962">
          <cell r="F962" t="str">
            <v xml:space="preserve">                  SHORT-TERM PURCHASES FROM OTHER UTILITIES</v>
          </cell>
          <cell r="L962" t="str">
            <v>CASE:2001 FORECAST</v>
          </cell>
          <cell r="P962" t="str">
            <v>18</v>
          </cell>
        </row>
        <row r="963">
          <cell r="C963" t="str">
            <v xml:space="preserve">                  </v>
          </cell>
          <cell r="L963">
            <v>36851</v>
          </cell>
        </row>
        <row r="965">
          <cell r="C965" t="str">
            <v>JANUARY</v>
          </cell>
          <cell r="D965" t="str">
            <v>FEBRUARY</v>
          </cell>
          <cell r="E965" t="str">
            <v>MARCH</v>
          </cell>
          <cell r="F965" t="str">
            <v>APRIL</v>
          </cell>
          <cell r="G965" t="str">
            <v>MAY</v>
          </cell>
          <cell r="H965" t="str">
            <v>JUNE</v>
          </cell>
          <cell r="I965" t="str">
            <v>JULY</v>
          </cell>
          <cell r="J965" t="str">
            <v>AUGUST</v>
          </cell>
          <cell r="K965" t="str">
            <v>SEPTEMBER</v>
          </cell>
          <cell r="L965" t="str">
            <v>OCTOBER</v>
          </cell>
          <cell r="M965" t="str">
            <v>NOVEMBER</v>
          </cell>
          <cell r="N965" t="str">
            <v>DECEMBER</v>
          </cell>
          <cell r="O965" t="str">
            <v>TOTAL</v>
          </cell>
        </row>
        <row r="966">
          <cell r="A966" t="str">
            <v>APS ON-PEAK</v>
          </cell>
        </row>
        <row r="968">
          <cell r="A968" t="str">
            <v xml:space="preserve">   ENERGY (GWH)</v>
          </cell>
          <cell r="C968">
            <v>0</v>
          </cell>
          <cell r="D968">
            <v>0</v>
          </cell>
          <cell r="E968">
            <v>0</v>
          </cell>
          <cell r="F968">
            <v>0</v>
          </cell>
          <cell r="G968">
            <v>0</v>
          </cell>
          <cell r="H968">
            <v>0</v>
          </cell>
          <cell r="I968">
            <v>0</v>
          </cell>
          <cell r="J968">
            <v>0</v>
          </cell>
          <cell r="K968">
            <v>0</v>
          </cell>
          <cell r="L968">
            <v>0</v>
          </cell>
          <cell r="M968">
            <v>0</v>
          </cell>
          <cell r="N968">
            <v>0</v>
          </cell>
          <cell r="O968">
            <v>0</v>
          </cell>
        </row>
        <row r="969">
          <cell r="A969" t="str">
            <v xml:space="preserve">   Energy Cost (mills/kwh)</v>
          </cell>
          <cell r="C969">
            <v>0</v>
          </cell>
          <cell r="D969">
            <v>0</v>
          </cell>
          <cell r="E969">
            <v>0</v>
          </cell>
          <cell r="F969">
            <v>0</v>
          </cell>
          <cell r="G969">
            <v>0</v>
          </cell>
          <cell r="H969">
            <v>0</v>
          </cell>
          <cell r="I969">
            <v>0</v>
          </cell>
          <cell r="J969">
            <v>0</v>
          </cell>
          <cell r="K969">
            <v>0</v>
          </cell>
          <cell r="L969">
            <v>0</v>
          </cell>
          <cell r="M969">
            <v>0</v>
          </cell>
          <cell r="N969">
            <v>0</v>
          </cell>
          <cell r="O969">
            <v>0</v>
          </cell>
        </row>
        <row r="970">
          <cell r="A970" t="str">
            <v xml:space="preserve">   Adder (mills/kwh)</v>
          </cell>
          <cell r="C970">
            <v>0</v>
          </cell>
          <cell r="D970">
            <v>0</v>
          </cell>
          <cell r="E970">
            <v>0</v>
          </cell>
          <cell r="F970">
            <v>0</v>
          </cell>
          <cell r="G970">
            <v>0</v>
          </cell>
          <cell r="H970">
            <v>0</v>
          </cell>
          <cell r="I970">
            <v>0</v>
          </cell>
          <cell r="J970">
            <v>0</v>
          </cell>
          <cell r="K970">
            <v>0</v>
          </cell>
          <cell r="L970">
            <v>0</v>
          </cell>
          <cell r="M970">
            <v>0</v>
          </cell>
          <cell r="N970">
            <v>0</v>
          </cell>
          <cell r="O970">
            <v>0</v>
          </cell>
        </row>
        <row r="971">
          <cell r="A971" t="str">
            <v xml:space="preserve">   Total Cost (mills/kwh)</v>
          </cell>
          <cell r="C971">
            <v>0</v>
          </cell>
          <cell r="D971">
            <v>0</v>
          </cell>
          <cell r="E971">
            <v>0</v>
          </cell>
          <cell r="F971">
            <v>0</v>
          </cell>
          <cell r="G971">
            <v>0</v>
          </cell>
          <cell r="H971">
            <v>0</v>
          </cell>
          <cell r="I971">
            <v>0</v>
          </cell>
          <cell r="J971">
            <v>0</v>
          </cell>
          <cell r="K971">
            <v>0</v>
          </cell>
          <cell r="L971">
            <v>0</v>
          </cell>
          <cell r="M971">
            <v>0</v>
          </cell>
          <cell r="N971">
            <v>0</v>
          </cell>
          <cell r="O971">
            <v>0</v>
          </cell>
        </row>
        <row r="972">
          <cell r="A972" t="str">
            <v xml:space="preserve">   Avg. Opp. Party (mills/kwh)</v>
          </cell>
          <cell r="C972">
            <v>0</v>
          </cell>
          <cell r="D972">
            <v>0</v>
          </cell>
          <cell r="E972">
            <v>0</v>
          </cell>
          <cell r="F972">
            <v>0</v>
          </cell>
          <cell r="G972">
            <v>0</v>
          </cell>
          <cell r="H972">
            <v>0</v>
          </cell>
          <cell r="I972">
            <v>0</v>
          </cell>
          <cell r="J972">
            <v>0</v>
          </cell>
          <cell r="K972">
            <v>0</v>
          </cell>
          <cell r="L972">
            <v>0</v>
          </cell>
          <cell r="M972">
            <v>0</v>
          </cell>
          <cell r="N972">
            <v>0</v>
          </cell>
          <cell r="O972">
            <v>0</v>
          </cell>
        </row>
        <row r="973">
          <cell r="A973" t="str">
            <v xml:space="preserve">   BILLING RATE (mills/kwh)</v>
          </cell>
          <cell r="C973">
            <v>0</v>
          </cell>
          <cell r="D973">
            <v>0</v>
          </cell>
          <cell r="E973">
            <v>0</v>
          </cell>
          <cell r="F973">
            <v>0</v>
          </cell>
          <cell r="G973">
            <v>0</v>
          </cell>
          <cell r="H973">
            <v>0</v>
          </cell>
          <cell r="I973">
            <v>0</v>
          </cell>
          <cell r="J973">
            <v>0</v>
          </cell>
          <cell r="K973">
            <v>0</v>
          </cell>
          <cell r="L973">
            <v>0</v>
          </cell>
          <cell r="M973">
            <v>0</v>
          </cell>
          <cell r="N973">
            <v>0</v>
          </cell>
          <cell r="O973">
            <v>0</v>
          </cell>
        </row>
        <row r="974">
          <cell r="A974" t="str">
            <v xml:space="preserve">   TOTAL BILL ($1,000)</v>
          </cell>
          <cell r="C974">
            <v>0</v>
          </cell>
          <cell r="D974">
            <v>0</v>
          </cell>
          <cell r="E974">
            <v>0</v>
          </cell>
          <cell r="F974">
            <v>0</v>
          </cell>
          <cell r="G974">
            <v>0</v>
          </cell>
          <cell r="H974">
            <v>0</v>
          </cell>
          <cell r="I974">
            <v>0</v>
          </cell>
          <cell r="J974">
            <v>0</v>
          </cell>
          <cell r="K974">
            <v>0</v>
          </cell>
          <cell r="L974">
            <v>0</v>
          </cell>
          <cell r="M974">
            <v>0</v>
          </cell>
          <cell r="N974">
            <v>0</v>
          </cell>
          <cell r="O974">
            <v>0</v>
          </cell>
        </row>
        <row r="976">
          <cell r="A976" t="str">
            <v xml:space="preserve">   SAVINGS ($1,000)</v>
          </cell>
          <cell r="C976">
            <v>0</v>
          </cell>
          <cell r="D976">
            <v>0</v>
          </cell>
          <cell r="E976">
            <v>0</v>
          </cell>
          <cell r="F976">
            <v>0</v>
          </cell>
          <cell r="G976">
            <v>0</v>
          </cell>
          <cell r="H976">
            <v>0</v>
          </cell>
          <cell r="I976">
            <v>0</v>
          </cell>
          <cell r="J976">
            <v>0</v>
          </cell>
          <cell r="K976">
            <v>0</v>
          </cell>
          <cell r="L976">
            <v>0</v>
          </cell>
          <cell r="M976">
            <v>0</v>
          </cell>
          <cell r="N976">
            <v>0</v>
          </cell>
          <cell r="O976">
            <v>0</v>
          </cell>
        </row>
        <row r="977">
          <cell r="A977" t="str">
            <v xml:space="preserve">   SAVINGS RATE (mills/kwh)</v>
          </cell>
          <cell r="C977">
            <v>0</v>
          </cell>
          <cell r="D977">
            <v>0</v>
          </cell>
          <cell r="E977">
            <v>0</v>
          </cell>
          <cell r="F977">
            <v>0</v>
          </cell>
          <cell r="G977">
            <v>0</v>
          </cell>
          <cell r="H977">
            <v>0</v>
          </cell>
          <cell r="I977">
            <v>0</v>
          </cell>
          <cell r="J977">
            <v>0</v>
          </cell>
          <cell r="K977">
            <v>0</v>
          </cell>
          <cell r="L977">
            <v>0</v>
          </cell>
          <cell r="M977">
            <v>0</v>
          </cell>
          <cell r="N977">
            <v>0</v>
          </cell>
          <cell r="O977">
            <v>0</v>
          </cell>
        </row>
        <row r="979">
          <cell r="A979" t="str">
            <v>OTHER</v>
          </cell>
          <cell r="C979" t="str">
            <v>ENERGY PURCHASES AND RATES COME FROM WORKSHEET ":TWOPARTY BY REGION."</v>
          </cell>
        </row>
        <row r="981">
          <cell r="A981" t="str">
            <v xml:space="preserve">   ENERGY (GWH)</v>
          </cell>
          <cell r="C981">
            <v>2677.4303711799671</v>
          </cell>
          <cell r="D981">
            <v>2156.8887812305543</v>
          </cell>
          <cell r="E981">
            <v>2825.6782031233347</v>
          </cell>
          <cell r="F981">
            <v>2659.7924305566653</v>
          </cell>
          <cell r="G981">
            <v>3160.3783543079885</v>
          </cell>
          <cell r="H981">
            <v>3948.8673394166985</v>
          </cell>
          <cell r="I981">
            <v>4831.6930868202444</v>
          </cell>
          <cell r="J981">
            <v>4679.7051982400199</v>
          </cell>
          <cell r="K981">
            <v>3348.0084327590603</v>
          </cell>
          <cell r="L981">
            <v>2547.4139125659799</v>
          </cell>
          <cell r="M981">
            <v>1966.3050553543999</v>
          </cell>
          <cell r="N981">
            <v>2837.4045029406398</v>
          </cell>
          <cell r="O981">
            <v>37639.565668495554</v>
          </cell>
        </row>
        <row r="982">
          <cell r="A982" t="str">
            <v xml:space="preserve">   BILLING RATE (mills/kwh)</v>
          </cell>
          <cell r="C982">
            <v>30.480985615429638</v>
          </cell>
          <cell r="D982">
            <v>30.419079395842932</v>
          </cell>
          <cell r="E982">
            <v>26.38838000146071</v>
          </cell>
          <cell r="F982">
            <v>25.511584661253522</v>
          </cell>
          <cell r="G982">
            <v>28.464359963745508</v>
          </cell>
          <cell r="H982">
            <v>40.367682360245638</v>
          </cell>
          <cell r="I982">
            <v>63.942722906106404</v>
          </cell>
          <cell r="J982">
            <v>63.864888463871232</v>
          </cell>
          <cell r="K982">
            <v>32.414701576851755</v>
          </cell>
          <cell r="L982">
            <v>25.915053662900871</v>
          </cell>
          <cell r="M982">
            <v>25.948502865759313</v>
          </cell>
          <cell r="N982">
            <v>26.511115801849883</v>
          </cell>
          <cell r="O982">
            <v>38.459893835253752</v>
          </cell>
        </row>
        <row r="983">
          <cell r="A983" t="str">
            <v xml:space="preserve">   TOTAL BILL ($1,000)</v>
          </cell>
          <cell r="C983">
            <v>81610.716630251016</v>
          </cell>
          <cell r="D983">
            <v>65610.57108425512</v>
          </cell>
          <cell r="E983">
            <v>74565.070185863238</v>
          </cell>
          <cell r="F983">
            <v>67855.519773507651</v>
          </cell>
          <cell r="G983">
            <v>89958.147098652218</v>
          </cell>
          <cell r="H983">
            <v>159406.62244032157</v>
          </cell>
          <cell r="I983">
            <v>308951.61221789679</v>
          </cell>
          <cell r="J983">
            <v>298868.85052939726</v>
          </cell>
          <cell r="K983">
            <v>108524.69422466808</v>
          </cell>
          <cell r="L983">
            <v>66016.368245767633</v>
          </cell>
          <cell r="M983">
            <v>51022.672363820668</v>
          </cell>
          <cell r="N983">
            <v>75222.759354149603</v>
          </cell>
          <cell r="O983">
            <v>1447613.7</v>
          </cell>
        </row>
        <row r="985">
          <cell r="A985" t="str">
            <v>TOTAL PURCHASES</v>
          </cell>
        </row>
        <row r="987">
          <cell r="A987" t="str">
            <v xml:space="preserve">   TOTAL ENERGY PURCH (GWH)</v>
          </cell>
          <cell r="C987">
            <v>2677.4303711799671</v>
          </cell>
          <cell r="D987">
            <v>2156.8887812305543</v>
          </cell>
          <cell r="E987">
            <v>2825.6782031233347</v>
          </cell>
          <cell r="F987">
            <v>2659.7924305566653</v>
          </cell>
          <cell r="G987">
            <v>3160.3783543079885</v>
          </cell>
          <cell r="H987">
            <v>3948.8673394166985</v>
          </cell>
          <cell r="I987">
            <v>4831.6930868202444</v>
          </cell>
          <cell r="J987">
            <v>4679.7051982400199</v>
          </cell>
          <cell r="K987">
            <v>3348.0084327590603</v>
          </cell>
          <cell r="L987">
            <v>2547.4139125659799</v>
          </cell>
          <cell r="M987">
            <v>1966.3050553543999</v>
          </cell>
          <cell r="N987">
            <v>2837.4045029406398</v>
          </cell>
          <cell r="O987">
            <v>37640</v>
          </cell>
        </row>
        <row r="988">
          <cell r="A988" t="str">
            <v xml:space="preserve">   TOTAL PAYMENTS ($1,000)</v>
          </cell>
          <cell r="C988">
            <v>81610.716630251016</v>
          </cell>
          <cell r="D988">
            <v>65610.57108425512</v>
          </cell>
          <cell r="E988">
            <v>74565.070185863238</v>
          </cell>
          <cell r="F988">
            <v>67855.519773507651</v>
          </cell>
          <cell r="G988">
            <v>89958.147098652218</v>
          </cell>
          <cell r="H988">
            <v>159406.62244032157</v>
          </cell>
          <cell r="I988">
            <v>308951.61221789679</v>
          </cell>
          <cell r="J988">
            <v>298868.85052939726</v>
          </cell>
          <cell r="K988">
            <v>108524.69422466808</v>
          </cell>
          <cell r="L988">
            <v>66016.368245767633</v>
          </cell>
          <cell r="M988">
            <v>51022.672363820668</v>
          </cell>
          <cell r="N988">
            <v>75222.759354149603</v>
          </cell>
          <cell r="O988">
            <v>1447613.6041485511</v>
          </cell>
        </row>
        <row r="989">
          <cell r="A989" t="str">
            <v xml:space="preserve">   AVERAGE BILLING RATE (mills/kwh)</v>
          </cell>
          <cell r="C989">
            <v>30.48</v>
          </cell>
          <cell r="D989">
            <v>30.42</v>
          </cell>
          <cell r="E989">
            <v>26.39</v>
          </cell>
          <cell r="F989">
            <v>25.51</v>
          </cell>
          <cell r="G989">
            <v>28.46</v>
          </cell>
          <cell r="H989">
            <v>40.369999999999997</v>
          </cell>
          <cell r="I989">
            <v>63.94</v>
          </cell>
          <cell r="J989">
            <v>63.86</v>
          </cell>
          <cell r="K989">
            <v>32.409999999999997</v>
          </cell>
          <cell r="L989">
            <v>25.92</v>
          </cell>
          <cell r="M989">
            <v>25.95</v>
          </cell>
          <cell r="N989">
            <v>26.51</v>
          </cell>
          <cell r="O989">
            <v>38.46</v>
          </cell>
        </row>
        <row r="994">
          <cell r="A994" t="str">
            <v>THIS PAGE IS NO LONGER USED</v>
          </cell>
          <cell r="G994" t="str">
            <v>FERC METHOD OF</v>
          </cell>
        </row>
        <row r="995">
          <cell r="G995" t="str">
            <v xml:space="preserve">                        CALCULATION OF THE COST OF INTERCHANGE SALES</v>
          </cell>
          <cell r="L995" t="str">
            <v>CASE:2001 FORECAST</v>
          </cell>
          <cell r="P995" t="str">
            <v>19</v>
          </cell>
        </row>
        <row r="996">
          <cell r="G996" t="str">
            <v xml:space="preserve">                        BASED ON GENERATING UNIT DISPATCH FUEL COSTS</v>
          </cell>
          <cell r="L996">
            <v>36851</v>
          </cell>
        </row>
        <row r="998">
          <cell r="A998" t="str">
            <v>COST OF INTERCHANGE MIX</v>
          </cell>
          <cell r="C998" t="str">
            <v>JANUARY</v>
          </cell>
          <cell r="D998" t="str">
            <v>FEBRUARY</v>
          </cell>
          <cell r="E998" t="str">
            <v>MARCH</v>
          </cell>
          <cell r="F998" t="str">
            <v>APRIL</v>
          </cell>
          <cell r="G998" t="str">
            <v>MAY</v>
          </cell>
          <cell r="H998" t="str">
            <v>JUNE</v>
          </cell>
          <cell r="I998" t="str">
            <v>JULY</v>
          </cell>
          <cell r="J998" t="str">
            <v>AUGUST</v>
          </cell>
          <cell r="K998" t="str">
            <v>SEPTEMBER</v>
          </cell>
          <cell r="L998" t="str">
            <v>OCTOBER</v>
          </cell>
          <cell r="M998" t="str">
            <v>NOVEMBER</v>
          </cell>
          <cell r="N998" t="str">
            <v>DECEMBER</v>
          </cell>
          <cell r="O998" t="str">
            <v>TOTAL</v>
          </cell>
        </row>
        <row r="1000">
          <cell r="A1000" t="str">
            <v xml:space="preserve">  MARTINS CREEK #3-4</v>
          </cell>
        </row>
        <row r="1002">
          <cell r="A1002" t="str">
            <v xml:space="preserve">    Output Interchanged (GWH)</v>
          </cell>
          <cell r="B1002" t="str">
            <v xml:space="preserve">  </v>
          </cell>
          <cell r="C1002">
            <v>6.5</v>
          </cell>
          <cell r="D1002">
            <v>10</v>
          </cell>
          <cell r="E1002">
            <v>0.8</v>
          </cell>
          <cell r="F1002">
            <v>0</v>
          </cell>
          <cell r="G1002">
            <v>5</v>
          </cell>
          <cell r="H1002">
            <v>15</v>
          </cell>
          <cell r="I1002">
            <v>0</v>
          </cell>
          <cell r="J1002">
            <v>50</v>
          </cell>
          <cell r="K1002">
            <v>10</v>
          </cell>
          <cell r="L1002">
            <v>0.8</v>
          </cell>
          <cell r="M1002">
            <v>1.4</v>
          </cell>
          <cell r="N1002">
            <v>1.3</v>
          </cell>
          <cell r="O1002">
            <v>101</v>
          </cell>
        </row>
        <row r="1003">
          <cell r="A1003" t="str">
            <v xml:space="preserve">    Dispatch Fuel Cost (Mills/KWH)</v>
          </cell>
          <cell r="C1003">
            <v>39.020000000000003</v>
          </cell>
          <cell r="D1003">
            <v>36.06</v>
          </cell>
          <cell r="E1003">
            <v>33.68</v>
          </cell>
          <cell r="F1003">
            <v>32.93</v>
          </cell>
          <cell r="G1003">
            <v>30.42</v>
          </cell>
          <cell r="H1003">
            <v>28.86</v>
          </cell>
          <cell r="I1003">
            <v>27.27</v>
          </cell>
          <cell r="J1003">
            <v>29.79</v>
          </cell>
          <cell r="K1003">
            <v>31.69</v>
          </cell>
          <cell r="L1003">
            <v>31.63</v>
          </cell>
          <cell r="M1003">
            <v>38.86</v>
          </cell>
          <cell r="N1003">
            <v>39.19</v>
          </cell>
          <cell r="O1003">
            <v>31.32</v>
          </cell>
        </row>
        <row r="1004">
          <cell r="A1004" t="str">
            <v xml:space="preserve">    Cost of Interchange ($1000)</v>
          </cell>
          <cell r="C1004">
            <v>253.6</v>
          </cell>
          <cell r="D1004">
            <v>360.6</v>
          </cell>
          <cell r="E1004">
            <v>26.9</v>
          </cell>
          <cell r="F1004">
            <v>0</v>
          </cell>
          <cell r="G1004">
            <v>152.1</v>
          </cell>
          <cell r="H1004">
            <v>432.9</v>
          </cell>
          <cell r="I1004">
            <v>0</v>
          </cell>
          <cell r="J1004">
            <v>1489.5</v>
          </cell>
          <cell r="K1004">
            <v>316.89999999999998</v>
          </cell>
          <cell r="L1004">
            <v>25.3</v>
          </cell>
          <cell r="M1004">
            <v>54.4</v>
          </cell>
          <cell r="N1004">
            <v>50.9</v>
          </cell>
          <cell r="O1004">
            <v>3163.1000000000004</v>
          </cell>
        </row>
        <row r="1006">
          <cell r="A1006" t="str">
            <v xml:space="preserve">  COAL</v>
          </cell>
        </row>
        <row r="1008">
          <cell r="A1008" t="str">
            <v xml:space="preserve">    Output For Interchange (GWH)</v>
          </cell>
          <cell r="C1008">
            <v>876.5</v>
          </cell>
          <cell r="D1008">
            <v>825</v>
          </cell>
          <cell r="E1008">
            <v>420.49999999999994</v>
          </cell>
          <cell r="F1008">
            <v>0.6</v>
          </cell>
          <cell r="G1008">
            <v>501.8</v>
          </cell>
          <cell r="H1008">
            <v>1548.9</v>
          </cell>
          <cell r="I1008">
            <v>1616.9</v>
          </cell>
          <cell r="J1008">
            <v>1574.4</v>
          </cell>
          <cell r="K1008">
            <v>993.6</v>
          </cell>
          <cell r="L1008">
            <v>855</v>
          </cell>
          <cell r="M1008">
            <v>675.6</v>
          </cell>
          <cell r="N1008">
            <v>820.9</v>
          </cell>
          <cell r="O1008">
            <v>10710</v>
          </cell>
        </row>
        <row r="1009">
          <cell r="A1009" t="str">
            <v xml:space="preserve">    Dispatch Fuel Cost (Mills/KWH)</v>
          </cell>
          <cell r="C1009">
            <v>14.8</v>
          </cell>
          <cell r="D1009">
            <v>14.36</v>
          </cell>
          <cell r="E1009">
            <v>14.25</v>
          </cell>
          <cell r="F1009">
            <v>15.03</v>
          </cell>
          <cell r="G1009">
            <v>15.1</v>
          </cell>
          <cell r="H1009">
            <v>15.02</v>
          </cell>
          <cell r="I1009">
            <v>14.77</v>
          </cell>
          <cell r="J1009">
            <v>14.76</v>
          </cell>
          <cell r="K1009">
            <v>14.89</v>
          </cell>
          <cell r="L1009">
            <v>14.84</v>
          </cell>
          <cell r="M1009">
            <v>15.16</v>
          </cell>
          <cell r="N1009">
            <v>14.81</v>
          </cell>
          <cell r="O1009">
            <v>14.81</v>
          </cell>
        </row>
        <row r="1010">
          <cell r="A1010" t="str">
            <v xml:space="preserve">    Cost of Interchange ($1000)</v>
          </cell>
          <cell r="C1010">
            <v>12972.2</v>
          </cell>
          <cell r="D1010">
            <v>11847</v>
          </cell>
          <cell r="E1010">
            <v>5992.1</v>
          </cell>
          <cell r="F1010">
            <v>9</v>
          </cell>
          <cell r="G1010">
            <v>7577.2</v>
          </cell>
          <cell r="H1010">
            <v>23264.5</v>
          </cell>
          <cell r="I1010">
            <v>23881.599999999999</v>
          </cell>
          <cell r="J1010">
            <v>23238.1</v>
          </cell>
          <cell r="K1010">
            <v>14794.7</v>
          </cell>
          <cell r="L1010">
            <v>12688.2</v>
          </cell>
          <cell r="M1010">
            <v>10242.1</v>
          </cell>
          <cell r="N1010">
            <v>12157.5</v>
          </cell>
          <cell r="O1010">
            <v>158664.20000000001</v>
          </cell>
        </row>
        <row r="1012">
          <cell r="A1012" t="str">
            <v xml:space="preserve">  POOL PURCHASES RESOLD</v>
          </cell>
        </row>
        <row r="1014">
          <cell r="A1014" t="str">
            <v xml:space="preserve">    Quantity (GWH)</v>
          </cell>
          <cell r="B1014" t="str">
            <v>.</v>
          </cell>
          <cell r="C1014">
            <v>0</v>
          </cell>
          <cell r="D1014">
            <v>0</v>
          </cell>
          <cell r="E1014">
            <v>0</v>
          </cell>
          <cell r="F1014">
            <v>0</v>
          </cell>
          <cell r="G1014">
            <v>0</v>
          </cell>
          <cell r="H1014">
            <v>0</v>
          </cell>
          <cell r="I1014">
            <v>0</v>
          </cell>
          <cell r="J1014">
            <v>0</v>
          </cell>
          <cell r="K1014">
            <v>0</v>
          </cell>
          <cell r="L1014">
            <v>0</v>
          </cell>
          <cell r="M1014">
            <v>0</v>
          </cell>
          <cell r="N1014">
            <v>0</v>
          </cell>
          <cell r="O1014">
            <v>0</v>
          </cell>
        </row>
        <row r="1015">
          <cell r="A1015" t="str">
            <v xml:space="preserve">    Cost Rate (Mills/KWH)</v>
          </cell>
          <cell r="B1015" t="str">
            <v>.</v>
          </cell>
          <cell r="C1015">
            <v>0</v>
          </cell>
          <cell r="D1015">
            <v>0</v>
          </cell>
          <cell r="E1015">
            <v>0</v>
          </cell>
          <cell r="F1015">
            <v>0</v>
          </cell>
          <cell r="G1015">
            <v>0</v>
          </cell>
          <cell r="H1015">
            <v>0</v>
          </cell>
          <cell r="I1015">
            <v>0</v>
          </cell>
          <cell r="J1015">
            <v>0</v>
          </cell>
          <cell r="K1015">
            <v>0</v>
          </cell>
          <cell r="L1015">
            <v>0</v>
          </cell>
          <cell r="M1015">
            <v>0</v>
          </cell>
          <cell r="N1015">
            <v>0</v>
          </cell>
          <cell r="O1015">
            <v>0</v>
          </cell>
        </row>
        <row r="1016">
          <cell r="A1016" t="str">
            <v xml:space="preserve">    Cost of Purchases ($1000)</v>
          </cell>
          <cell r="C1016">
            <v>0</v>
          </cell>
          <cell r="D1016">
            <v>0</v>
          </cell>
          <cell r="E1016">
            <v>0</v>
          </cell>
          <cell r="F1016">
            <v>0</v>
          </cell>
          <cell r="G1016">
            <v>0</v>
          </cell>
          <cell r="H1016">
            <v>0</v>
          </cell>
          <cell r="I1016">
            <v>0</v>
          </cell>
          <cell r="J1016">
            <v>0</v>
          </cell>
          <cell r="K1016">
            <v>0</v>
          </cell>
          <cell r="L1016">
            <v>0</v>
          </cell>
          <cell r="M1016">
            <v>0</v>
          </cell>
          <cell r="N1016">
            <v>0</v>
          </cell>
          <cell r="O1016">
            <v>0</v>
          </cell>
        </row>
        <row r="1018">
          <cell r="A1018" t="str">
            <v xml:space="preserve">  OTHER PURCHASES RESOLD</v>
          </cell>
        </row>
        <row r="1020">
          <cell r="A1020" t="str">
            <v xml:space="preserve">    Quantity (GWH)</v>
          </cell>
          <cell r="B1020" t="str">
            <v>.</v>
          </cell>
          <cell r="C1020">
            <v>0</v>
          </cell>
          <cell r="D1020">
            <v>0</v>
          </cell>
          <cell r="E1020">
            <v>0</v>
          </cell>
          <cell r="F1020">
            <v>0</v>
          </cell>
          <cell r="G1020">
            <v>0</v>
          </cell>
          <cell r="H1020">
            <v>0</v>
          </cell>
          <cell r="I1020">
            <v>0</v>
          </cell>
          <cell r="J1020">
            <v>0</v>
          </cell>
          <cell r="K1020">
            <v>0</v>
          </cell>
          <cell r="L1020">
            <v>0</v>
          </cell>
          <cell r="M1020">
            <v>0</v>
          </cell>
          <cell r="N1020">
            <v>22.4</v>
          </cell>
          <cell r="O1020">
            <v>22</v>
          </cell>
        </row>
        <row r="1021">
          <cell r="A1021" t="str">
            <v xml:space="preserve">    Cost Rate (Mills/KWH)</v>
          </cell>
          <cell r="C1021">
            <v>30.48</v>
          </cell>
          <cell r="D1021">
            <v>30.42</v>
          </cell>
          <cell r="E1021">
            <v>26.39</v>
          </cell>
          <cell r="F1021">
            <v>25.51</v>
          </cell>
          <cell r="G1021">
            <v>28.46</v>
          </cell>
          <cell r="H1021">
            <v>40.369999999999997</v>
          </cell>
          <cell r="I1021">
            <v>63.94</v>
          </cell>
          <cell r="J1021">
            <v>63.86</v>
          </cell>
          <cell r="K1021">
            <v>32.409999999999997</v>
          </cell>
          <cell r="L1021">
            <v>25.92</v>
          </cell>
          <cell r="M1021">
            <v>25.95</v>
          </cell>
          <cell r="N1021">
            <v>26.51</v>
          </cell>
          <cell r="O1021">
            <v>26.99</v>
          </cell>
        </row>
        <row r="1022">
          <cell r="A1022" t="str">
            <v xml:space="preserve">    Cost of Purchases ($1000)</v>
          </cell>
          <cell r="C1022">
            <v>0</v>
          </cell>
          <cell r="D1022">
            <v>0</v>
          </cell>
          <cell r="E1022">
            <v>0</v>
          </cell>
          <cell r="F1022">
            <v>0</v>
          </cell>
          <cell r="G1022">
            <v>0</v>
          </cell>
          <cell r="H1022">
            <v>0</v>
          </cell>
          <cell r="I1022">
            <v>0</v>
          </cell>
          <cell r="J1022">
            <v>0</v>
          </cell>
          <cell r="K1022">
            <v>0</v>
          </cell>
          <cell r="L1022">
            <v>0</v>
          </cell>
          <cell r="M1022">
            <v>0</v>
          </cell>
          <cell r="N1022">
            <v>593.79999999999995</v>
          </cell>
          <cell r="O1022">
            <v>593.79999999999995</v>
          </cell>
        </row>
        <row r="1024">
          <cell r="A1024" t="str">
            <v xml:space="preserve">  COMBUSTION TURBINES &amp; DIESELS</v>
          </cell>
        </row>
        <row r="1026">
          <cell r="A1026" t="str">
            <v xml:space="preserve">    Output Interchanged (GWH)</v>
          </cell>
          <cell r="B1026" t="str">
            <v>.</v>
          </cell>
          <cell r="C1026">
            <v>0.4</v>
          </cell>
          <cell r="D1026">
            <v>0.9</v>
          </cell>
          <cell r="E1026">
            <v>0.1</v>
          </cell>
          <cell r="F1026">
            <v>0</v>
          </cell>
          <cell r="G1026">
            <v>0.5</v>
          </cell>
          <cell r="H1026">
            <v>0.5</v>
          </cell>
          <cell r="I1026">
            <v>2</v>
          </cell>
          <cell r="J1026">
            <v>1.6</v>
          </cell>
          <cell r="K1026">
            <v>2.4</v>
          </cell>
          <cell r="L1026">
            <v>0.2</v>
          </cell>
          <cell r="M1026">
            <v>0.1</v>
          </cell>
          <cell r="N1026">
            <v>0.2</v>
          </cell>
          <cell r="O1026">
            <v>9</v>
          </cell>
        </row>
        <row r="1027">
          <cell r="A1027" t="str">
            <v xml:space="preserve">    Dispatch Fuel Cost (Mills/KWH)</v>
          </cell>
          <cell r="C1027">
            <v>64.816050000000004</v>
          </cell>
          <cell r="D1027">
            <v>89.778509999999997</v>
          </cell>
          <cell r="E1027">
            <v>88.844319999999996</v>
          </cell>
          <cell r="F1027">
            <v>92.622380000000007</v>
          </cell>
          <cell r="G1027">
            <v>29.760200000000001</v>
          </cell>
          <cell r="H1027">
            <v>24.246569999999998</v>
          </cell>
          <cell r="I1027">
            <v>41.568109999999997</v>
          </cell>
          <cell r="J1027">
            <v>78.268299999999996</v>
          </cell>
          <cell r="K1027">
            <v>43.312609999999999</v>
          </cell>
          <cell r="L1027">
            <v>49.338380000000001</v>
          </cell>
          <cell r="M1027">
            <v>49.984749999999998</v>
          </cell>
          <cell r="N1027">
            <v>78.934569999999994</v>
          </cell>
          <cell r="O1027">
            <v>53.96</v>
          </cell>
        </row>
        <row r="1028">
          <cell r="A1028" t="str">
            <v xml:space="preserve">    Cost ($1000)</v>
          </cell>
          <cell r="C1028">
            <v>25.9</v>
          </cell>
          <cell r="D1028">
            <v>80.8</v>
          </cell>
          <cell r="E1028">
            <v>8.9</v>
          </cell>
          <cell r="F1028">
            <v>0</v>
          </cell>
          <cell r="G1028">
            <v>14.9</v>
          </cell>
          <cell r="H1028">
            <v>12.1</v>
          </cell>
          <cell r="I1028">
            <v>83.1</v>
          </cell>
          <cell r="J1028">
            <v>125.2</v>
          </cell>
          <cell r="K1028">
            <v>104</v>
          </cell>
          <cell r="L1028">
            <v>9.9</v>
          </cell>
          <cell r="M1028">
            <v>5</v>
          </cell>
          <cell r="N1028">
            <v>15.8</v>
          </cell>
          <cell r="O1028">
            <v>485.59999999999997</v>
          </cell>
        </row>
        <row r="1030">
          <cell r="A1030" t="str">
            <v xml:space="preserve">  COST OF PJM SALES</v>
          </cell>
        </row>
        <row r="1032">
          <cell r="A1032" t="str">
            <v xml:space="preserve">    Output For Interchange Sales (GWH)</v>
          </cell>
          <cell r="C1032">
            <v>883.4</v>
          </cell>
          <cell r="D1032">
            <v>835.9</v>
          </cell>
          <cell r="E1032">
            <v>421.4</v>
          </cell>
          <cell r="F1032">
            <v>0.6</v>
          </cell>
          <cell r="G1032">
            <v>507.3</v>
          </cell>
          <cell r="H1032">
            <v>1564.4</v>
          </cell>
          <cell r="I1032">
            <v>1618.9</v>
          </cell>
          <cell r="J1032">
            <v>1626</v>
          </cell>
          <cell r="K1032">
            <v>1006</v>
          </cell>
          <cell r="L1032">
            <v>856</v>
          </cell>
          <cell r="M1032">
            <v>677.1</v>
          </cell>
          <cell r="N1032">
            <v>844.8</v>
          </cell>
          <cell r="O1032">
            <v>10842</v>
          </cell>
        </row>
        <row r="1033">
          <cell r="A1033" t="str">
            <v xml:space="preserve">    Cost Rate (Mills/KWH)</v>
          </cell>
          <cell r="C1033">
            <v>15</v>
          </cell>
          <cell r="D1033">
            <v>14.7</v>
          </cell>
          <cell r="E1033">
            <v>14.3</v>
          </cell>
          <cell r="F1033">
            <v>15</v>
          </cell>
          <cell r="G1033">
            <v>15.27</v>
          </cell>
          <cell r="H1033">
            <v>15.16</v>
          </cell>
          <cell r="I1033">
            <v>14.8</v>
          </cell>
          <cell r="J1033">
            <v>15.28</v>
          </cell>
          <cell r="K1033">
            <v>15.12</v>
          </cell>
          <cell r="L1033">
            <v>14.86</v>
          </cell>
          <cell r="M1033">
            <v>15.21</v>
          </cell>
          <cell r="N1033">
            <v>15.17</v>
          </cell>
          <cell r="O1033">
            <v>15.03</v>
          </cell>
        </row>
        <row r="1034">
          <cell r="A1034" t="str">
            <v xml:space="preserve">    Cost of Interchange ($1000)</v>
          </cell>
          <cell r="C1034">
            <v>13251.7</v>
          </cell>
          <cell r="D1034">
            <v>12288.4</v>
          </cell>
          <cell r="E1034">
            <v>6027.9</v>
          </cell>
          <cell r="F1034">
            <v>9</v>
          </cell>
          <cell r="G1034">
            <v>7744.2</v>
          </cell>
          <cell r="H1034">
            <v>23709.5</v>
          </cell>
          <cell r="I1034">
            <v>23964.7</v>
          </cell>
          <cell r="J1034">
            <v>24852.799999999999</v>
          </cell>
          <cell r="K1034">
            <v>15215.6</v>
          </cell>
          <cell r="L1034">
            <v>12723.4</v>
          </cell>
          <cell r="M1034">
            <v>10301.5</v>
          </cell>
          <cell r="N1034">
            <v>12818</v>
          </cell>
          <cell r="O1034">
            <v>162906.70000000001</v>
          </cell>
        </row>
        <row r="1039">
          <cell r="F1039" t="str">
            <v xml:space="preserve">                                SALES TO BG&amp;E BY UNIT</v>
          </cell>
          <cell r="L1039" t="str">
            <v>CASE:2001 FORECAST</v>
          </cell>
          <cell r="P1039" t="str">
            <v>20</v>
          </cell>
        </row>
        <row r="1040">
          <cell r="F1040" t="str">
            <v xml:space="preserve">                 </v>
          </cell>
          <cell r="L1040">
            <v>36851</v>
          </cell>
        </row>
        <row r="1041">
          <cell r="F1041" t="str">
            <v xml:space="preserve">                                  (Millions of KWH)</v>
          </cell>
        </row>
        <row r="1043">
          <cell r="A1043" t="str">
            <v xml:space="preserve">BG&amp;E ENTITLEMENT (Sales after </v>
          </cell>
          <cell r="B1043" t="str">
            <v>% SHARE</v>
          </cell>
          <cell r="C1043" t="str">
            <v>JANUARY</v>
          </cell>
          <cell r="D1043" t="str">
            <v>FEBRUARY</v>
          </cell>
          <cell r="E1043" t="str">
            <v>MARCH</v>
          </cell>
          <cell r="F1043" t="str">
            <v>APRIL</v>
          </cell>
          <cell r="G1043" t="str">
            <v>MAY</v>
          </cell>
          <cell r="H1043" t="str">
            <v>JUNE</v>
          </cell>
          <cell r="I1043" t="str">
            <v>JULY</v>
          </cell>
          <cell r="J1043" t="str">
            <v>AUGUST</v>
          </cell>
          <cell r="K1043" t="str">
            <v>SEPTEMBER</v>
          </cell>
          <cell r="L1043" t="str">
            <v>OCTOBER</v>
          </cell>
          <cell r="M1043" t="str">
            <v>NOVEMBER</v>
          </cell>
          <cell r="N1043" t="str">
            <v>DECEMBER</v>
          </cell>
          <cell r="O1043" t="str">
            <v>TOTAL</v>
          </cell>
        </row>
        <row r="1044">
          <cell r="A1044" t="str">
            <v xml:space="preserve">            loss adjustment)</v>
          </cell>
        </row>
        <row r="1045">
          <cell r="A1045" t="str">
            <v xml:space="preserve">     Susquehanna #1</v>
          </cell>
          <cell r="C1045">
            <v>46.3</v>
          </cell>
          <cell r="D1045">
            <v>41.8</v>
          </cell>
          <cell r="E1045">
            <v>46.3</v>
          </cell>
          <cell r="F1045">
            <v>44.7</v>
          </cell>
          <cell r="G1045">
            <v>29</v>
          </cell>
          <cell r="H1045">
            <v>0</v>
          </cell>
          <cell r="I1045">
            <v>0</v>
          </cell>
          <cell r="J1045">
            <v>0</v>
          </cell>
          <cell r="K1045">
            <v>0</v>
          </cell>
          <cell r="L1045">
            <v>0</v>
          </cell>
          <cell r="M1045">
            <v>0</v>
          </cell>
          <cell r="N1045">
            <v>0</v>
          </cell>
          <cell r="O1045">
            <v>208</v>
          </cell>
        </row>
        <row r="1046">
          <cell r="A1046" t="str">
            <v xml:space="preserve">     Susquehanna #2</v>
          </cell>
          <cell r="C1046">
            <v>46.4</v>
          </cell>
          <cell r="D1046">
            <v>41.3</v>
          </cell>
          <cell r="E1046">
            <v>11.4</v>
          </cell>
          <cell r="F1046">
            <v>2.7</v>
          </cell>
          <cell r="G1046">
            <v>46.1</v>
          </cell>
          <cell r="H1046">
            <v>0</v>
          </cell>
          <cell r="I1046">
            <v>0</v>
          </cell>
          <cell r="J1046">
            <v>0</v>
          </cell>
          <cell r="K1046">
            <v>0</v>
          </cell>
          <cell r="L1046">
            <v>0</v>
          </cell>
          <cell r="M1046">
            <v>0</v>
          </cell>
          <cell r="N1046">
            <v>0</v>
          </cell>
          <cell r="O1046">
            <v>148</v>
          </cell>
        </row>
        <row r="1048">
          <cell r="A1048" t="str">
            <v xml:space="preserve"> TOTAL</v>
          </cell>
          <cell r="C1048">
            <v>92.699999999999989</v>
          </cell>
          <cell r="D1048">
            <v>83.1</v>
          </cell>
          <cell r="E1048">
            <v>57.699999999999996</v>
          </cell>
          <cell r="F1048">
            <v>47.400000000000006</v>
          </cell>
          <cell r="G1048">
            <v>75.099999999999994</v>
          </cell>
          <cell r="H1048">
            <v>0</v>
          </cell>
          <cell r="I1048">
            <v>0</v>
          </cell>
          <cell r="J1048">
            <v>0</v>
          </cell>
          <cell r="K1048">
            <v>0</v>
          </cell>
          <cell r="L1048">
            <v>0</v>
          </cell>
          <cell r="M1048">
            <v>0</v>
          </cell>
          <cell r="N1048">
            <v>0</v>
          </cell>
          <cell r="O1048">
            <v>356</v>
          </cell>
        </row>
        <row r="1054">
          <cell r="G1054" t="str">
            <v xml:space="preserve">BG&amp;E LOSSES              </v>
          </cell>
        </row>
        <row r="1055">
          <cell r="F1055" t="str">
            <v xml:space="preserve">                                 SALES TO ACE BY UNIT</v>
          </cell>
          <cell r="L1055" t="str">
            <v xml:space="preserve">                         </v>
          </cell>
        </row>
        <row r="1056">
          <cell r="F1056" t="str">
            <v xml:space="preserve">                 </v>
          </cell>
          <cell r="L1056" t="str">
            <v xml:space="preserve">                        </v>
          </cell>
        </row>
        <row r="1057">
          <cell r="F1057" t="str">
            <v xml:space="preserve">                                  (Millions of KWH)</v>
          </cell>
        </row>
        <row r="1059">
          <cell r="A1059" t="str">
            <v>BG&amp;E LOSSES (1.7% of 6.6%)</v>
          </cell>
          <cell r="B1059" t="str">
            <v>LOSS %</v>
          </cell>
          <cell r="C1059" t="str">
            <v>JANUARY</v>
          </cell>
          <cell r="D1059" t="str">
            <v>FEBRUARY</v>
          </cell>
          <cell r="E1059" t="str">
            <v>MARCH</v>
          </cell>
          <cell r="F1059" t="str">
            <v>APRIL</v>
          </cell>
          <cell r="G1059" t="str">
            <v>MAY</v>
          </cell>
          <cell r="H1059" t="str">
            <v>JUNE</v>
          </cell>
          <cell r="I1059" t="str">
            <v>JULY</v>
          </cell>
          <cell r="J1059" t="str">
            <v>AUGUST</v>
          </cell>
          <cell r="K1059" t="str">
            <v>SEPTEMBER</v>
          </cell>
          <cell r="L1059" t="str">
            <v>OCTOBER</v>
          </cell>
          <cell r="M1059" t="str">
            <v>NOVEMBER</v>
          </cell>
          <cell r="N1059" t="str">
            <v>DECEMBER</v>
          </cell>
          <cell r="O1059" t="str">
            <v>TOTAL</v>
          </cell>
        </row>
        <row r="1061">
          <cell r="A1061" t="str">
            <v xml:space="preserve">     Susquehanna #1</v>
          </cell>
          <cell r="B1061">
            <v>1.7000000000000001E-2</v>
          </cell>
          <cell r="C1061">
            <v>0.8</v>
          </cell>
          <cell r="D1061">
            <v>0.7</v>
          </cell>
          <cell r="E1061">
            <v>0.8</v>
          </cell>
          <cell r="F1061">
            <v>0.8</v>
          </cell>
          <cell r="G1061">
            <v>0.5</v>
          </cell>
          <cell r="H1061">
            <v>0</v>
          </cell>
          <cell r="I1061">
            <v>0</v>
          </cell>
          <cell r="J1061">
            <v>0</v>
          </cell>
          <cell r="K1061">
            <v>0</v>
          </cell>
          <cell r="L1061">
            <v>0</v>
          </cell>
          <cell r="M1061">
            <v>0</v>
          </cell>
          <cell r="N1061">
            <v>0</v>
          </cell>
          <cell r="O1061">
            <v>4</v>
          </cell>
        </row>
        <row r="1062">
          <cell r="A1062" t="str">
            <v xml:space="preserve">     Susquehanna #2</v>
          </cell>
          <cell r="B1062">
            <v>1.7000000000000001E-2</v>
          </cell>
          <cell r="C1062">
            <v>0.8</v>
          </cell>
          <cell r="D1062">
            <v>0.7</v>
          </cell>
          <cell r="E1062">
            <v>0.2</v>
          </cell>
          <cell r="F1062">
            <v>0</v>
          </cell>
          <cell r="G1062">
            <v>0.8</v>
          </cell>
          <cell r="H1062">
            <v>0</v>
          </cell>
          <cell r="I1062">
            <v>0</v>
          </cell>
          <cell r="J1062">
            <v>0</v>
          </cell>
          <cell r="K1062">
            <v>0</v>
          </cell>
          <cell r="L1062">
            <v>0</v>
          </cell>
          <cell r="M1062">
            <v>0</v>
          </cell>
          <cell r="N1062">
            <v>0</v>
          </cell>
          <cell r="O1062">
            <v>3</v>
          </cell>
        </row>
        <row r="1064">
          <cell r="A1064" t="str">
            <v xml:space="preserve"> TOTAL</v>
          </cell>
          <cell r="C1064">
            <v>1.6</v>
          </cell>
          <cell r="D1064">
            <v>1.4</v>
          </cell>
          <cell r="E1064">
            <v>1</v>
          </cell>
          <cell r="F1064">
            <v>0.8</v>
          </cell>
          <cell r="G1064">
            <v>1.3</v>
          </cell>
          <cell r="H1064">
            <v>0</v>
          </cell>
          <cell r="I1064">
            <v>0</v>
          </cell>
          <cell r="J1064">
            <v>0</v>
          </cell>
          <cell r="K1064">
            <v>0</v>
          </cell>
          <cell r="L1064">
            <v>0</v>
          </cell>
          <cell r="M1064">
            <v>0</v>
          </cell>
          <cell r="N1064">
            <v>0</v>
          </cell>
          <cell r="O1064">
            <v>6</v>
          </cell>
        </row>
        <row r="1073">
          <cell r="F1073" t="str">
            <v xml:space="preserve">                          FUEL COST OF SALES TO BG&amp;E BY UNIT</v>
          </cell>
        </row>
        <row r="1074">
          <cell r="F1074" t="str">
            <v xml:space="preserve">                   </v>
          </cell>
        </row>
        <row r="1075">
          <cell r="F1075" t="str">
            <v xml:space="preserve">                                (Thousands of Dollars)</v>
          </cell>
        </row>
        <row r="1077">
          <cell r="A1077" t="str">
            <v>BG&amp;E ENTITLEMENT</v>
          </cell>
          <cell r="B1077" t="str">
            <v>% SHARE</v>
          </cell>
          <cell r="C1077" t="str">
            <v>JANUARY</v>
          </cell>
          <cell r="D1077" t="str">
            <v>FEBRUARY</v>
          </cell>
          <cell r="E1077" t="str">
            <v>MARCH</v>
          </cell>
          <cell r="F1077" t="str">
            <v>APRIL</v>
          </cell>
          <cell r="G1077" t="str">
            <v>MAY</v>
          </cell>
          <cell r="H1077" t="str">
            <v>JUNE</v>
          </cell>
          <cell r="I1077" t="str">
            <v>JULY</v>
          </cell>
          <cell r="J1077" t="str">
            <v>AUGUST</v>
          </cell>
          <cell r="K1077" t="str">
            <v>SEPTEMBER</v>
          </cell>
          <cell r="L1077" t="str">
            <v>OCTOBER</v>
          </cell>
          <cell r="M1077" t="str">
            <v>NOVEMBER</v>
          </cell>
          <cell r="N1077" t="str">
            <v>DECEMBER</v>
          </cell>
          <cell r="O1077" t="str">
            <v>TOTAL</v>
          </cell>
        </row>
        <row r="1079">
          <cell r="A1079" t="str">
            <v xml:space="preserve">     Susquehanna #1</v>
          </cell>
          <cell r="B1079">
            <v>6.6000000000000003E-2</v>
          </cell>
          <cell r="C1079">
            <v>170.4</v>
          </cell>
          <cell r="D1079">
            <v>153.9</v>
          </cell>
          <cell r="E1079">
            <v>170.4</v>
          </cell>
          <cell r="F1079">
            <v>164.9</v>
          </cell>
          <cell r="G1079">
            <v>106.8</v>
          </cell>
          <cell r="H1079">
            <v>164.9</v>
          </cell>
          <cell r="I1079">
            <v>170.4</v>
          </cell>
          <cell r="J1079">
            <v>170.4</v>
          </cell>
          <cell r="K1079">
            <v>164.9</v>
          </cell>
          <cell r="L1079">
            <v>170.4</v>
          </cell>
          <cell r="M1079">
            <v>164.9</v>
          </cell>
          <cell r="N1079">
            <v>170.4</v>
          </cell>
          <cell r="O1079">
            <v>1943</v>
          </cell>
        </row>
        <row r="1080">
          <cell r="A1080" t="str">
            <v xml:space="preserve">     Susquehanna #2</v>
          </cell>
          <cell r="B1080">
            <v>6.6000000000000003E-2</v>
          </cell>
          <cell r="C1080">
            <v>178.4</v>
          </cell>
          <cell r="D1080">
            <v>158.9</v>
          </cell>
          <cell r="E1080">
            <v>44</v>
          </cell>
          <cell r="F1080">
            <v>9.8000000000000007</v>
          </cell>
          <cell r="G1080">
            <v>168.4</v>
          </cell>
          <cell r="H1080">
            <v>165.6</v>
          </cell>
          <cell r="I1080">
            <v>171.1</v>
          </cell>
          <cell r="J1080">
            <v>171.1</v>
          </cell>
          <cell r="K1080">
            <v>165.6</v>
          </cell>
          <cell r="L1080">
            <v>171.1</v>
          </cell>
          <cell r="M1080">
            <v>165.6</v>
          </cell>
          <cell r="N1080">
            <v>171.1</v>
          </cell>
          <cell r="O1080">
            <v>1741</v>
          </cell>
        </row>
        <row r="1081">
          <cell r="A1081" t="str">
            <v xml:space="preserve">     Susquehanna #1 (Spent Fuel)</v>
          </cell>
          <cell r="B1081">
            <v>6.6000000000000003E-2</v>
          </cell>
          <cell r="C1081">
            <v>44.7</v>
          </cell>
          <cell r="D1081">
            <v>40.4</v>
          </cell>
          <cell r="E1081">
            <v>44.7</v>
          </cell>
          <cell r="F1081">
            <v>43.3</v>
          </cell>
          <cell r="G1081">
            <v>28</v>
          </cell>
          <cell r="H1081">
            <v>43.3</v>
          </cell>
          <cell r="I1081">
            <v>44.7</v>
          </cell>
          <cell r="J1081">
            <v>44.7</v>
          </cell>
          <cell r="K1081">
            <v>43.3</v>
          </cell>
          <cell r="L1081">
            <v>44.7</v>
          </cell>
          <cell r="M1081">
            <v>43.3</v>
          </cell>
          <cell r="N1081">
            <v>44.7</v>
          </cell>
          <cell r="O1081">
            <v>510</v>
          </cell>
        </row>
        <row r="1082">
          <cell r="A1082" t="str">
            <v xml:space="preserve">     Susquehanna #2 (Spent Fuel)</v>
          </cell>
          <cell r="B1082">
            <v>6.6000000000000003E-2</v>
          </cell>
          <cell r="C1082">
            <v>44.8</v>
          </cell>
          <cell r="D1082">
            <v>39.9</v>
          </cell>
          <cell r="E1082">
            <v>11</v>
          </cell>
          <cell r="F1082">
            <v>2.6</v>
          </cell>
          <cell r="G1082">
            <v>44.6</v>
          </cell>
          <cell r="H1082">
            <v>43.8</v>
          </cell>
          <cell r="I1082">
            <v>45.3</v>
          </cell>
          <cell r="J1082">
            <v>45.3</v>
          </cell>
          <cell r="K1082">
            <v>43.8</v>
          </cell>
          <cell r="L1082">
            <v>45.3</v>
          </cell>
          <cell r="M1082">
            <v>43.8</v>
          </cell>
          <cell r="N1082">
            <v>45.3</v>
          </cell>
          <cell r="O1082">
            <v>456</v>
          </cell>
        </row>
        <row r="1083">
          <cell r="A1083" t="str">
            <v xml:space="preserve">     D&amp;D Expense</v>
          </cell>
          <cell r="B1083">
            <v>6.6000000000000003E-2</v>
          </cell>
          <cell r="C1083">
            <v>13.8</v>
          </cell>
          <cell r="D1083">
            <v>13.8</v>
          </cell>
          <cell r="E1083">
            <v>13.8</v>
          </cell>
          <cell r="F1083">
            <v>13.8</v>
          </cell>
          <cell r="G1083">
            <v>13.8</v>
          </cell>
          <cell r="H1083">
            <v>13.9</v>
          </cell>
          <cell r="I1083">
            <v>13.9</v>
          </cell>
          <cell r="J1083">
            <v>13.9</v>
          </cell>
          <cell r="K1083">
            <v>13.9</v>
          </cell>
          <cell r="L1083">
            <v>13.9</v>
          </cell>
          <cell r="M1083">
            <v>13.9</v>
          </cell>
          <cell r="N1083">
            <v>13.9</v>
          </cell>
          <cell r="O1083">
            <v>166</v>
          </cell>
        </row>
        <row r="1085">
          <cell r="A1085" t="str">
            <v xml:space="preserve"> TOTAL</v>
          </cell>
          <cell r="C1085">
            <v>452.1</v>
          </cell>
          <cell r="D1085">
            <v>406.9</v>
          </cell>
          <cell r="E1085">
            <v>283.90000000000003</v>
          </cell>
          <cell r="F1085">
            <v>234.4</v>
          </cell>
          <cell r="G1085">
            <v>361.6</v>
          </cell>
          <cell r="H1085">
            <v>431.5</v>
          </cell>
          <cell r="I1085">
            <v>445.4</v>
          </cell>
          <cell r="J1085">
            <v>445.4</v>
          </cell>
          <cell r="K1085">
            <v>431.5</v>
          </cell>
          <cell r="L1085">
            <v>445.4</v>
          </cell>
          <cell r="M1085">
            <v>431.5</v>
          </cell>
          <cell r="N1085">
            <v>445.4</v>
          </cell>
          <cell r="O1085">
            <v>4815</v>
          </cell>
        </row>
        <row r="1087">
          <cell r="A1087" t="str">
            <v>* BG&amp;E gets 5.84% of 100% Susq.  This equates to 6.6% of 90% Susq.</v>
          </cell>
        </row>
        <row r="1091">
          <cell r="F1091" t="str">
            <v xml:space="preserve">                              COAL SALES TO ACE BY UNIT</v>
          </cell>
          <cell r="L1091" t="str">
            <v>CASE:2001 FORECAST</v>
          </cell>
          <cell r="P1091" t="str">
            <v>21</v>
          </cell>
        </row>
        <row r="1092">
          <cell r="F1092" t="str">
            <v xml:space="preserve">                </v>
          </cell>
          <cell r="L1092">
            <v>36851</v>
          </cell>
        </row>
        <row r="1093">
          <cell r="F1093" t="str">
            <v xml:space="preserve">                                  (Millions of KWH)</v>
          </cell>
        </row>
        <row r="1095">
          <cell r="A1095" t="str">
            <v>ACE ENTITLEMENT (Sales after</v>
          </cell>
          <cell r="C1095" t="str">
            <v>JANUARY</v>
          </cell>
          <cell r="D1095" t="str">
            <v>FEBRUARY</v>
          </cell>
          <cell r="E1095" t="str">
            <v>MARCH</v>
          </cell>
          <cell r="F1095" t="str">
            <v>APRIL</v>
          </cell>
          <cell r="G1095" t="str">
            <v>MAY</v>
          </cell>
          <cell r="H1095" t="str">
            <v>JUNE</v>
          </cell>
          <cell r="I1095" t="str">
            <v>JULY</v>
          </cell>
          <cell r="J1095" t="str">
            <v>AUGUST</v>
          </cell>
          <cell r="K1095" t="str">
            <v>SEPTEMBER</v>
          </cell>
          <cell r="L1095" t="str">
            <v>OCTOBER</v>
          </cell>
          <cell r="M1095" t="str">
            <v>NOVEMBER</v>
          </cell>
          <cell r="N1095" t="str">
            <v>DECEMBER</v>
          </cell>
          <cell r="O1095" t="str">
            <v>TOTAL</v>
          </cell>
        </row>
        <row r="1096">
          <cell r="A1096" t="str">
            <v xml:space="preserve">            loss adjustment)</v>
          </cell>
          <cell r="B1096">
            <v>0</v>
          </cell>
        </row>
        <row r="1097">
          <cell r="A1097" t="str">
            <v xml:space="preserve">    Brunner Is. #1</v>
          </cell>
          <cell r="B1097">
            <v>0</v>
          </cell>
          <cell r="C1097">
            <v>0</v>
          </cell>
          <cell r="D1097">
            <v>0</v>
          </cell>
          <cell r="E1097">
            <v>0</v>
          </cell>
          <cell r="F1097">
            <v>0</v>
          </cell>
          <cell r="G1097">
            <v>0</v>
          </cell>
          <cell r="H1097">
            <v>0</v>
          </cell>
          <cell r="I1097">
            <v>0</v>
          </cell>
          <cell r="J1097">
            <v>0</v>
          </cell>
          <cell r="K1097">
            <v>0</v>
          </cell>
          <cell r="L1097">
            <v>0</v>
          </cell>
          <cell r="M1097">
            <v>0</v>
          </cell>
          <cell r="N1097">
            <v>0</v>
          </cell>
          <cell r="O1097">
            <v>0</v>
          </cell>
        </row>
        <row r="1098">
          <cell r="A1098" t="str">
            <v xml:space="preserve">    Brunner Is. #2</v>
          </cell>
          <cell r="C1098">
            <v>0</v>
          </cell>
          <cell r="D1098">
            <v>0</v>
          </cell>
          <cell r="E1098">
            <v>0</v>
          </cell>
          <cell r="F1098">
            <v>0</v>
          </cell>
          <cell r="G1098">
            <v>0</v>
          </cell>
          <cell r="H1098">
            <v>0</v>
          </cell>
          <cell r="I1098">
            <v>0</v>
          </cell>
          <cell r="J1098">
            <v>0</v>
          </cell>
          <cell r="K1098">
            <v>0</v>
          </cell>
          <cell r="L1098">
            <v>0</v>
          </cell>
          <cell r="M1098">
            <v>0</v>
          </cell>
          <cell r="N1098">
            <v>0</v>
          </cell>
          <cell r="O1098">
            <v>0</v>
          </cell>
        </row>
        <row r="1099">
          <cell r="A1099" t="str">
            <v xml:space="preserve">    Brunner Is. #3</v>
          </cell>
          <cell r="C1099">
            <v>0</v>
          </cell>
          <cell r="D1099">
            <v>0</v>
          </cell>
          <cell r="E1099">
            <v>0</v>
          </cell>
          <cell r="F1099">
            <v>0</v>
          </cell>
          <cell r="G1099">
            <v>0</v>
          </cell>
          <cell r="H1099">
            <v>0</v>
          </cell>
          <cell r="I1099">
            <v>0</v>
          </cell>
          <cell r="J1099">
            <v>0</v>
          </cell>
          <cell r="K1099">
            <v>0</v>
          </cell>
          <cell r="L1099">
            <v>0</v>
          </cell>
          <cell r="M1099">
            <v>0</v>
          </cell>
          <cell r="N1099">
            <v>0</v>
          </cell>
          <cell r="O1099">
            <v>0</v>
          </cell>
        </row>
        <row r="1101">
          <cell r="A1101" t="str">
            <v xml:space="preserve">        TOTAL</v>
          </cell>
          <cell r="C1101">
            <v>0</v>
          </cell>
          <cell r="D1101">
            <v>0</v>
          </cell>
          <cell r="E1101">
            <v>0</v>
          </cell>
          <cell r="F1101">
            <v>0</v>
          </cell>
          <cell r="G1101">
            <v>0</v>
          </cell>
          <cell r="H1101">
            <v>0</v>
          </cell>
          <cell r="I1101">
            <v>0</v>
          </cell>
          <cell r="J1101">
            <v>0</v>
          </cell>
          <cell r="K1101">
            <v>0</v>
          </cell>
          <cell r="L1101">
            <v>0</v>
          </cell>
          <cell r="M1101">
            <v>0</v>
          </cell>
          <cell r="N1101">
            <v>0</v>
          </cell>
          <cell r="O1101">
            <v>0</v>
          </cell>
        </row>
        <row r="1103">
          <cell r="A1103" t="str">
            <v xml:space="preserve">    Martins Creek #1</v>
          </cell>
          <cell r="C1103">
            <v>0</v>
          </cell>
          <cell r="D1103">
            <v>0</v>
          </cell>
          <cell r="E1103">
            <v>0</v>
          </cell>
          <cell r="F1103">
            <v>0</v>
          </cell>
          <cell r="G1103">
            <v>0</v>
          </cell>
          <cell r="H1103">
            <v>0</v>
          </cell>
          <cell r="I1103">
            <v>0</v>
          </cell>
          <cell r="J1103">
            <v>0</v>
          </cell>
          <cell r="K1103">
            <v>0</v>
          </cell>
          <cell r="L1103">
            <v>0</v>
          </cell>
          <cell r="M1103">
            <v>0</v>
          </cell>
          <cell r="N1103">
            <v>0</v>
          </cell>
          <cell r="O1103">
            <v>0</v>
          </cell>
        </row>
        <row r="1104">
          <cell r="A1104" t="str">
            <v xml:space="preserve">    Martins Creek #2</v>
          </cell>
          <cell r="C1104">
            <v>0</v>
          </cell>
          <cell r="D1104">
            <v>0</v>
          </cell>
          <cell r="E1104">
            <v>0</v>
          </cell>
          <cell r="F1104">
            <v>0</v>
          </cell>
          <cell r="G1104">
            <v>0</v>
          </cell>
          <cell r="H1104">
            <v>0</v>
          </cell>
          <cell r="I1104">
            <v>0</v>
          </cell>
          <cell r="J1104">
            <v>0</v>
          </cell>
          <cell r="K1104">
            <v>0</v>
          </cell>
          <cell r="L1104">
            <v>0</v>
          </cell>
          <cell r="M1104">
            <v>0</v>
          </cell>
          <cell r="N1104">
            <v>0</v>
          </cell>
          <cell r="O1104">
            <v>0</v>
          </cell>
        </row>
        <row r="1106">
          <cell r="A1106" t="str">
            <v xml:space="preserve">        TOTAL</v>
          </cell>
          <cell r="C1106">
            <v>0</v>
          </cell>
          <cell r="D1106">
            <v>0</v>
          </cell>
          <cell r="E1106">
            <v>0</v>
          </cell>
          <cell r="F1106">
            <v>0</v>
          </cell>
          <cell r="G1106">
            <v>0</v>
          </cell>
          <cell r="H1106">
            <v>0</v>
          </cell>
          <cell r="I1106">
            <v>0</v>
          </cell>
          <cell r="J1106">
            <v>0</v>
          </cell>
          <cell r="K1106">
            <v>0</v>
          </cell>
          <cell r="L1106">
            <v>0</v>
          </cell>
          <cell r="M1106">
            <v>0</v>
          </cell>
          <cell r="N1106">
            <v>0</v>
          </cell>
          <cell r="O1106">
            <v>0</v>
          </cell>
        </row>
        <row r="1108">
          <cell r="A1108" t="str">
            <v xml:space="preserve">    Sunbury #1-2</v>
          </cell>
          <cell r="C1108">
            <v>0</v>
          </cell>
          <cell r="D1108">
            <v>0</v>
          </cell>
          <cell r="E1108">
            <v>0</v>
          </cell>
          <cell r="F1108">
            <v>0</v>
          </cell>
          <cell r="G1108">
            <v>0</v>
          </cell>
          <cell r="H1108">
            <v>0</v>
          </cell>
          <cell r="I1108">
            <v>0</v>
          </cell>
          <cell r="J1108">
            <v>0</v>
          </cell>
          <cell r="K1108">
            <v>0</v>
          </cell>
          <cell r="L1108">
            <v>0</v>
          </cell>
          <cell r="M1108">
            <v>0</v>
          </cell>
          <cell r="N1108">
            <v>0</v>
          </cell>
          <cell r="O1108">
            <v>0</v>
          </cell>
        </row>
        <row r="1109">
          <cell r="A1109" t="str">
            <v xml:space="preserve">    Sunbury #3</v>
          </cell>
          <cell r="C1109">
            <v>0</v>
          </cell>
          <cell r="D1109">
            <v>0</v>
          </cell>
          <cell r="E1109">
            <v>0</v>
          </cell>
          <cell r="F1109">
            <v>0</v>
          </cell>
          <cell r="G1109">
            <v>0</v>
          </cell>
          <cell r="H1109">
            <v>0</v>
          </cell>
          <cell r="I1109">
            <v>0</v>
          </cell>
          <cell r="J1109">
            <v>0</v>
          </cell>
          <cell r="K1109">
            <v>0</v>
          </cell>
          <cell r="L1109">
            <v>0</v>
          </cell>
          <cell r="M1109">
            <v>0</v>
          </cell>
          <cell r="N1109">
            <v>0</v>
          </cell>
          <cell r="O1109">
            <v>0</v>
          </cell>
        </row>
        <row r="1110">
          <cell r="A1110" t="str">
            <v xml:space="preserve">    Sunbury #4</v>
          </cell>
          <cell r="C1110">
            <v>0</v>
          </cell>
          <cell r="D1110">
            <v>0</v>
          </cell>
          <cell r="E1110">
            <v>0</v>
          </cell>
          <cell r="F1110">
            <v>0</v>
          </cell>
          <cell r="G1110">
            <v>0</v>
          </cell>
          <cell r="H1110">
            <v>0</v>
          </cell>
          <cell r="I1110">
            <v>0</v>
          </cell>
          <cell r="J1110">
            <v>0</v>
          </cell>
          <cell r="K1110">
            <v>0</v>
          </cell>
          <cell r="L1110">
            <v>0</v>
          </cell>
          <cell r="M1110">
            <v>0</v>
          </cell>
          <cell r="N1110">
            <v>0</v>
          </cell>
          <cell r="O1110">
            <v>0</v>
          </cell>
        </row>
        <row r="1112">
          <cell r="A1112" t="str">
            <v xml:space="preserve">        TOTAL</v>
          </cell>
          <cell r="C1112">
            <v>0</v>
          </cell>
          <cell r="D1112">
            <v>0</v>
          </cell>
          <cell r="E1112">
            <v>0</v>
          </cell>
          <cell r="F1112">
            <v>0</v>
          </cell>
          <cell r="G1112">
            <v>0</v>
          </cell>
          <cell r="H1112">
            <v>0</v>
          </cell>
          <cell r="I1112">
            <v>0</v>
          </cell>
          <cell r="J1112">
            <v>0</v>
          </cell>
          <cell r="K1112">
            <v>0</v>
          </cell>
          <cell r="L1112">
            <v>0</v>
          </cell>
          <cell r="M1112">
            <v>0</v>
          </cell>
          <cell r="N1112">
            <v>0</v>
          </cell>
          <cell r="O1112">
            <v>0</v>
          </cell>
        </row>
        <row r="1114">
          <cell r="A1114" t="str">
            <v xml:space="preserve">    Holtwood #17</v>
          </cell>
          <cell r="C1114">
            <v>0</v>
          </cell>
          <cell r="D1114">
            <v>0</v>
          </cell>
          <cell r="E1114">
            <v>0</v>
          </cell>
          <cell r="F1114">
            <v>0</v>
          </cell>
          <cell r="G1114">
            <v>0</v>
          </cell>
          <cell r="H1114">
            <v>0</v>
          </cell>
          <cell r="I1114">
            <v>0</v>
          </cell>
          <cell r="J1114">
            <v>0</v>
          </cell>
          <cell r="K1114">
            <v>0</v>
          </cell>
          <cell r="L1114">
            <v>0</v>
          </cell>
          <cell r="M1114">
            <v>0</v>
          </cell>
          <cell r="N1114">
            <v>0</v>
          </cell>
          <cell r="O1114">
            <v>0</v>
          </cell>
        </row>
        <row r="1116">
          <cell r="A1116" t="str">
            <v xml:space="preserve">    Montour #1</v>
          </cell>
          <cell r="C1116">
            <v>0</v>
          </cell>
          <cell r="D1116">
            <v>0</v>
          </cell>
          <cell r="E1116">
            <v>0</v>
          </cell>
          <cell r="F1116">
            <v>0</v>
          </cell>
          <cell r="G1116">
            <v>0</v>
          </cell>
          <cell r="H1116">
            <v>0</v>
          </cell>
          <cell r="I1116">
            <v>0</v>
          </cell>
          <cell r="J1116">
            <v>0</v>
          </cell>
          <cell r="K1116">
            <v>0</v>
          </cell>
          <cell r="L1116">
            <v>0</v>
          </cell>
          <cell r="M1116">
            <v>0</v>
          </cell>
          <cell r="N1116">
            <v>0</v>
          </cell>
          <cell r="O1116">
            <v>0</v>
          </cell>
        </row>
        <row r="1117">
          <cell r="A1117" t="str">
            <v xml:space="preserve">    Montour #2</v>
          </cell>
          <cell r="C1117">
            <v>0</v>
          </cell>
          <cell r="D1117">
            <v>0</v>
          </cell>
          <cell r="E1117">
            <v>0</v>
          </cell>
          <cell r="F1117">
            <v>0</v>
          </cell>
          <cell r="G1117">
            <v>0</v>
          </cell>
          <cell r="H1117">
            <v>0</v>
          </cell>
          <cell r="I1117">
            <v>0</v>
          </cell>
          <cell r="J1117">
            <v>0</v>
          </cell>
          <cell r="K1117">
            <v>0</v>
          </cell>
          <cell r="L1117">
            <v>0</v>
          </cell>
          <cell r="M1117">
            <v>0</v>
          </cell>
          <cell r="N1117">
            <v>0</v>
          </cell>
          <cell r="O1117">
            <v>0</v>
          </cell>
        </row>
        <row r="1119">
          <cell r="A1119" t="str">
            <v xml:space="preserve">        TOTAL</v>
          </cell>
          <cell r="C1119">
            <v>0</v>
          </cell>
          <cell r="D1119">
            <v>0</v>
          </cell>
          <cell r="E1119">
            <v>0</v>
          </cell>
          <cell r="F1119">
            <v>0</v>
          </cell>
          <cell r="G1119">
            <v>0</v>
          </cell>
          <cell r="H1119">
            <v>0</v>
          </cell>
          <cell r="I1119">
            <v>0</v>
          </cell>
          <cell r="J1119">
            <v>0</v>
          </cell>
          <cell r="K1119">
            <v>0</v>
          </cell>
          <cell r="L1119">
            <v>0</v>
          </cell>
          <cell r="M1119">
            <v>0</v>
          </cell>
          <cell r="N1119">
            <v>0</v>
          </cell>
          <cell r="O1119">
            <v>0</v>
          </cell>
        </row>
        <row r="1120">
          <cell r="C1120" t="str">
            <v xml:space="preserve"> =========</v>
          </cell>
          <cell r="D1120" t="str">
            <v xml:space="preserve"> =========</v>
          </cell>
          <cell r="E1120" t="str">
            <v xml:space="preserve"> =========</v>
          </cell>
          <cell r="F1120" t="str">
            <v xml:space="preserve"> =========</v>
          </cell>
          <cell r="G1120" t="str">
            <v xml:space="preserve"> =========</v>
          </cell>
          <cell r="H1120" t="str">
            <v xml:space="preserve"> =========</v>
          </cell>
          <cell r="I1120" t="str">
            <v xml:space="preserve"> =========</v>
          </cell>
          <cell r="J1120" t="str">
            <v xml:space="preserve"> =========</v>
          </cell>
          <cell r="K1120" t="str">
            <v xml:space="preserve"> =========</v>
          </cell>
          <cell r="L1120" t="str">
            <v xml:space="preserve"> =========</v>
          </cell>
          <cell r="M1120" t="str">
            <v xml:space="preserve"> =========</v>
          </cell>
          <cell r="N1120" t="str">
            <v xml:space="preserve"> =========</v>
          </cell>
          <cell r="O1120" t="str">
            <v xml:space="preserve"> =========</v>
          </cell>
        </row>
        <row r="1121">
          <cell r="A1121" t="str">
            <v xml:space="preserve"> TOTAL COAL FIRED SALES TO ACE</v>
          </cell>
          <cell r="C1121">
            <v>0</v>
          </cell>
          <cell r="D1121">
            <v>0</v>
          </cell>
          <cell r="E1121">
            <v>0</v>
          </cell>
          <cell r="F1121">
            <v>0</v>
          </cell>
          <cell r="G1121">
            <v>0</v>
          </cell>
          <cell r="H1121">
            <v>0</v>
          </cell>
          <cell r="I1121">
            <v>0</v>
          </cell>
          <cell r="J1121">
            <v>0</v>
          </cell>
          <cell r="K1121">
            <v>0</v>
          </cell>
          <cell r="L1121">
            <v>0</v>
          </cell>
          <cell r="M1121">
            <v>0</v>
          </cell>
          <cell r="N1121">
            <v>0</v>
          </cell>
          <cell r="O1121">
            <v>0</v>
          </cell>
        </row>
        <row r="1123">
          <cell r="F1123" t="str">
            <v xml:space="preserve">                 ACE LOSSES              </v>
          </cell>
        </row>
        <row r="1124">
          <cell r="F1124" t="str">
            <v xml:space="preserve">                                 SALES TO ACE BY UNIT</v>
          </cell>
          <cell r="L1124" t="str">
            <v xml:space="preserve">                         </v>
          </cell>
        </row>
        <row r="1125">
          <cell r="F1125" t="str">
            <v xml:space="preserve">                 </v>
          </cell>
          <cell r="L1125" t="str">
            <v xml:space="preserve">                        </v>
          </cell>
        </row>
        <row r="1126">
          <cell r="F1126" t="str">
            <v xml:space="preserve">                                  (Millions of KWH)</v>
          </cell>
        </row>
        <row r="1128">
          <cell r="B1128" t="str">
            <v>LOSS %</v>
          </cell>
          <cell r="C1128" t="str">
            <v>JANUARY</v>
          </cell>
          <cell r="D1128" t="str">
            <v>FEBRUARY</v>
          </cell>
          <cell r="E1128" t="str">
            <v>MARCH</v>
          </cell>
          <cell r="F1128" t="str">
            <v>APRIL</v>
          </cell>
          <cell r="G1128" t="str">
            <v>MAY</v>
          </cell>
          <cell r="H1128" t="str">
            <v>JUNE</v>
          </cell>
          <cell r="I1128" t="str">
            <v>JULY</v>
          </cell>
          <cell r="J1128" t="str">
            <v>AUGUST</v>
          </cell>
          <cell r="K1128" t="str">
            <v>SEPTEMBER</v>
          </cell>
          <cell r="L1128" t="str">
            <v>OCTOBER</v>
          </cell>
          <cell r="M1128" t="str">
            <v>NOVEMBER</v>
          </cell>
          <cell r="N1128" t="str">
            <v>DECEMBER</v>
          </cell>
          <cell r="O1128" t="str">
            <v>TOTAL</v>
          </cell>
        </row>
        <row r="1130">
          <cell r="A1130" t="str">
            <v>ACE LOSSES (1.7% of 3.42%)</v>
          </cell>
          <cell r="B1130">
            <v>1.7000000000000001E-2</v>
          </cell>
          <cell r="C1130">
            <v>0</v>
          </cell>
          <cell r="D1130">
            <v>0</v>
          </cell>
          <cell r="E1130">
            <v>0</v>
          </cell>
          <cell r="F1130">
            <v>0</v>
          </cell>
          <cell r="G1130">
            <v>0</v>
          </cell>
          <cell r="H1130">
            <v>0</v>
          </cell>
          <cell r="I1130">
            <v>0</v>
          </cell>
          <cell r="J1130">
            <v>0</v>
          </cell>
          <cell r="K1130">
            <v>0</v>
          </cell>
          <cell r="L1130">
            <v>0</v>
          </cell>
          <cell r="M1130">
            <v>0</v>
          </cell>
          <cell r="N1130">
            <v>0</v>
          </cell>
          <cell r="O1130">
            <v>0</v>
          </cell>
        </row>
        <row r="1132">
          <cell r="F1132" t="str">
            <v xml:space="preserve">                             COST FOR COAL SALES TO ACE</v>
          </cell>
        </row>
        <row r="1133">
          <cell r="F1133" t="str">
            <v xml:space="preserve">                    </v>
          </cell>
        </row>
        <row r="1134">
          <cell r="F1134" t="str">
            <v xml:space="preserve">                               (Thousands of Dollars)     </v>
          </cell>
        </row>
        <row r="1136">
          <cell r="A1136" t="str">
            <v>ACE FUEL EXPENSE</v>
          </cell>
          <cell r="B1136" t="str">
            <v>% SHARE</v>
          </cell>
          <cell r="C1136" t="str">
            <v>JANUARY</v>
          </cell>
          <cell r="D1136" t="str">
            <v>FEBRUARY</v>
          </cell>
          <cell r="E1136" t="str">
            <v>MARCH</v>
          </cell>
          <cell r="F1136" t="str">
            <v>APRIL</v>
          </cell>
          <cell r="G1136" t="str">
            <v>MAY</v>
          </cell>
          <cell r="H1136" t="str">
            <v>JUNE</v>
          </cell>
          <cell r="I1136" t="str">
            <v>JULY</v>
          </cell>
          <cell r="J1136" t="str">
            <v>AUGUST</v>
          </cell>
          <cell r="K1136" t="str">
            <v>SEPTEMBER</v>
          </cell>
          <cell r="L1136" t="str">
            <v>OCTOBER</v>
          </cell>
          <cell r="M1136" t="str">
            <v>NOVEMBER</v>
          </cell>
          <cell r="N1136" t="str">
            <v>DECEMBER</v>
          </cell>
          <cell r="O1136" t="str">
            <v>TOTAL</v>
          </cell>
        </row>
        <row r="1137">
          <cell r="A1137" t="str">
            <v xml:space="preserve">                 </v>
          </cell>
          <cell r="B1137">
            <v>0</v>
          </cell>
        </row>
        <row r="1138">
          <cell r="A1138" t="str">
            <v xml:space="preserve">    Brunner Island</v>
          </cell>
          <cell r="B1138">
            <v>0</v>
          </cell>
          <cell r="C1138">
            <v>0</v>
          </cell>
          <cell r="D1138">
            <v>0</v>
          </cell>
          <cell r="E1138">
            <v>0</v>
          </cell>
          <cell r="F1138">
            <v>0</v>
          </cell>
          <cell r="G1138">
            <v>0</v>
          </cell>
          <cell r="H1138">
            <v>0</v>
          </cell>
          <cell r="I1138">
            <v>0</v>
          </cell>
          <cell r="J1138">
            <v>0</v>
          </cell>
          <cell r="K1138">
            <v>0</v>
          </cell>
          <cell r="L1138">
            <v>0</v>
          </cell>
          <cell r="M1138">
            <v>0</v>
          </cell>
          <cell r="N1138">
            <v>0</v>
          </cell>
          <cell r="O1138">
            <v>0</v>
          </cell>
        </row>
        <row r="1139">
          <cell r="A1139" t="str">
            <v xml:space="preserve">    Martins Creek 1-2</v>
          </cell>
          <cell r="C1139">
            <v>0</v>
          </cell>
          <cell r="D1139">
            <v>0</v>
          </cell>
          <cell r="E1139">
            <v>0</v>
          </cell>
          <cell r="F1139">
            <v>0</v>
          </cell>
          <cell r="G1139">
            <v>0</v>
          </cell>
          <cell r="H1139">
            <v>0</v>
          </cell>
          <cell r="I1139">
            <v>0</v>
          </cell>
          <cell r="J1139">
            <v>0</v>
          </cell>
          <cell r="K1139">
            <v>0</v>
          </cell>
          <cell r="L1139">
            <v>0</v>
          </cell>
          <cell r="M1139">
            <v>0</v>
          </cell>
          <cell r="N1139">
            <v>0</v>
          </cell>
          <cell r="O1139">
            <v>0</v>
          </cell>
        </row>
        <row r="1140">
          <cell r="A1140" t="str">
            <v xml:space="preserve">    Sunbury</v>
          </cell>
          <cell r="C1140">
            <v>0</v>
          </cell>
          <cell r="D1140">
            <v>0</v>
          </cell>
          <cell r="E1140">
            <v>0</v>
          </cell>
          <cell r="F1140">
            <v>0</v>
          </cell>
          <cell r="G1140">
            <v>0</v>
          </cell>
          <cell r="H1140">
            <v>0</v>
          </cell>
          <cell r="I1140">
            <v>0</v>
          </cell>
          <cell r="J1140">
            <v>0</v>
          </cell>
          <cell r="K1140">
            <v>0</v>
          </cell>
          <cell r="L1140">
            <v>0</v>
          </cell>
          <cell r="M1140">
            <v>0</v>
          </cell>
          <cell r="N1140">
            <v>0</v>
          </cell>
          <cell r="O1140">
            <v>0</v>
          </cell>
        </row>
        <row r="1141">
          <cell r="A1141" t="str">
            <v xml:space="preserve">    Holtwood</v>
          </cell>
          <cell r="C1141">
            <v>0</v>
          </cell>
          <cell r="D1141">
            <v>0</v>
          </cell>
          <cell r="E1141">
            <v>0</v>
          </cell>
          <cell r="F1141">
            <v>0</v>
          </cell>
          <cell r="G1141">
            <v>0</v>
          </cell>
          <cell r="H1141">
            <v>0</v>
          </cell>
          <cell r="I1141">
            <v>0</v>
          </cell>
          <cell r="J1141">
            <v>0</v>
          </cell>
          <cell r="K1141">
            <v>0</v>
          </cell>
          <cell r="L1141">
            <v>0</v>
          </cell>
          <cell r="M1141">
            <v>0</v>
          </cell>
          <cell r="N1141">
            <v>0</v>
          </cell>
          <cell r="O1141">
            <v>0</v>
          </cell>
        </row>
        <row r="1142">
          <cell r="A1142" t="str">
            <v xml:space="preserve">    Montour</v>
          </cell>
          <cell r="C1142">
            <v>0</v>
          </cell>
          <cell r="D1142">
            <v>0</v>
          </cell>
          <cell r="E1142">
            <v>0</v>
          </cell>
          <cell r="F1142">
            <v>0</v>
          </cell>
          <cell r="G1142">
            <v>0</v>
          </cell>
          <cell r="H1142">
            <v>0</v>
          </cell>
          <cell r="I1142">
            <v>0</v>
          </cell>
          <cell r="J1142">
            <v>0</v>
          </cell>
          <cell r="K1142">
            <v>0</v>
          </cell>
          <cell r="L1142">
            <v>0</v>
          </cell>
          <cell r="M1142">
            <v>0</v>
          </cell>
          <cell r="N1142">
            <v>0</v>
          </cell>
          <cell r="O1142">
            <v>0</v>
          </cell>
        </row>
        <row r="1143">
          <cell r="A1143" t="str">
            <v xml:space="preserve">    Retired Miner's Health Care Costs</v>
          </cell>
          <cell r="C1143">
            <v>0</v>
          </cell>
          <cell r="D1143">
            <v>0</v>
          </cell>
          <cell r="E1143">
            <v>0</v>
          </cell>
          <cell r="F1143">
            <v>0</v>
          </cell>
          <cell r="G1143">
            <v>0</v>
          </cell>
          <cell r="H1143">
            <v>0</v>
          </cell>
          <cell r="I1143">
            <v>0</v>
          </cell>
          <cell r="J1143">
            <v>0</v>
          </cell>
          <cell r="K1143">
            <v>0</v>
          </cell>
          <cell r="L1143">
            <v>0</v>
          </cell>
          <cell r="M1143">
            <v>0</v>
          </cell>
          <cell r="N1143">
            <v>0</v>
          </cell>
          <cell r="O1143">
            <v>0</v>
          </cell>
        </row>
        <row r="1144">
          <cell r="A1144" t="str">
            <v xml:space="preserve">    Conemaugh Scrubber Cost</v>
          </cell>
          <cell r="C1144">
            <v>0</v>
          </cell>
          <cell r="D1144">
            <v>0</v>
          </cell>
          <cell r="E1144">
            <v>0</v>
          </cell>
          <cell r="F1144">
            <v>0</v>
          </cell>
          <cell r="G1144">
            <v>0</v>
          </cell>
          <cell r="H1144">
            <v>0</v>
          </cell>
          <cell r="I1144">
            <v>0</v>
          </cell>
          <cell r="J1144">
            <v>0</v>
          </cell>
          <cell r="K1144">
            <v>0</v>
          </cell>
          <cell r="L1144">
            <v>0</v>
          </cell>
          <cell r="M1144">
            <v>0</v>
          </cell>
          <cell r="N1144">
            <v>0</v>
          </cell>
          <cell r="O1144">
            <v>0</v>
          </cell>
        </row>
        <row r="1145">
          <cell r="C1145" t="str">
            <v xml:space="preserve"> ========</v>
          </cell>
          <cell r="D1145" t="str">
            <v xml:space="preserve"> ========</v>
          </cell>
          <cell r="E1145" t="str">
            <v xml:space="preserve"> ========</v>
          </cell>
          <cell r="F1145" t="str">
            <v xml:space="preserve"> ========</v>
          </cell>
          <cell r="G1145" t="str">
            <v xml:space="preserve"> ========</v>
          </cell>
          <cell r="H1145" t="str">
            <v xml:space="preserve"> ========</v>
          </cell>
          <cell r="I1145" t="str">
            <v xml:space="preserve"> ========</v>
          </cell>
          <cell r="J1145" t="str">
            <v xml:space="preserve"> ========</v>
          </cell>
          <cell r="K1145" t="str">
            <v xml:space="preserve"> ========</v>
          </cell>
          <cell r="L1145" t="str">
            <v xml:space="preserve"> ========</v>
          </cell>
          <cell r="M1145" t="str">
            <v xml:space="preserve"> ========</v>
          </cell>
          <cell r="N1145" t="str">
            <v xml:space="preserve"> ========</v>
          </cell>
          <cell r="O1145" t="str">
            <v xml:space="preserve"> ========</v>
          </cell>
        </row>
        <row r="1146">
          <cell r="A1146" t="str">
            <v xml:space="preserve"> TOTAL COAL EXPENSE FOR ACE SALE</v>
          </cell>
          <cell r="C1146">
            <v>0</v>
          </cell>
          <cell r="D1146">
            <v>0</v>
          </cell>
          <cell r="E1146">
            <v>0</v>
          </cell>
          <cell r="F1146">
            <v>0</v>
          </cell>
          <cell r="G1146">
            <v>0</v>
          </cell>
          <cell r="H1146">
            <v>0</v>
          </cell>
          <cell r="I1146">
            <v>0</v>
          </cell>
          <cell r="J1146">
            <v>0</v>
          </cell>
          <cell r="K1146">
            <v>0</v>
          </cell>
          <cell r="L1146">
            <v>0</v>
          </cell>
          <cell r="M1146">
            <v>0</v>
          </cell>
          <cell r="N1146">
            <v>0</v>
          </cell>
          <cell r="O1146">
            <v>0</v>
          </cell>
        </row>
        <row r="1148">
          <cell r="C1148" t="str">
            <v xml:space="preserve">                   </v>
          </cell>
          <cell r="F1148" t="str">
            <v xml:space="preserve">   CAPACITY FACTORS - %</v>
          </cell>
          <cell r="L1148" t="str">
            <v>CASE:2001 FORECAST</v>
          </cell>
          <cell r="P1148" t="str">
            <v>22</v>
          </cell>
        </row>
        <row r="1149">
          <cell r="C1149" t="str">
            <v xml:space="preserve">                 </v>
          </cell>
          <cell r="L1149">
            <v>36851</v>
          </cell>
        </row>
        <row r="1150">
          <cell r="B1150" t="str">
            <v>Winter</v>
          </cell>
        </row>
        <row r="1151">
          <cell r="B1151" t="str">
            <v>Rating</v>
          </cell>
        </row>
        <row r="1152">
          <cell r="A1152" t="str">
            <v>PP&amp;L GENERATING UNITS</v>
          </cell>
          <cell r="B1152" t="str">
            <v>(MW)</v>
          </cell>
          <cell r="C1152" t="str">
            <v>JANUARY</v>
          </cell>
          <cell r="D1152" t="str">
            <v>FEBRUARY</v>
          </cell>
          <cell r="E1152" t="str">
            <v>MARCH</v>
          </cell>
          <cell r="F1152" t="str">
            <v>APRIL</v>
          </cell>
          <cell r="G1152" t="str">
            <v>MAY</v>
          </cell>
          <cell r="H1152" t="str">
            <v>JUNE</v>
          </cell>
          <cell r="I1152" t="str">
            <v>JULY</v>
          </cell>
          <cell r="J1152" t="str">
            <v>AUGUST</v>
          </cell>
          <cell r="K1152" t="str">
            <v>SEPTEMBER</v>
          </cell>
          <cell r="L1152" t="str">
            <v>OCTOBER</v>
          </cell>
          <cell r="M1152" t="str">
            <v>NOVEMBER</v>
          </cell>
          <cell r="N1152" t="str">
            <v>DECEMBER</v>
          </cell>
          <cell r="O1152" t="str">
            <v>TOTAL</v>
          </cell>
        </row>
        <row r="1154">
          <cell r="A1154" t="str">
            <v xml:space="preserve">    Brunner Is. #1</v>
          </cell>
          <cell r="B1154">
            <v>334</v>
          </cell>
          <cell r="C1154">
            <v>74.44787843667504</v>
          </cell>
          <cell r="D1154">
            <v>75.741374394068998</v>
          </cell>
          <cell r="E1154">
            <v>72.435773614062199</v>
          </cell>
          <cell r="F1154">
            <v>66.533599467731207</v>
          </cell>
          <cell r="G1154">
            <v>51.50988345888868</v>
          </cell>
          <cell r="H1154">
            <v>69.860279441117768</v>
          </cell>
          <cell r="I1154">
            <v>74.44787843667504</v>
          </cell>
          <cell r="J1154">
            <v>76.459983259287881</v>
          </cell>
          <cell r="K1154">
            <v>64.87025948103792</v>
          </cell>
          <cell r="L1154">
            <v>73.119889253750557</v>
          </cell>
          <cell r="M1154">
            <v>40.460745176314035</v>
          </cell>
          <cell r="N1154">
            <v>66.359217049771431</v>
          </cell>
          <cell r="O1154">
            <v>67.19437836655456</v>
          </cell>
        </row>
        <row r="1155">
          <cell r="A1155" t="str">
            <v xml:space="preserve">    Brunner Is. #2</v>
          </cell>
          <cell r="B1155">
            <v>390</v>
          </cell>
          <cell r="C1155">
            <v>75.475599669148068</v>
          </cell>
          <cell r="D1155">
            <v>76.312576312576311</v>
          </cell>
          <cell r="E1155">
            <v>68.927488282326991</v>
          </cell>
          <cell r="F1155">
            <v>60.541310541310537</v>
          </cell>
          <cell r="G1155">
            <v>41.011855527984558</v>
          </cell>
          <cell r="H1155">
            <v>66.239316239316238</v>
          </cell>
          <cell r="I1155">
            <v>72.718500137854988</v>
          </cell>
          <cell r="J1155">
            <v>75.820237110559688</v>
          </cell>
          <cell r="K1155">
            <v>13.817663817663815</v>
          </cell>
          <cell r="L1155">
            <v>5.8933002481389583</v>
          </cell>
          <cell r="M1155">
            <v>57.90598290598291</v>
          </cell>
          <cell r="N1155">
            <v>66.066997518610421</v>
          </cell>
          <cell r="O1155">
            <v>56.638566912539517</v>
          </cell>
        </row>
        <row r="1156">
          <cell r="A1156" t="str">
            <v xml:space="preserve">    Brunner Is. #3</v>
          </cell>
          <cell r="B1156">
            <v>745</v>
          </cell>
          <cell r="C1156">
            <v>73.969834740564337</v>
          </cell>
          <cell r="D1156">
            <v>79.897730904442312</v>
          </cell>
          <cell r="E1156">
            <v>82.99054629429169</v>
          </cell>
          <cell r="F1156">
            <v>39.149888143176739</v>
          </cell>
          <cell r="G1156">
            <v>55.928411633109619</v>
          </cell>
          <cell r="H1156">
            <v>76.435495898583142</v>
          </cell>
          <cell r="I1156">
            <v>77.578119362055276</v>
          </cell>
          <cell r="J1156">
            <v>75.773977051309814</v>
          </cell>
          <cell r="K1156">
            <v>61.521252796420583</v>
          </cell>
          <cell r="L1156">
            <v>58.526376560583095</v>
          </cell>
          <cell r="M1156">
            <v>44.239373601789708</v>
          </cell>
          <cell r="N1156">
            <v>70.560005773255398</v>
          </cell>
          <cell r="O1156">
            <v>66.393919892127116</v>
          </cell>
        </row>
        <row r="1158">
          <cell r="A1158" t="str">
            <v xml:space="preserve">        TOTAL</v>
          </cell>
          <cell r="B1158">
            <v>1469</v>
          </cell>
          <cell r="C1158">
            <v>74.478286011257751</v>
          </cell>
          <cell r="D1158">
            <v>78.000907646925342</v>
          </cell>
          <cell r="E1158">
            <v>76.857199323656644</v>
          </cell>
          <cell r="F1158">
            <v>51.05513955071477</v>
          </cell>
          <cell r="G1158">
            <v>50.963642884853279</v>
          </cell>
          <cell r="H1158">
            <v>72.233567808789047</v>
          </cell>
          <cell r="I1158">
            <v>75.576246001595706</v>
          </cell>
          <cell r="J1158">
            <v>75.942232665041686</v>
          </cell>
          <cell r="K1158">
            <v>49.61803191891687</v>
          </cell>
          <cell r="L1158">
            <v>47.871055578734705</v>
          </cell>
          <cell r="M1158">
            <v>47.008547008547005</v>
          </cell>
          <cell r="N1158">
            <v>68.412057064640564</v>
          </cell>
          <cell r="O1158">
            <v>63.985999857014534</v>
          </cell>
        </row>
        <row r="1160">
          <cell r="A1160" t="str">
            <v xml:space="preserve">    Martins Creek #1</v>
          </cell>
          <cell r="B1160">
            <v>150</v>
          </cell>
          <cell r="C1160">
            <v>358.2437275985663</v>
          </cell>
          <cell r="D1160">
            <v>378.67063492063488</v>
          </cell>
          <cell r="E1160">
            <v>344.98207885304657</v>
          </cell>
          <cell r="F1160">
            <v>0</v>
          </cell>
          <cell r="G1160">
            <v>108.42293906810035</v>
          </cell>
          <cell r="H1160">
            <v>398.14814814814815</v>
          </cell>
          <cell r="I1160">
            <v>418.27956989247309</v>
          </cell>
          <cell r="J1160">
            <v>409.31899641577064</v>
          </cell>
          <cell r="K1160">
            <v>356.7592592592593</v>
          </cell>
          <cell r="L1160">
            <v>347.67025089605738</v>
          </cell>
          <cell r="M1160">
            <v>267.40740740740745</v>
          </cell>
          <cell r="N1160">
            <v>345.34050179211471</v>
          </cell>
          <cell r="O1160">
            <v>311.18721461187215</v>
          </cell>
        </row>
        <row r="1161">
          <cell r="A1161" t="str">
            <v xml:space="preserve">    Martins Creek #2</v>
          </cell>
          <cell r="B1161">
            <v>150</v>
          </cell>
          <cell r="C1161">
            <v>372.93906810035844</v>
          </cell>
          <cell r="D1161">
            <v>381.94444444444446</v>
          </cell>
          <cell r="E1161">
            <v>272.40143369175627</v>
          </cell>
          <cell r="F1161">
            <v>365.74074074074076</v>
          </cell>
          <cell r="G1161">
            <v>336.02150537634407</v>
          </cell>
          <cell r="H1161">
            <v>398.14814814814815</v>
          </cell>
          <cell r="I1161">
            <v>421.86379928315415</v>
          </cell>
          <cell r="J1161">
            <v>411.82795698924735</v>
          </cell>
          <cell r="K1161">
            <v>359.16666666666669</v>
          </cell>
          <cell r="L1161">
            <v>267.02508960573476</v>
          </cell>
          <cell r="M1161">
            <v>356.48148148148147</v>
          </cell>
          <cell r="N1161">
            <v>362.45519713261649</v>
          </cell>
          <cell r="O1161">
            <v>358.52359208523592</v>
          </cell>
        </row>
        <row r="1163">
          <cell r="A1163" t="str">
            <v xml:space="preserve">        TOTAL</v>
          </cell>
          <cell r="B1163">
            <v>300</v>
          </cell>
          <cell r="C1163">
            <v>55.555555555555557</v>
          </cell>
          <cell r="D1163">
            <v>58.035714285714285</v>
          </cell>
          <cell r="E1163">
            <v>41.666666666666671</v>
          </cell>
          <cell r="F1163">
            <v>45.370370370370374</v>
          </cell>
          <cell r="G1163">
            <v>27.598566308243729</v>
          </cell>
          <cell r="H1163">
            <v>40.833333333333336</v>
          </cell>
          <cell r="I1163">
            <v>40.90501792114695</v>
          </cell>
          <cell r="J1163">
            <v>44.220430107526887</v>
          </cell>
          <cell r="K1163">
            <v>16.168981481481481</v>
          </cell>
          <cell r="L1163">
            <v>60.08064516129032</v>
          </cell>
          <cell r="M1163">
            <v>34.768518518518512</v>
          </cell>
          <cell r="N1163">
            <v>42.11469534050179</v>
          </cell>
          <cell r="O1163">
            <v>334.85540334855403</v>
          </cell>
        </row>
        <row r="1165">
          <cell r="A1165" t="str">
            <v xml:space="preserve">    Sunbury #1,2,&amp;3</v>
          </cell>
          <cell r="B1165">
            <v>264</v>
          </cell>
          <cell r="C1165">
            <v>0</v>
          </cell>
          <cell r="D1165">
            <v>0</v>
          </cell>
          <cell r="E1165">
            <v>0</v>
          </cell>
          <cell r="F1165">
            <v>0</v>
          </cell>
          <cell r="G1165">
            <v>0</v>
          </cell>
          <cell r="H1165">
            <v>0</v>
          </cell>
          <cell r="I1165">
            <v>0</v>
          </cell>
          <cell r="J1165">
            <v>0</v>
          </cell>
          <cell r="K1165">
            <v>0</v>
          </cell>
          <cell r="L1165">
            <v>0</v>
          </cell>
          <cell r="M1165">
            <v>0</v>
          </cell>
          <cell r="N1165">
            <v>0</v>
          </cell>
          <cell r="O1165">
            <v>0</v>
          </cell>
        </row>
        <row r="1166">
          <cell r="A1166" t="str">
            <v xml:space="preserve">    Sunbury #4</v>
          </cell>
          <cell r="B1166">
            <v>134</v>
          </cell>
          <cell r="C1166">
            <v>0</v>
          </cell>
          <cell r="D1166">
            <v>0</v>
          </cell>
          <cell r="E1166">
            <v>0</v>
          </cell>
          <cell r="F1166">
            <v>0</v>
          </cell>
          <cell r="G1166">
            <v>0</v>
          </cell>
          <cell r="H1166">
            <v>0</v>
          </cell>
          <cell r="I1166">
            <v>0</v>
          </cell>
          <cell r="J1166">
            <v>0</v>
          </cell>
          <cell r="K1166">
            <v>0</v>
          </cell>
          <cell r="L1166">
            <v>0</v>
          </cell>
          <cell r="M1166">
            <v>0</v>
          </cell>
          <cell r="N1166">
            <v>0</v>
          </cell>
          <cell r="O1166">
            <v>0</v>
          </cell>
        </row>
        <row r="1168">
          <cell r="A1168" t="str">
            <v xml:space="preserve">        TOTAL</v>
          </cell>
          <cell r="B1168">
            <v>398</v>
          </cell>
          <cell r="C1168">
            <v>0</v>
          </cell>
          <cell r="D1168">
            <v>0</v>
          </cell>
          <cell r="E1168">
            <v>0</v>
          </cell>
          <cell r="F1168">
            <v>0</v>
          </cell>
          <cell r="G1168">
            <v>0</v>
          </cell>
          <cell r="H1168">
            <v>0</v>
          </cell>
          <cell r="I1168">
            <v>0</v>
          </cell>
          <cell r="J1168">
            <v>0</v>
          </cell>
          <cell r="K1168">
            <v>0</v>
          </cell>
          <cell r="L1168">
            <v>0</v>
          </cell>
          <cell r="M1168">
            <v>0</v>
          </cell>
          <cell r="N1168">
            <v>0</v>
          </cell>
          <cell r="O1168">
            <v>0</v>
          </cell>
        </row>
        <row r="1170">
          <cell r="A1170" t="str">
            <v xml:space="preserve">    Holtwood #17</v>
          </cell>
          <cell r="B1170">
            <v>73</v>
          </cell>
          <cell r="C1170">
            <v>0</v>
          </cell>
          <cell r="D1170">
            <v>0</v>
          </cell>
          <cell r="E1170">
            <v>0</v>
          </cell>
          <cell r="F1170">
            <v>0</v>
          </cell>
          <cell r="G1170">
            <v>0</v>
          </cell>
          <cell r="H1170">
            <v>0</v>
          </cell>
          <cell r="I1170">
            <v>0</v>
          </cell>
          <cell r="J1170">
            <v>0</v>
          </cell>
          <cell r="K1170">
            <v>0</v>
          </cell>
          <cell r="L1170">
            <v>0</v>
          </cell>
          <cell r="M1170">
            <v>0</v>
          </cell>
          <cell r="N1170">
            <v>0</v>
          </cell>
          <cell r="O1170">
            <v>0</v>
          </cell>
        </row>
        <row r="1172">
          <cell r="A1172" t="str">
            <v xml:space="preserve">    Keystone #1 (PL Share)</v>
          </cell>
          <cell r="B1172">
            <v>105</v>
          </cell>
          <cell r="C1172">
            <v>88.325652841781874</v>
          </cell>
          <cell r="D1172">
            <v>90.702947845804999</v>
          </cell>
          <cell r="E1172">
            <v>88.325652841781874</v>
          </cell>
          <cell r="F1172">
            <v>87.301587301587304</v>
          </cell>
          <cell r="G1172">
            <v>88.325652841781874</v>
          </cell>
          <cell r="H1172">
            <v>87.301587301587304</v>
          </cell>
          <cell r="I1172">
            <v>88.325652841781874</v>
          </cell>
          <cell r="J1172">
            <v>88.325652841781874</v>
          </cell>
          <cell r="K1172">
            <v>87.301587301587304</v>
          </cell>
          <cell r="L1172">
            <v>88.325652841781874</v>
          </cell>
          <cell r="M1172">
            <v>87.301587301587304</v>
          </cell>
          <cell r="N1172">
            <v>88.325652841781874</v>
          </cell>
          <cell r="O1172">
            <v>88.171341595999124</v>
          </cell>
        </row>
        <row r="1173">
          <cell r="A1173" t="str">
            <v xml:space="preserve">    Keystone #2 (PL Share)</v>
          </cell>
          <cell r="B1173">
            <v>105</v>
          </cell>
          <cell r="C1173">
            <v>88.325652841781874</v>
          </cell>
          <cell r="D1173">
            <v>90.702947845804999</v>
          </cell>
          <cell r="E1173">
            <v>88.325652841781874</v>
          </cell>
          <cell r="F1173">
            <v>64.417989417989418</v>
          </cell>
          <cell r="G1173">
            <v>0</v>
          </cell>
          <cell r="H1173">
            <v>87.301587301587304</v>
          </cell>
          <cell r="I1173">
            <v>88.325652841781874</v>
          </cell>
          <cell r="J1173">
            <v>88.325652841781874</v>
          </cell>
          <cell r="K1173">
            <v>87.301587301587304</v>
          </cell>
          <cell r="L1173">
            <v>88.325652841781874</v>
          </cell>
          <cell r="M1173">
            <v>87.301587301587304</v>
          </cell>
          <cell r="N1173">
            <v>88.325652841781874</v>
          </cell>
          <cell r="O1173">
            <v>78.821482931071969</v>
          </cell>
        </row>
        <row r="1175">
          <cell r="A1175" t="str">
            <v xml:space="preserve">        TOTAL</v>
          </cell>
          <cell r="B1175">
            <v>210</v>
          </cell>
          <cell r="C1175">
            <v>88.325652841781874</v>
          </cell>
          <cell r="D1175">
            <v>90.702947845804999</v>
          </cell>
          <cell r="E1175">
            <v>88.325652841781874</v>
          </cell>
          <cell r="F1175">
            <v>75.859788359788368</v>
          </cell>
          <cell r="G1175">
            <v>44.162826420890937</v>
          </cell>
          <cell r="H1175">
            <v>87.301587301587304</v>
          </cell>
          <cell r="I1175">
            <v>88.325652841781874</v>
          </cell>
          <cell r="J1175">
            <v>88.325652841781874</v>
          </cell>
          <cell r="K1175">
            <v>87.301587301587304</v>
          </cell>
          <cell r="L1175">
            <v>88.325652841781874</v>
          </cell>
          <cell r="M1175">
            <v>87.301587301587304</v>
          </cell>
          <cell r="N1175">
            <v>88.325652841781874</v>
          </cell>
          <cell r="O1175">
            <v>83.496412263535547</v>
          </cell>
        </row>
        <row r="1177">
          <cell r="A1177" t="str">
            <v xml:space="preserve">    Conemaugh #1 (PL Share)</v>
          </cell>
          <cell r="B1177">
            <v>97</v>
          </cell>
          <cell r="C1177">
            <v>116.94934042789048</v>
          </cell>
          <cell r="D1177">
            <v>121.0419734904271</v>
          </cell>
          <cell r="E1177">
            <v>116.94934042789048</v>
          </cell>
          <cell r="F1177">
            <v>116.83848797250859</v>
          </cell>
          <cell r="G1177">
            <v>116.94934042789048</v>
          </cell>
          <cell r="H1177">
            <v>116.83848797250859</v>
          </cell>
          <cell r="I1177">
            <v>116.94934042789048</v>
          </cell>
          <cell r="J1177">
            <v>116.94934042789048</v>
          </cell>
          <cell r="K1177">
            <v>31.214203894616265</v>
          </cell>
          <cell r="L1177">
            <v>0</v>
          </cell>
          <cell r="M1177">
            <v>38.946162657502867</v>
          </cell>
          <cell r="N1177">
            <v>116.94934042789048</v>
          </cell>
          <cell r="O1177">
            <v>93.913289083462786</v>
          </cell>
        </row>
        <row r="1178">
          <cell r="A1178" t="str">
            <v xml:space="preserve">    Conemaugh #2 (PL Share)</v>
          </cell>
          <cell r="B1178">
            <v>97</v>
          </cell>
          <cell r="C1178">
            <v>116.53364372020839</v>
          </cell>
          <cell r="D1178">
            <v>121.0419734904271</v>
          </cell>
          <cell r="E1178">
            <v>116.94934042789048</v>
          </cell>
          <cell r="F1178">
            <v>116.83848797250859</v>
          </cell>
          <cell r="G1178">
            <v>116.94934042789048</v>
          </cell>
          <cell r="H1178">
            <v>116.83848797250859</v>
          </cell>
          <cell r="I1178">
            <v>116.94934042789048</v>
          </cell>
          <cell r="J1178">
            <v>116.94934042789048</v>
          </cell>
          <cell r="K1178">
            <v>116.83848797250859</v>
          </cell>
          <cell r="L1178">
            <v>116.94934042789048</v>
          </cell>
          <cell r="M1178">
            <v>116.83848797250859</v>
          </cell>
          <cell r="N1178">
            <v>89.374792151646162</v>
          </cell>
          <cell r="O1178">
            <v>114.86136609706726</v>
          </cell>
        </row>
        <row r="1179">
          <cell r="B1179" t="str">
            <v xml:space="preserve"> --------</v>
          </cell>
          <cell r="C1179" t="str">
            <v xml:space="preserve"> --------</v>
          </cell>
          <cell r="D1179" t="str">
            <v xml:space="preserve"> --------</v>
          </cell>
          <cell r="E1179" t="str">
            <v xml:space="preserve"> --------</v>
          </cell>
          <cell r="F1179" t="str">
            <v xml:space="preserve"> --------</v>
          </cell>
          <cell r="G1179" t="str">
            <v xml:space="preserve"> --------</v>
          </cell>
          <cell r="H1179" t="str">
            <v xml:space="preserve"> --------</v>
          </cell>
          <cell r="I1179" t="str">
            <v xml:space="preserve"> --------</v>
          </cell>
          <cell r="J1179" t="str">
            <v xml:space="preserve"> --------</v>
          </cell>
          <cell r="K1179" t="str">
            <v xml:space="preserve"> --------</v>
          </cell>
          <cell r="L1179" t="str">
            <v xml:space="preserve"> --------</v>
          </cell>
          <cell r="M1179" t="str">
            <v xml:space="preserve"> --------</v>
          </cell>
          <cell r="N1179" t="str">
            <v xml:space="preserve"> --------</v>
          </cell>
          <cell r="O1179" t="str">
            <v xml:space="preserve">  --------</v>
          </cell>
        </row>
        <row r="1180">
          <cell r="A1180" t="str">
            <v xml:space="preserve">        TOTAL</v>
          </cell>
          <cell r="B1180">
            <v>194</v>
          </cell>
          <cell r="C1180">
            <v>116.74149207404943</v>
          </cell>
          <cell r="D1180">
            <v>121.0419734904271</v>
          </cell>
          <cell r="E1180">
            <v>116.94934042789048</v>
          </cell>
          <cell r="F1180">
            <v>116.83848797250859</v>
          </cell>
          <cell r="G1180">
            <v>116.94934042789048</v>
          </cell>
          <cell r="H1180">
            <v>116.83848797250859</v>
          </cell>
          <cell r="I1180">
            <v>116.94934042789048</v>
          </cell>
          <cell r="J1180">
            <v>116.94934042789048</v>
          </cell>
          <cell r="K1180">
            <v>74.026345933562425</v>
          </cell>
          <cell r="L1180">
            <v>58.474670213945238</v>
          </cell>
          <cell r="M1180">
            <v>77.892325315005735</v>
          </cell>
          <cell r="N1180">
            <v>103.16206628976832</v>
          </cell>
          <cell r="O1180">
            <v>104.38732759026502</v>
          </cell>
        </row>
        <row r="1182">
          <cell r="A1182" t="str">
            <v xml:space="preserve">    Montour #1</v>
          </cell>
          <cell r="B1182">
            <v>770</v>
          </cell>
          <cell r="C1182">
            <v>69.787739142577863</v>
          </cell>
          <cell r="D1182">
            <v>73.767006802721085</v>
          </cell>
          <cell r="E1182">
            <v>67.204301075268816</v>
          </cell>
          <cell r="F1182">
            <v>0</v>
          </cell>
          <cell r="G1182">
            <v>21.121351766513058</v>
          </cell>
          <cell r="H1182">
            <v>77.561327561327573</v>
          </cell>
          <cell r="I1182">
            <v>81.483033095936321</v>
          </cell>
          <cell r="J1182">
            <v>79.737466834241033</v>
          </cell>
          <cell r="K1182">
            <v>69.498556998556992</v>
          </cell>
          <cell r="L1182">
            <v>67.727970953777401</v>
          </cell>
          <cell r="M1182">
            <v>52.092352092352094</v>
          </cell>
          <cell r="N1182">
            <v>67.274123725736629</v>
          </cell>
          <cell r="O1182">
            <v>60.620885963351718</v>
          </cell>
        </row>
        <row r="1183">
          <cell r="A1183" t="str">
            <v xml:space="preserve">    Montour #2</v>
          </cell>
          <cell r="B1183">
            <v>755</v>
          </cell>
          <cell r="C1183">
            <v>74.093854589475185</v>
          </cell>
          <cell r="D1183">
            <v>75.883002207505513</v>
          </cell>
          <cell r="E1183">
            <v>54.119490137435022</v>
          </cell>
          <cell r="F1183">
            <v>72.663723325974985</v>
          </cell>
          <cell r="G1183">
            <v>66.759239478743865</v>
          </cell>
          <cell r="H1183">
            <v>79.102281089036055</v>
          </cell>
          <cell r="I1183">
            <v>83.813999857580285</v>
          </cell>
          <cell r="J1183">
            <v>81.820123905148478</v>
          </cell>
          <cell r="K1183">
            <v>71.357615894039739</v>
          </cell>
          <cell r="L1183">
            <v>53.051342305775123</v>
          </cell>
          <cell r="M1183">
            <v>70.824135393671824</v>
          </cell>
          <cell r="N1183">
            <v>72.010966317738379</v>
          </cell>
          <cell r="O1183">
            <v>71.229852732166066</v>
          </cell>
        </row>
        <row r="1184">
          <cell r="B1184" t="str">
            <v xml:space="preserve"> --------</v>
          </cell>
          <cell r="C1184" t="str">
            <v xml:space="preserve"> --------</v>
          </cell>
          <cell r="D1184" t="str">
            <v xml:space="preserve"> --------</v>
          </cell>
          <cell r="E1184" t="str">
            <v xml:space="preserve"> --------</v>
          </cell>
          <cell r="F1184" t="str">
            <v xml:space="preserve"> --------</v>
          </cell>
          <cell r="G1184" t="str">
            <v xml:space="preserve"> --------</v>
          </cell>
          <cell r="H1184" t="str">
            <v xml:space="preserve"> --------</v>
          </cell>
          <cell r="I1184" t="str">
            <v xml:space="preserve"> --------</v>
          </cell>
          <cell r="J1184" t="str">
            <v xml:space="preserve"> --------</v>
          </cell>
          <cell r="K1184" t="str">
            <v xml:space="preserve"> --------</v>
          </cell>
          <cell r="L1184" t="str">
            <v xml:space="preserve"> --------</v>
          </cell>
          <cell r="M1184" t="str">
            <v xml:space="preserve"> --------</v>
          </cell>
          <cell r="N1184" t="str">
            <v xml:space="preserve"> --------</v>
          </cell>
          <cell r="O1184" t="str">
            <v xml:space="preserve">  --------</v>
          </cell>
        </row>
        <row r="1185">
          <cell r="A1185" t="str">
            <v xml:space="preserve">        TOTAL</v>
          </cell>
          <cell r="B1185">
            <v>1525</v>
          </cell>
          <cell r="C1185">
            <v>71.919619249074557</v>
          </cell>
          <cell r="D1185">
            <v>74.814597970335683</v>
          </cell>
          <cell r="E1185">
            <v>60.726247135554381</v>
          </cell>
          <cell r="F1185">
            <v>35.974499089253186</v>
          </cell>
          <cell r="G1185">
            <v>43.715846994535518</v>
          </cell>
          <cell r="H1185">
            <v>78.32422586520947</v>
          </cell>
          <cell r="I1185">
            <v>82.637052705799405</v>
          </cell>
          <cell r="J1185">
            <v>80.768552793936195</v>
          </cell>
          <cell r="K1185">
            <v>70.418943533697629</v>
          </cell>
          <cell r="L1185">
            <v>60.461836770668079</v>
          </cell>
          <cell r="M1185">
            <v>61.366120218579233</v>
          </cell>
          <cell r="N1185">
            <v>69.619249074563726</v>
          </cell>
          <cell r="O1185">
            <v>65.873194101354898</v>
          </cell>
        </row>
        <row r="1186">
          <cell r="B1186" t="str">
            <v xml:space="preserve"> =========</v>
          </cell>
          <cell r="C1186" t="str">
            <v xml:space="preserve"> =========</v>
          </cell>
          <cell r="D1186" t="str">
            <v xml:space="preserve"> =========</v>
          </cell>
          <cell r="E1186" t="str">
            <v xml:space="preserve"> =========</v>
          </cell>
          <cell r="F1186" t="str">
            <v xml:space="preserve"> =========</v>
          </cell>
          <cell r="G1186" t="str">
            <v xml:space="preserve"> =========</v>
          </cell>
          <cell r="H1186" t="str">
            <v xml:space="preserve"> =========</v>
          </cell>
          <cell r="I1186" t="str">
            <v xml:space="preserve"> =========</v>
          </cell>
          <cell r="J1186" t="str">
            <v xml:space="preserve"> =========</v>
          </cell>
          <cell r="K1186" t="str">
            <v xml:space="preserve"> =========</v>
          </cell>
          <cell r="L1186" t="str">
            <v xml:space="preserve"> =========</v>
          </cell>
          <cell r="M1186" t="str">
            <v xml:space="preserve"> =========</v>
          </cell>
          <cell r="N1186" t="str">
            <v xml:space="preserve"> =========</v>
          </cell>
          <cell r="O1186" t="str">
            <v xml:space="preserve"> =========</v>
          </cell>
        </row>
        <row r="1187">
          <cell r="A1187" t="str">
            <v xml:space="preserve"> TOTAL COAL FIRED</v>
          </cell>
          <cell r="B1187">
            <v>4169</v>
          </cell>
          <cell r="C1187">
            <v>66.430540832617609</v>
          </cell>
          <cell r="D1187">
            <v>69.229088853099398</v>
          </cell>
          <cell r="E1187">
            <v>62.184531501069081</v>
          </cell>
          <cell r="F1187">
            <v>43.672210228938468</v>
          </cell>
          <cell r="G1187">
            <v>43.601389673395808</v>
          </cell>
          <cell r="H1187">
            <v>66.875882838943525</v>
          </cell>
          <cell r="I1187">
            <v>69.693229855796872</v>
          </cell>
          <cell r="J1187">
            <v>69.377277756714307</v>
          </cell>
          <cell r="K1187">
            <v>52.247408118120518</v>
          </cell>
          <cell r="L1187">
            <v>50.478183829958454</v>
          </cell>
          <cell r="M1187">
            <v>49.535593401028756</v>
          </cell>
          <cell r="N1187">
            <v>61.852459396931273</v>
          </cell>
          <cell r="O1187">
            <v>79.801886286145503</v>
          </cell>
        </row>
        <row r="1189">
          <cell r="A1189" t="str">
            <v xml:space="preserve">    Martins Creek #3</v>
          </cell>
          <cell r="B1189">
            <v>820</v>
          </cell>
          <cell r="C1189">
            <v>7.8514293207448205</v>
          </cell>
          <cell r="D1189">
            <v>8.6926538908246229</v>
          </cell>
          <cell r="E1189">
            <v>2.8520849724626274</v>
          </cell>
          <cell r="F1189">
            <v>2.0155826558265586</v>
          </cell>
          <cell r="G1189">
            <v>5.9992132179386308</v>
          </cell>
          <cell r="H1189">
            <v>21.189024390243901</v>
          </cell>
          <cell r="I1189">
            <v>32.815368476265405</v>
          </cell>
          <cell r="J1189">
            <v>32.815368476265405</v>
          </cell>
          <cell r="K1189">
            <v>12.398373983739839</v>
          </cell>
          <cell r="L1189">
            <v>0</v>
          </cell>
          <cell r="M1189">
            <v>2.9471544715447151</v>
          </cell>
          <cell r="N1189">
            <v>6.6056910569105689</v>
          </cell>
          <cell r="O1189">
            <v>11.387682369974385</v>
          </cell>
        </row>
        <row r="1190">
          <cell r="A1190" t="str">
            <v xml:space="preserve">    Martins Creek #4</v>
          </cell>
          <cell r="B1190">
            <v>820</v>
          </cell>
          <cell r="C1190">
            <v>7.8514293207448205</v>
          </cell>
          <cell r="D1190">
            <v>8.6926538908246229</v>
          </cell>
          <cell r="E1190">
            <v>2.8520849724626274</v>
          </cell>
          <cell r="F1190">
            <v>2.0155826558265586</v>
          </cell>
          <cell r="G1190">
            <v>5.9992132179386308</v>
          </cell>
          <cell r="H1190">
            <v>21.189024390243901</v>
          </cell>
          <cell r="I1190">
            <v>32.815368476265405</v>
          </cell>
          <cell r="J1190">
            <v>32.815368476265405</v>
          </cell>
          <cell r="K1190">
            <v>12.398373983739839</v>
          </cell>
          <cell r="L1190">
            <v>5.2943876212955674</v>
          </cell>
          <cell r="M1190">
            <v>2.9471544715447151</v>
          </cell>
          <cell r="N1190">
            <v>6.6056910569105689</v>
          </cell>
          <cell r="O1190">
            <v>11.833166276868248</v>
          </cell>
        </row>
        <row r="1191">
          <cell r="B1191" t="str">
            <v xml:space="preserve"> --------</v>
          </cell>
          <cell r="C1191" t="str">
            <v xml:space="preserve"> --------</v>
          </cell>
          <cell r="D1191" t="str">
            <v xml:space="preserve"> --------</v>
          </cell>
          <cell r="E1191" t="str">
            <v xml:space="preserve"> --------</v>
          </cell>
          <cell r="F1191" t="str">
            <v xml:space="preserve"> --------</v>
          </cell>
          <cell r="G1191" t="str">
            <v xml:space="preserve"> --------</v>
          </cell>
          <cell r="H1191" t="str">
            <v xml:space="preserve"> --------</v>
          </cell>
          <cell r="I1191" t="str">
            <v xml:space="preserve"> --------</v>
          </cell>
          <cell r="J1191" t="str">
            <v xml:space="preserve"> --------</v>
          </cell>
          <cell r="K1191" t="str">
            <v xml:space="preserve"> --------</v>
          </cell>
          <cell r="L1191" t="str">
            <v xml:space="preserve"> --------</v>
          </cell>
          <cell r="M1191" t="str">
            <v xml:space="preserve"> --------</v>
          </cell>
          <cell r="N1191" t="str">
            <v xml:space="preserve"> --------</v>
          </cell>
          <cell r="O1191" t="str">
            <v xml:space="preserve">  --------</v>
          </cell>
        </row>
        <row r="1192">
          <cell r="A1192" t="str">
            <v xml:space="preserve"> TOTAL HEAVY OIL FIRED</v>
          </cell>
          <cell r="B1192">
            <v>1640</v>
          </cell>
          <cell r="C1192">
            <v>7.8514293207448205</v>
          </cell>
          <cell r="D1192">
            <v>8.6926538908246229</v>
          </cell>
          <cell r="E1192">
            <v>2.8520849724626274</v>
          </cell>
          <cell r="F1192">
            <v>2.0155826558265586</v>
          </cell>
          <cell r="G1192">
            <v>5.9992132179386308</v>
          </cell>
          <cell r="H1192">
            <v>21.189024390243901</v>
          </cell>
          <cell r="I1192">
            <v>32.815368476265405</v>
          </cell>
          <cell r="J1192">
            <v>32.815368476265405</v>
          </cell>
          <cell r="K1192">
            <v>12.398373983739839</v>
          </cell>
          <cell r="L1192">
            <v>2.6471938106477837</v>
          </cell>
          <cell r="M1192">
            <v>2.9471544715447151</v>
          </cell>
          <cell r="N1192">
            <v>6.6056910569105689</v>
          </cell>
          <cell r="O1192">
            <v>11.610424323421316</v>
          </cell>
        </row>
        <row r="1193">
          <cell r="B1193">
            <v>990</v>
          </cell>
        </row>
        <row r="1194">
          <cell r="A1194" t="str">
            <v xml:space="preserve">    Susquehanna #1 (PL Share)</v>
          </cell>
          <cell r="B1194">
            <v>990</v>
          </cell>
          <cell r="C1194">
            <v>96.814923427826656</v>
          </cell>
          <cell r="D1194">
            <v>87.447051156728591</v>
          </cell>
          <cell r="E1194">
            <v>96.814923427826656</v>
          </cell>
          <cell r="F1194">
            <v>93.692299337460625</v>
          </cell>
          <cell r="G1194">
            <v>60.714673617899422</v>
          </cell>
          <cell r="H1194">
            <v>96.815375982042653</v>
          </cell>
          <cell r="I1194">
            <v>96.814923427826656</v>
          </cell>
          <cell r="J1194">
            <v>96.814923427826656</v>
          </cell>
          <cell r="K1194">
            <v>96.815375982042653</v>
          </cell>
          <cell r="L1194">
            <v>96.814923427826656</v>
          </cell>
          <cell r="M1194">
            <v>96.815375982042653</v>
          </cell>
          <cell r="N1194">
            <v>96.814923427826656</v>
          </cell>
          <cell r="O1194">
            <v>93.745675937456767</v>
          </cell>
        </row>
        <row r="1195">
          <cell r="A1195" t="str">
            <v xml:space="preserve">    Susquehanna #2 (PL Share)</v>
          </cell>
          <cell r="B1195">
            <v>990</v>
          </cell>
          <cell r="C1195">
            <v>97.072879330943849</v>
          </cell>
          <cell r="D1195">
            <v>95.719095719095719</v>
          </cell>
          <cell r="E1195">
            <v>23.922015857499726</v>
          </cell>
          <cell r="F1195">
            <v>5.808080808080808</v>
          </cell>
          <cell r="G1195">
            <v>96.516237645269896</v>
          </cell>
          <cell r="H1195">
            <v>98.035914702581366</v>
          </cell>
          <cell r="I1195">
            <v>98.036819811013373</v>
          </cell>
          <cell r="J1195">
            <v>98.036819811013373</v>
          </cell>
          <cell r="K1195">
            <v>98.035914702581366</v>
          </cell>
          <cell r="L1195">
            <v>98.036819811013373</v>
          </cell>
          <cell r="M1195">
            <v>98.035914702581366</v>
          </cell>
          <cell r="N1195">
            <v>98.036819811013373</v>
          </cell>
          <cell r="O1195">
            <v>83.771505004381709</v>
          </cell>
        </row>
        <row r="1196">
          <cell r="B1196" t="str">
            <v xml:space="preserve"> --------</v>
          </cell>
          <cell r="C1196" t="str">
            <v xml:space="preserve"> --------</v>
          </cell>
          <cell r="D1196" t="str">
            <v xml:space="preserve"> --------</v>
          </cell>
          <cell r="E1196" t="str">
            <v xml:space="preserve"> --------</v>
          </cell>
          <cell r="F1196" t="str">
            <v xml:space="preserve"> --------</v>
          </cell>
          <cell r="G1196" t="str">
            <v xml:space="preserve"> --------</v>
          </cell>
          <cell r="H1196" t="str">
            <v xml:space="preserve"> --------</v>
          </cell>
          <cell r="I1196" t="str">
            <v xml:space="preserve"> --------</v>
          </cell>
          <cell r="J1196" t="str">
            <v xml:space="preserve"> --------</v>
          </cell>
          <cell r="K1196" t="str">
            <v xml:space="preserve"> --------</v>
          </cell>
          <cell r="L1196" t="str">
            <v xml:space="preserve"> --------</v>
          </cell>
          <cell r="M1196" t="str">
            <v xml:space="preserve"> --------</v>
          </cell>
          <cell r="N1196" t="str">
            <v xml:space="preserve"> --------</v>
          </cell>
          <cell r="O1196" t="str">
            <v xml:space="preserve">  --------</v>
          </cell>
        </row>
        <row r="1197">
          <cell r="A1197" t="str">
            <v xml:space="preserve"> TOTAL PL SHARE NUCLEAR</v>
          </cell>
          <cell r="B1197">
            <v>1980</v>
          </cell>
          <cell r="C1197">
            <v>96.943901379385238</v>
          </cell>
          <cell r="D1197">
            <v>96.267736892736906</v>
          </cell>
          <cell r="E1197">
            <v>60.368469642663193</v>
          </cell>
          <cell r="F1197">
            <v>51.311728395061728</v>
          </cell>
          <cell r="G1197">
            <v>78.615455631584652</v>
          </cell>
          <cell r="H1197">
            <v>97.425645342312023</v>
          </cell>
          <cell r="I1197">
            <v>97.425871619420008</v>
          </cell>
          <cell r="J1197">
            <v>97.425871619420008</v>
          </cell>
          <cell r="K1197">
            <v>97.425645342312023</v>
          </cell>
          <cell r="L1197">
            <v>97.425871619420008</v>
          </cell>
          <cell r="M1197">
            <v>97.425645342312023</v>
          </cell>
          <cell r="N1197">
            <v>97.425871619420008</v>
          </cell>
          <cell r="O1197">
            <v>88.758590470919245</v>
          </cell>
        </row>
        <row r="1199">
          <cell r="A1199" t="str">
            <v xml:space="preserve"> COMBUSTION TURBINES</v>
          </cell>
          <cell r="B1199">
            <v>486</v>
          </cell>
          <cell r="C1199">
            <v>0.13828045488738439</v>
          </cell>
          <cell r="D1199">
            <v>0.27557319223985893</v>
          </cell>
          <cell r="E1199">
            <v>2.7656090977476882E-2</v>
          </cell>
          <cell r="F1199">
            <v>5.7155921353452217E-2</v>
          </cell>
          <cell r="G1199">
            <v>0.13828045488738439</v>
          </cell>
          <cell r="H1199">
            <v>0.14288980338363055</v>
          </cell>
          <cell r="I1199">
            <v>1.3828045488738439</v>
          </cell>
          <cell r="J1199">
            <v>0.44249745563963011</v>
          </cell>
          <cell r="K1199">
            <v>0.68587105624142664</v>
          </cell>
          <cell r="L1199">
            <v>5.5312181954953764E-2</v>
          </cell>
          <cell r="M1199">
            <v>5.7155921353452217E-2</v>
          </cell>
          <cell r="N1199">
            <v>5.5312181954953764E-2</v>
          </cell>
          <cell r="O1199">
            <v>0.28186481763346299</v>
          </cell>
        </row>
        <row r="1200">
          <cell r="A1200" t="str">
            <v xml:space="preserve"> </v>
          </cell>
        </row>
        <row r="1201">
          <cell r="A1201" t="str">
            <v xml:space="preserve"> DIESELS</v>
          </cell>
          <cell r="B1201">
            <v>22</v>
          </cell>
          <cell r="C1201">
            <v>0.6109481915933529</v>
          </cell>
          <cell r="D1201">
            <v>0.67640692640692646</v>
          </cell>
          <cell r="E1201">
            <v>0.6109481915933529</v>
          </cell>
          <cell r="F1201">
            <v>0.63131313131313127</v>
          </cell>
          <cell r="G1201">
            <v>1.2218963831867058</v>
          </cell>
          <cell r="H1201">
            <v>1.2626262626262625</v>
          </cell>
          <cell r="I1201">
            <v>0.6109481915933529</v>
          </cell>
          <cell r="J1201">
            <v>0.6109481915933529</v>
          </cell>
          <cell r="K1201">
            <v>0.63131313131313127</v>
          </cell>
          <cell r="L1201">
            <v>0.6109481915933529</v>
          </cell>
          <cell r="M1201">
            <v>0.63131313131313127</v>
          </cell>
          <cell r="N1201">
            <v>0.6109481915933529</v>
          </cell>
          <cell r="O1201">
            <v>0.51888750518887505</v>
          </cell>
        </row>
        <row r="1203">
          <cell r="A1203" t="str">
            <v xml:space="preserve">    Holtwood Hydro</v>
          </cell>
          <cell r="B1203">
            <v>102</v>
          </cell>
          <cell r="C1203">
            <v>69.839763862534255</v>
          </cell>
          <cell r="D1203">
            <v>75.863678804855283</v>
          </cell>
          <cell r="E1203">
            <v>92.241197554290522</v>
          </cell>
          <cell r="F1203">
            <v>91.230936819172115</v>
          </cell>
          <cell r="G1203">
            <v>85.652540586126918</v>
          </cell>
          <cell r="H1203">
            <v>65.359477124183002</v>
          </cell>
          <cell r="I1203">
            <v>47.438330170777988</v>
          </cell>
          <cell r="J1203">
            <v>36.896479021716218</v>
          </cell>
          <cell r="K1203">
            <v>34.449891067538132</v>
          </cell>
          <cell r="L1203">
            <v>40.849673202614383</v>
          </cell>
          <cell r="M1203">
            <v>61.274509803921568</v>
          </cell>
          <cell r="N1203">
            <v>71.157495256166982</v>
          </cell>
          <cell r="O1203">
            <v>64.240307995344253</v>
          </cell>
        </row>
        <row r="1204">
          <cell r="A1204" t="str">
            <v xml:space="preserve">    Wallenpaupack</v>
          </cell>
          <cell r="B1204">
            <v>44</v>
          </cell>
          <cell r="C1204">
            <v>25.048875855327466</v>
          </cell>
          <cell r="D1204">
            <v>25.027056277056275</v>
          </cell>
          <cell r="E1204">
            <v>22.299608993157378</v>
          </cell>
          <cell r="F1204">
            <v>26.199494949494952</v>
          </cell>
          <cell r="G1204">
            <v>18.939393939393938</v>
          </cell>
          <cell r="H1204">
            <v>21.1489898989899</v>
          </cell>
          <cell r="I1204">
            <v>19.244868035190613</v>
          </cell>
          <cell r="J1204">
            <v>17.412023460410559</v>
          </cell>
          <cell r="K1204">
            <v>18.623737373737374</v>
          </cell>
          <cell r="L1204">
            <v>15.579178885630498</v>
          </cell>
          <cell r="M1204">
            <v>14.835858585858587</v>
          </cell>
          <cell r="N1204">
            <v>20.161290322580644</v>
          </cell>
          <cell r="O1204">
            <v>20.236612702366127</v>
          </cell>
        </row>
        <row r="1205">
          <cell r="B1205" t="str">
            <v xml:space="preserve"> --------</v>
          </cell>
          <cell r="C1205" t="str">
            <v xml:space="preserve"> --------</v>
          </cell>
          <cell r="D1205" t="str">
            <v xml:space="preserve"> --------</v>
          </cell>
          <cell r="E1205" t="str">
            <v xml:space="preserve"> --------</v>
          </cell>
          <cell r="F1205" t="str">
            <v xml:space="preserve"> --------</v>
          </cell>
          <cell r="G1205" t="str">
            <v xml:space="preserve"> --------</v>
          </cell>
          <cell r="H1205" t="str">
            <v xml:space="preserve"> --------</v>
          </cell>
          <cell r="I1205" t="str">
            <v xml:space="preserve"> --------</v>
          </cell>
          <cell r="J1205" t="str">
            <v xml:space="preserve"> --------</v>
          </cell>
          <cell r="K1205" t="str">
            <v xml:space="preserve"> --------</v>
          </cell>
          <cell r="L1205" t="str">
            <v xml:space="preserve"> --------</v>
          </cell>
          <cell r="M1205" t="str">
            <v xml:space="preserve"> --------</v>
          </cell>
          <cell r="N1205" t="str">
            <v xml:space="preserve"> --------</v>
          </cell>
          <cell r="O1205" t="str">
            <v xml:space="preserve">  --------</v>
          </cell>
        </row>
        <row r="1206">
          <cell r="A1206" t="str">
            <v xml:space="preserve"> TOTAL HYDRO</v>
          </cell>
          <cell r="B1206">
            <v>146</v>
          </cell>
          <cell r="C1206">
            <v>56.341140079540438</v>
          </cell>
          <cell r="D1206">
            <v>60.543052837573377</v>
          </cell>
          <cell r="E1206">
            <v>71.162910590661369</v>
          </cell>
          <cell r="F1206">
            <v>71.632420091324192</v>
          </cell>
          <cell r="G1206">
            <v>65.54720871998822</v>
          </cell>
          <cell r="H1206">
            <v>52.035768645357685</v>
          </cell>
          <cell r="I1206">
            <v>38.941670349094117</v>
          </cell>
          <cell r="J1206">
            <v>31.02445131830903</v>
          </cell>
          <cell r="K1206">
            <v>29.680365296803657</v>
          </cell>
          <cell r="L1206">
            <v>33.233907792016495</v>
          </cell>
          <cell r="M1206">
            <v>47.279299847793006</v>
          </cell>
          <cell r="N1206">
            <v>55.788775961113565</v>
          </cell>
          <cell r="O1206">
            <v>50.978920372802897</v>
          </cell>
        </row>
        <row r="1207">
          <cell r="B1207" t="str">
            <v xml:space="preserve"> =========</v>
          </cell>
          <cell r="C1207" t="str">
            <v xml:space="preserve"> =========</v>
          </cell>
          <cell r="D1207" t="str">
            <v xml:space="preserve"> =========</v>
          </cell>
          <cell r="E1207" t="str">
            <v xml:space="preserve"> =========</v>
          </cell>
          <cell r="F1207" t="str">
            <v xml:space="preserve"> =========</v>
          </cell>
          <cell r="G1207" t="str">
            <v xml:space="preserve"> =========</v>
          </cell>
          <cell r="H1207" t="str">
            <v xml:space="preserve"> =========</v>
          </cell>
          <cell r="I1207" t="str">
            <v xml:space="preserve"> =========</v>
          </cell>
          <cell r="J1207" t="str">
            <v xml:space="preserve"> =========</v>
          </cell>
          <cell r="K1207" t="str">
            <v xml:space="preserve"> =========</v>
          </cell>
          <cell r="L1207" t="str">
            <v xml:space="preserve"> =========</v>
          </cell>
          <cell r="M1207" t="str">
            <v xml:space="preserve"> =========</v>
          </cell>
          <cell r="N1207" t="str">
            <v xml:space="preserve"> =========</v>
          </cell>
          <cell r="O1207" t="str">
            <v xml:space="preserve"> =========</v>
          </cell>
        </row>
        <row r="1208">
          <cell r="A1208" t="str">
            <v>TOTAL PP&amp;L GENERATION</v>
          </cell>
          <cell r="B1208">
            <v>8443</v>
          </cell>
          <cell r="C1208">
            <v>58.045794760309164</v>
          </cell>
          <cell r="D1208">
            <v>59.513234406637224</v>
          </cell>
          <cell r="E1208">
            <v>46.650594307939762</v>
          </cell>
          <cell r="F1208">
            <v>35.233000381644224</v>
          </cell>
          <cell r="G1208">
            <v>42.27590712672837</v>
          </cell>
          <cell r="H1208">
            <v>60.896929737981488</v>
          </cell>
          <cell r="I1208">
            <v>64.389727954314765</v>
          </cell>
          <cell r="J1208">
            <v>64.042682173563634</v>
          </cell>
          <cell r="K1208">
            <v>51.609156829457675</v>
          </cell>
          <cell r="L1208">
            <v>48.866593054754269</v>
          </cell>
          <cell r="M1208">
            <v>48.702409622698617</v>
          </cell>
          <cell r="N1208">
            <v>55.641945545014707</v>
          </cell>
          <cell r="O1208">
            <v>63.374214515063954</v>
          </cell>
        </row>
        <row r="1214">
          <cell r="A1214" t="str">
            <v xml:space="preserve">         </v>
          </cell>
          <cell r="B1214" t="str">
            <v xml:space="preserve"> </v>
          </cell>
          <cell r="F1214" t="str">
            <v>QUARTERLY SUMMARY SHEET</v>
          </cell>
          <cell r="L1214" t="str">
            <v>CASE:2001 FORECAST</v>
          </cell>
          <cell r="P1214" t="str">
            <v>1A</v>
          </cell>
        </row>
        <row r="1215">
          <cell r="F1215" t="str">
            <v xml:space="preserve">                                   TOTAL GENERATION</v>
          </cell>
          <cell r="L1215">
            <v>36851</v>
          </cell>
        </row>
        <row r="1216">
          <cell r="F1216" t="str">
            <v xml:space="preserve">                      (OUTPUT &amp; INTERCHANGE - MILLIONS OF KWH)</v>
          </cell>
          <cell r="M1216" t="str">
            <v xml:space="preserve">    </v>
          </cell>
        </row>
        <row r="1217">
          <cell r="L1217" t="str">
            <v xml:space="preserve">        YEAR TO DATE</v>
          </cell>
        </row>
        <row r="1218">
          <cell r="K1218" t="str">
            <v>==================================================</v>
          </cell>
        </row>
        <row r="1219">
          <cell r="A1219" t="str">
            <v>STEAM STATIONS</v>
          </cell>
          <cell r="C1219" t="str">
            <v>1st Qtr</v>
          </cell>
          <cell r="E1219" t="str">
            <v>2nd Qtr</v>
          </cell>
          <cell r="G1219" t="str">
            <v>3rd Qtr</v>
          </cell>
          <cell r="I1219" t="str">
            <v>4th Qtr</v>
          </cell>
          <cell r="K1219" t="str">
            <v>2nd Qtr</v>
          </cell>
          <cell r="M1219" t="str">
            <v>3rd Qtr</v>
          </cell>
          <cell r="O1219" t="str">
            <v>4th Qtr</v>
          </cell>
        </row>
        <row r="1220">
          <cell r="A1220" t="str">
            <v xml:space="preserve">  COAL-FIRED</v>
          </cell>
        </row>
        <row r="1221">
          <cell r="A1221" t="str">
            <v xml:space="preserve">    Brunner Island</v>
          </cell>
          <cell r="C1221">
            <v>2424</v>
          </cell>
          <cell r="E1221">
            <v>1861</v>
          </cell>
          <cell r="G1221">
            <v>2180.8000000000002</v>
          </cell>
          <cell r="I1221">
            <v>1768.1</v>
          </cell>
          <cell r="K1221">
            <v>4285</v>
          </cell>
          <cell r="M1221">
            <v>6465.8</v>
          </cell>
          <cell r="O1221">
            <v>8233.9</v>
          </cell>
        </row>
        <row r="1222">
          <cell r="A1222" t="str">
            <v xml:space="preserve">    Martins Creek 1-2</v>
          </cell>
          <cell r="C1222">
            <v>334</v>
          </cell>
          <cell r="E1222">
            <v>247.8</v>
          </cell>
          <cell r="G1222">
            <v>224.92500000000001</v>
          </cell>
          <cell r="I1222">
            <v>303.2</v>
          </cell>
          <cell r="K1222">
            <v>581.79999999999995</v>
          </cell>
          <cell r="M1222">
            <v>806.72499999999991</v>
          </cell>
          <cell r="O1222">
            <v>1109.925</v>
          </cell>
        </row>
        <row r="1223">
          <cell r="A1223" t="str">
            <v xml:space="preserve">    Sunbury</v>
          </cell>
          <cell r="C1223">
            <v>0</v>
          </cell>
          <cell r="E1223">
            <v>0</v>
          </cell>
          <cell r="G1223">
            <v>0</v>
          </cell>
          <cell r="I1223">
            <v>0</v>
          </cell>
          <cell r="K1223">
            <v>0</v>
          </cell>
          <cell r="M1223">
            <v>0</v>
          </cell>
          <cell r="O1223">
            <v>0</v>
          </cell>
        </row>
        <row r="1224">
          <cell r="A1224" t="str">
            <v xml:space="preserve">    Holtwood</v>
          </cell>
          <cell r="C1224">
            <v>0</v>
          </cell>
          <cell r="E1224">
            <v>0</v>
          </cell>
          <cell r="G1224">
            <v>0</v>
          </cell>
          <cell r="I1224">
            <v>0</v>
          </cell>
          <cell r="K1224">
            <v>0</v>
          </cell>
          <cell r="M1224">
            <v>0</v>
          </cell>
          <cell r="O1224">
            <v>0</v>
          </cell>
        </row>
        <row r="1225">
          <cell r="A1225" t="str">
            <v xml:space="preserve">    Keystone</v>
          </cell>
          <cell r="C1225">
            <v>404</v>
          </cell>
          <cell r="E1225">
            <v>315.7</v>
          </cell>
          <cell r="G1225">
            <v>408</v>
          </cell>
          <cell r="I1225">
            <v>408</v>
          </cell>
          <cell r="K1225">
            <v>719.7</v>
          </cell>
          <cell r="M1225">
            <v>1127.7</v>
          </cell>
          <cell r="O1225">
            <v>1535.7</v>
          </cell>
        </row>
        <row r="1226">
          <cell r="A1226" t="str">
            <v xml:space="preserve">    Conemaugh</v>
          </cell>
          <cell r="C1226">
            <v>495.1</v>
          </cell>
          <cell r="E1226">
            <v>495.2</v>
          </cell>
          <cell r="G1226">
            <v>441</v>
          </cell>
          <cell r="I1226">
            <v>342.1</v>
          </cell>
          <cell r="K1226">
            <v>990.3</v>
          </cell>
          <cell r="M1226">
            <v>1431.3</v>
          </cell>
          <cell r="O1226">
            <v>1773.4</v>
          </cell>
        </row>
        <row r="1227">
          <cell r="A1227" t="str">
            <v xml:space="preserve">    Montour</v>
          </cell>
          <cell r="C1227">
            <v>2271.6999999999998</v>
          </cell>
          <cell r="E1227">
            <v>1751</v>
          </cell>
          <cell r="G1227">
            <v>2627.2</v>
          </cell>
          <cell r="I1227">
            <v>2149.65</v>
          </cell>
          <cell r="K1227">
            <v>4022.7</v>
          </cell>
          <cell r="M1227">
            <v>6649.9</v>
          </cell>
          <cell r="O1227">
            <v>8799.5499999999993</v>
          </cell>
        </row>
        <row r="1228">
          <cell r="A1228" t="str">
            <v xml:space="preserve">    TOTAL COAL FIRED</v>
          </cell>
          <cell r="C1228">
            <v>5928.7999999999993</v>
          </cell>
          <cell r="E1228">
            <v>4670.7</v>
          </cell>
          <cell r="G1228">
            <v>5881.9</v>
          </cell>
          <cell r="I1228">
            <v>4971.0999999999995</v>
          </cell>
          <cell r="K1228">
            <v>10599.5</v>
          </cell>
          <cell r="M1228">
            <v>16481.400000000001</v>
          </cell>
          <cell r="O1228">
            <v>21452.5</v>
          </cell>
        </row>
        <row r="1229">
          <cell r="A1229" t="str">
            <v xml:space="preserve">    Martins Creek 3-4</v>
          </cell>
          <cell r="C1229">
            <v>226.39999999999998</v>
          </cell>
          <cell r="E1229">
            <v>347.2</v>
          </cell>
          <cell r="G1229">
            <v>947.19999999999993</v>
          </cell>
          <cell r="I1229">
            <v>147.69999999999999</v>
          </cell>
          <cell r="K1229">
            <v>573.59999999999991</v>
          </cell>
          <cell r="M1229">
            <v>1520.7999999999997</v>
          </cell>
          <cell r="O1229">
            <v>1668.4999999999998</v>
          </cell>
        </row>
        <row r="1230">
          <cell r="A1230" t="str">
            <v xml:space="preserve">      TOTAL FOSSIL STEAM</v>
          </cell>
          <cell r="C1230">
            <v>6155.2</v>
          </cell>
          <cell r="E1230">
            <v>5017.8999999999996</v>
          </cell>
          <cell r="G1230">
            <v>6829.0999999999995</v>
          </cell>
          <cell r="I1230">
            <v>5118.8</v>
          </cell>
          <cell r="K1230">
            <v>11173.1</v>
          </cell>
          <cell r="M1230">
            <v>18002.2</v>
          </cell>
          <cell r="O1230">
            <v>23121</v>
          </cell>
        </row>
        <row r="1231">
          <cell r="A1231" t="str">
            <v xml:space="preserve">  NUCLEAR</v>
          </cell>
        </row>
        <row r="1232">
          <cell r="A1232" t="str">
            <v xml:space="preserve">    Susquehanna 1 (PL 90% Share)</v>
          </cell>
          <cell r="C1232">
            <v>2070.3000000000002</v>
          </cell>
          <cell r="E1232">
            <v>1827.4</v>
          </cell>
          <cell r="G1232">
            <v>2116.3000000000002</v>
          </cell>
          <cell r="I1232">
            <v>2116.3000000000002</v>
          </cell>
          <cell r="K1232">
            <v>3897.7000000000003</v>
          </cell>
          <cell r="M1232">
            <v>6014</v>
          </cell>
          <cell r="O1232">
            <v>8130.3</v>
          </cell>
        </row>
        <row r="1233">
          <cell r="A1233" t="str">
            <v xml:space="preserve">    Susquehanna 2 (PL 90% Share)</v>
          </cell>
          <cell r="C1233">
            <v>1528</v>
          </cell>
          <cell r="E1233">
            <v>1451.1</v>
          </cell>
          <cell r="G1233">
            <v>2143</v>
          </cell>
          <cell r="I1233">
            <v>2143</v>
          </cell>
          <cell r="K1233">
            <v>2979.1</v>
          </cell>
          <cell r="M1233">
            <v>5122.1000000000004</v>
          </cell>
          <cell r="O1233">
            <v>7265.1</v>
          </cell>
        </row>
        <row r="1234">
          <cell r="A1234" t="str">
            <v xml:space="preserve">    TOTAL NUCLEAR</v>
          </cell>
          <cell r="C1234">
            <v>3598.3</v>
          </cell>
          <cell r="E1234">
            <v>3278.5</v>
          </cell>
          <cell r="G1234">
            <v>4259.3</v>
          </cell>
          <cell r="I1234">
            <v>4259.3</v>
          </cell>
          <cell r="K1234">
            <v>6876.7999999999993</v>
          </cell>
          <cell r="M1234">
            <v>11136.1</v>
          </cell>
          <cell r="O1234">
            <v>15395.400000000001</v>
          </cell>
        </row>
        <row r="1235">
          <cell r="A1235" t="str">
            <v>COMBUSTION TURBINES</v>
          </cell>
          <cell r="C1235">
            <v>1.5</v>
          </cell>
          <cell r="E1235">
            <v>1.2</v>
          </cell>
          <cell r="G1235">
            <v>9</v>
          </cell>
          <cell r="I1235">
            <v>0.60000000000000009</v>
          </cell>
          <cell r="K1235">
            <v>2.7</v>
          </cell>
          <cell r="M1235">
            <v>11.7</v>
          </cell>
          <cell r="O1235">
            <v>12.299999999999999</v>
          </cell>
        </row>
        <row r="1237">
          <cell r="A1237" t="str">
            <v>DIESELS</v>
          </cell>
          <cell r="C1237">
            <v>0.30000000000000004</v>
          </cell>
          <cell r="E1237">
            <v>0.5</v>
          </cell>
          <cell r="G1237">
            <v>0.30000000000000004</v>
          </cell>
          <cell r="I1237">
            <v>0.30000000000000004</v>
          </cell>
          <cell r="K1237">
            <v>0.8</v>
          </cell>
          <cell r="M1237">
            <v>1.1000000000000001</v>
          </cell>
          <cell r="O1237">
            <v>1.4000000000000001</v>
          </cell>
        </row>
        <row r="1239">
          <cell r="A1239" t="str">
            <v>HYDRO STATIONS</v>
          </cell>
        </row>
        <row r="1240">
          <cell r="A1240" t="str">
            <v xml:space="preserve">  Holtwood</v>
          </cell>
          <cell r="C1240">
            <v>175</v>
          </cell>
          <cell r="E1240">
            <v>180</v>
          </cell>
          <cell r="G1240">
            <v>89.3</v>
          </cell>
          <cell r="I1240">
            <v>130</v>
          </cell>
          <cell r="K1240">
            <v>355</v>
          </cell>
          <cell r="M1240">
            <v>444.3</v>
          </cell>
          <cell r="O1240">
            <v>574.29999999999995</v>
          </cell>
        </row>
        <row r="1241">
          <cell r="A1241" t="str">
            <v xml:space="preserve">  Wallenpaupack</v>
          </cell>
          <cell r="C1241">
            <v>22.9</v>
          </cell>
          <cell r="E1241">
            <v>21.2</v>
          </cell>
          <cell r="G1241">
            <v>17.899999999999999</v>
          </cell>
          <cell r="I1241">
            <v>16.399999999999999</v>
          </cell>
          <cell r="K1241">
            <v>44.099999999999994</v>
          </cell>
          <cell r="M1241">
            <v>61.999999999999993</v>
          </cell>
          <cell r="O1241">
            <v>78.399999999999991</v>
          </cell>
        </row>
        <row r="1242">
          <cell r="A1242" t="str">
            <v xml:space="preserve">    TOTAL HYDRO</v>
          </cell>
          <cell r="C1242">
            <v>197.9</v>
          </cell>
          <cell r="E1242">
            <v>201.2</v>
          </cell>
          <cell r="G1242">
            <v>107.19999999999999</v>
          </cell>
          <cell r="I1242">
            <v>146.4</v>
          </cell>
          <cell r="K1242">
            <v>399.1</v>
          </cell>
          <cell r="M1242">
            <v>506.3</v>
          </cell>
          <cell r="O1242">
            <v>652.69999999999993</v>
          </cell>
        </row>
        <row r="1243">
          <cell r="A1243" t="str">
            <v xml:space="preserve">    TOTAL GENERATION</v>
          </cell>
          <cell r="C1243">
            <v>9953.1999999999989</v>
          </cell>
          <cell r="E1243">
            <v>8499.3000000000011</v>
          </cell>
          <cell r="G1243">
            <v>11204.900000000001</v>
          </cell>
          <cell r="I1243">
            <v>9525.4</v>
          </cell>
          <cell r="K1243">
            <v>18452.5</v>
          </cell>
          <cell r="M1243">
            <v>29657.4</v>
          </cell>
          <cell r="O1243">
            <v>39182.800000000003</v>
          </cell>
        </row>
        <row r="1244">
          <cell r="A1244" t="str">
            <v>POWER PURCHASES</v>
          </cell>
        </row>
        <row r="1245">
          <cell r="A1245" t="str">
            <v xml:space="preserve">  Short-term - Other Utilities</v>
          </cell>
          <cell r="C1245">
            <v>7659.9973555338565</v>
          </cell>
          <cell r="E1245">
            <v>9769.0381242813528</v>
          </cell>
          <cell r="G1245">
            <v>12859.406717819325</v>
          </cell>
          <cell r="I1245">
            <v>7351.12347086102</v>
          </cell>
          <cell r="K1245">
            <v>17429.035479815211</v>
          </cell>
          <cell r="M1245">
            <v>30288.442197634537</v>
          </cell>
          <cell r="O1245">
            <v>37639.565668495554</v>
          </cell>
        </row>
        <row r="1246">
          <cell r="A1246" t="str">
            <v xml:space="preserve">  Non-utility Generation</v>
          </cell>
          <cell r="C1246">
            <v>646.20000000000005</v>
          </cell>
          <cell r="E1246">
            <v>639.4</v>
          </cell>
          <cell r="G1246">
            <v>597.59999999999991</v>
          </cell>
          <cell r="I1246">
            <v>654.09999999999991</v>
          </cell>
          <cell r="K1246">
            <v>1285.5999999999999</v>
          </cell>
          <cell r="M1246">
            <v>1883.1999999999998</v>
          </cell>
          <cell r="O1246">
            <v>2537.2999999999997</v>
          </cell>
        </row>
        <row r="1247">
          <cell r="A1247" t="str">
            <v xml:space="preserve">  Safe Harbor(1/3)</v>
          </cell>
          <cell r="C1247">
            <v>121.6</v>
          </cell>
          <cell r="E1247">
            <v>122.19999999999999</v>
          </cell>
          <cell r="G1247">
            <v>37.099999999999994</v>
          </cell>
          <cell r="I1247">
            <v>74.400000000000006</v>
          </cell>
          <cell r="K1247">
            <v>243.79999999999998</v>
          </cell>
          <cell r="M1247">
            <v>280.89999999999998</v>
          </cell>
          <cell r="O1247">
            <v>355.29999999999995</v>
          </cell>
        </row>
        <row r="1248">
          <cell r="A1248" t="str">
            <v xml:space="preserve">  PJM Interchange</v>
          </cell>
          <cell r="C1248">
            <v>0</v>
          </cell>
          <cell r="E1248">
            <v>0</v>
          </cell>
          <cell r="G1248">
            <v>0</v>
          </cell>
          <cell r="I1248">
            <v>0</v>
          </cell>
          <cell r="K1248">
            <v>0</v>
          </cell>
          <cell r="M1248">
            <v>0</v>
          </cell>
          <cell r="O1248">
            <v>0</v>
          </cell>
        </row>
        <row r="1249">
          <cell r="A1249" t="str">
            <v xml:space="preserve">  PASNY </v>
          </cell>
          <cell r="C1249">
            <v>7.1999999999999993</v>
          </cell>
          <cell r="E1249">
            <v>7.1999999999999993</v>
          </cell>
          <cell r="G1249">
            <v>7.1999999999999993</v>
          </cell>
          <cell r="I1249">
            <v>7.1999999999999993</v>
          </cell>
          <cell r="K1249">
            <v>14.399999999999999</v>
          </cell>
          <cell r="M1249">
            <v>21.599999999999998</v>
          </cell>
          <cell r="O1249">
            <v>28.799999999999997</v>
          </cell>
        </row>
        <row r="1250">
          <cell r="A1250" t="str">
            <v xml:space="preserve">  Borderlines</v>
          </cell>
          <cell r="C1250">
            <v>0.30000000000000004</v>
          </cell>
          <cell r="E1250">
            <v>0.30000000000000004</v>
          </cell>
          <cell r="G1250">
            <v>0.30000000000000004</v>
          </cell>
          <cell r="I1250">
            <v>0.30000000000000004</v>
          </cell>
          <cell r="K1250">
            <v>0.60000000000000009</v>
          </cell>
          <cell r="M1250">
            <v>0.90000000000000013</v>
          </cell>
          <cell r="O1250">
            <v>1.2000000000000002</v>
          </cell>
        </row>
        <row r="1251">
          <cell r="A1251" t="str">
            <v xml:space="preserve">    TOTAL POWER PURCHASES</v>
          </cell>
          <cell r="C1251">
            <v>8435.2999999999993</v>
          </cell>
          <cell r="E1251">
            <v>10538.1</v>
          </cell>
          <cell r="G1251">
            <v>13501.6</v>
          </cell>
          <cell r="I1251">
            <v>8087.1</v>
          </cell>
          <cell r="K1251">
            <v>18973.400000000001</v>
          </cell>
          <cell r="M1251">
            <v>32475</v>
          </cell>
          <cell r="O1251">
            <v>40562.199999999997</v>
          </cell>
        </row>
        <row r="1252">
          <cell r="A1252" t="str">
            <v>TOTAL ENERGY AVAILABLE</v>
          </cell>
          <cell r="C1252">
            <v>18388.5</v>
          </cell>
          <cell r="E1252">
            <v>19037.400000000001</v>
          </cell>
          <cell r="G1252">
            <v>24706.5</v>
          </cell>
          <cell r="I1252">
            <v>17612.5</v>
          </cell>
          <cell r="K1252">
            <v>37425.9</v>
          </cell>
          <cell r="M1252">
            <v>62132.4</v>
          </cell>
          <cell r="O1252">
            <v>79745</v>
          </cell>
        </row>
        <row r="1253">
          <cell r="A1253" t="str">
            <v>NON-SYSTEM ENERGY SALES</v>
          </cell>
        </row>
        <row r="1254">
          <cell r="A1254" t="str">
            <v xml:space="preserve">  Sales to ACE </v>
          </cell>
          <cell r="C1254">
            <v>0</v>
          </cell>
          <cell r="E1254">
            <v>0</v>
          </cell>
          <cell r="G1254">
            <v>0</v>
          </cell>
          <cell r="I1254">
            <v>0</v>
          </cell>
          <cell r="K1254">
            <v>0</v>
          </cell>
          <cell r="M1254">
            <v>0</v>
          </cell>
          <cell r="O1254">
            <v>0</v>
          </cell>
        </row>
        <row r="1255">
          <cell r="A1255" t="str">
            <v xml:space="preserve">  Sales to JCP&amp;L </v>
          </cell>
          <cell r="C1255">
            <v>0</v>
          </cell>
          <cell r="E1255">
            <v>0</v>
          </cell>
          <cell r="G1255">
            <v>0</v>
          </cell>
          <cell r="I1255">
            <v>0</v>
          </cell>
          <cell r="K1255">
            <v>0</v>
          </cell>
          <cell r="M1255">
            <v>0</v>
          </cell>
          <cell r="O1255">
            <v>0</v>
          </cell>
        </row>
        <row r="1256">
          <cell r="A1256" t="str">
            <v xml:space="preserve">  Sales to BG&amp;E</v>
          </cell>
          <cell r="C1256">
            <v>-233.5</v>
          </cell>
          <cell r="E1256">
            <v>-122.5</v>
          </cell>
          <cell r="G1256">
            <v>0</v>
          </cell>
          <cell r="I1256">
            <v>0</v>
          </cell>
          <cell r="K1256">
            <v>-356</v>
          </cell>
          <cell r="M1256">
            <v>-356</v>
          </cell>
          <cell r="O1256">
            <v>-356</v>
          </cell>
        </row>
        <row r="1257">
          <cell r="A1257" t="str">
            <v xml:space="preserve">  Sales to GPU</v>
          </cell>
          <cell r="C1257">
            <v>-648</v>
          </cell>
          <cell r="E1257">
            <v>-654.9</v>
          </cell>
          <cell r="G1257">
            <v>-662.4</v>
          </cell>
          <cell r="I1257">
            <v>-662.7</v>
          </cell>
          <cell r="K1257">
            <v>-1302.9000000000001</v>
          </cell>
          <cell r="M1257">
            <v>-1965.3000000000002</v>
          </cell>
          <cell r="O1257">
            <v>-2628</v>
          </cell>
        </row>
        <row r="1258">
          <cell r="A1258" t="str">
            <v xml:space="preserve">  PJM Interchange </v>
          </cell>
          <cell r="C1258">
            <v>-2140.7026444661442</v>
          </cell>
          <cell r="E1258">
            <v>-2072.3618757186468</v>
          </cell>
          <cell r="G1258">
            <v>-4250.8932821806748</v>
          </cell>
          <cell r="I1258">
            <v>-2377.8765291389805</v>
          </cell>
          <cell r="K1258">
            <v>-4213.064520184791</v>
          </cell>
          <cell r="M1258">
            <v>-8463.9578023654649</v>
          </cell>
          <cell r="O1258">
            <v>-10841.834331504446</v>
          </cell>
        </row>
        <row r="1259">
          <cell r="A1259" t="str">
            <v xml:space="preserve">  Sales to Other</v>
          </cell>
          <cell r="C1259">
            <v>-7959.9973555338565</v>
          </cell>
          <cell r="E1259">
            <v>-10069.038124281353</v>
          </cell>
          <cell r="G1259">
            <v>-13159.406717819325</v>
          </cell>
          <cell r="I1259">
            <v>-7651.12347086102</v>
          </cell>
          <cell r="K1259">
            <v>-18029.035479815211</v>
          </cell>
          <cell r="M1259">
            <v>-31188.442197634537</v>
          </cell>
          <cell r="O1259">
            <v>-38839.565668495554</v>
          </cell>
        </row>
        <row r="1260">
          <cell r="A1260" t="str">
            <v xml:space="preserve">  TOTAL NON-SYSTEM ENERGY SALES</v>
          </cell>
          <cell r="C1260">
            <v>-10982.2</v>
          </cell>
          <cell r="E1260">
            <v>-12918.8</v>
          </cell>
          <cell r="G1260">
            <v>-18072.7</v>
          </cell>
          <cell r="I1260">
            <v>-10691.7</v>
          </cell>
          <cell r="K1260">
            <v>-23901</v>
          </cell>
          <cell r="M1260">
            <v>-41973.7</v>
          </cell>
          <cell r="O1260">
            <v>-52665.4</v>
          </cell>
        </row>
        <row r="1261">
          <cell r="A1261" t="str">
            <v xml:space="preserve">SYSTEM OUTPUT (incl supply to UGI      </v>
          </cell>
          <cell r="C1261">
            <v>7406.2999999999993</v>
          </cell>
          <cell r="E1261">
            <v>6118.6000000000022</v>
          </cell>
          <cell r="G1261">
            <v>6633.7999999999993</v>
          </cell>
          <cell r="I1261">
            <v>6920.7999999999993</v>
          </cell>
          <cell r="K1261">
            <v>13524.900000000001</v>
          </cell>
          <cell r="M1261">
            <v>20158.700000000004</v>
          </cell>
          <cell r="O1261">
            <v>27079.599999999999</v>
          </cell>
        </row>
        <row r="1262">
          <cell r="A1262" t="str">
            <v xml:space="preserve">             and ACE &amp; AE losses) </v>
          </cell>
          <cell r="C1262" t="str">
            <v xml:space="preserve"> =========</v>
          </cell>
          <cell r="E1262" t="str">
            <v xml:space="preserve"> =========</v>
          </cell>
          <cell r="G1262" t="str">
            <v xml:space="preserve"> =========</v>
          </cell>
          <cell r="I1262" t="str">
            <v xml:space="preserve"> =========</v>
          </cell>
          <cell r="K1262" t="str">
            <v xml:space="preserve"> =========</v>
          </cell>
          <cell r="M1262" t="str">
            <v xml:space="preserve"> =========</v>
          </cell>
          <cell r="O1262" t="str">
            <v xml:space="preserve"> ==========</v>
          </cell>
        </row>
        <row r="1263">
          <cell r="G1263" t="str">
            <v xml:space="preserve">                               QUARTERLY SUMMARY SHEET</v>
          </cell>
          <cell r="L1263" t="str">
            <v>CASE:2001 FORECAST</v>
          </cell>
          <cell r="P1263" t="str">
            <v>9A</v>
          </cell>
        </row>
        <row r="1264">
          <cell r="G1264" t="str">
            <v xml:space="preserve">                                SYSTEM COST OF POWER</v>
          </cell>
          <cell r="L1264">
            <v>36851</v>
          </cell>
        </row>
        <row r="1265">
          <cell r="G1265" t="str">
            <v xml:space="preserve">                               (Thousands of Dollars)</v>
          </cell>
        </row>
        <row r="1266">
          <cell r="L1266" t="str">
            <v xml:space="preserve">        YEAR TO DATE</v>
          </cell>
        </row>
        <row r="1267">
          <cell r="K1267" t="str">
            <v>==================================================</v>
          </cell>
        </row>
        <row r="1268">
          <cell r="A1268" t="str">
            <v>STEAM STATIONS</v>
          </cell>
          <cell r="C1268" t="str">
            <v>1st Qtr</v>
          </cell>
          <cell r="E1268" t="str">
            <v>2nd Qtr</v>
          </cell>
          <cell r="G1268" t="str">
            <v>3rd Qtr</v>
          </cell>
          <cell r="I1268" t="str">
            <v>4th Qtr</v>
          </cell>
          <cell r="K1268" t="str">
            <v>2nd Qtr</v>
          </cell>
          <cell r="M1268" t="str">
            <v>3rd Qtr</v>
          </cell>
          <cell r="O1268" t="str">
            <v>4th Qtr</v>
          </cell>
        </row>
        <row r="1269">
          <cell r="A1269" t="str">
            <v xml:space="preserve">  COAL-FIRED</v>
          </cell>
        </row>
        <row r="1270">
          <cell r="A1270" t="str">
            <v xml:space="preserve">    Brunner Island</v>
          </cell>
          <cell r="C1270">
            <v>36011.984390439997</v>
          </cell>
          <cell r="E1270">
            <v>27608.854079830002</v>
          </cell>
          <cell r="G1270">
            <v>30414.877604890004</v>
          </cell>
          <cell r="I1270">
            <v>24325.365417600005</v>
          </cell>
          <cell r="K1270">
            <v>63620.838470269999</v>
          </cell>
          <cell r="M1270">
            <v>94035.716075160002</v>
          </cell>
          <cell r="O1270">
            <v>118361.08149276001</v>
          </cell>
        </row>
        <row r="1271">
          <cell r="A1271" t="str">
            <v xml:space="preserve">    Martins Creek 1-2</v>
          </cell>
          <cell r="C1271">
            <v>5277.3150620000006</v>
          </cell>
          <cell r="E1271">
            <v>3951.4133239999992</v>
          </cell>
          <cell r="G1271">
            <v>3494.792645</v>
          </cell>
          <cell r="I1271">
            <v>4809.5474560000002</v>
          </cell>
          <cell r="K1271">
            <v>9228.7283859999989</v>
          </cell>
          <cell r="M1271">
            <v>12723.521030999998</v>
          </cell>
          <cell r="O1271">
            <v>17533.068486999997</v>
          </cell>
        </row>
        <row r="1272">
          <cell r="A1272" t="str">
            <v xml:space="preserve">    Sunbury</v>
          </cell>
          <cell r="C1272">
            <v>0</v>
          </cell>
          <cell r="E1272">
            <v>0</v>
          </cell>
          <cell r="G1272">
            <v>0</v>
          </cell>
          <cell r="I1272">
            <v>0</v>
          </cell>
          <cell r="K1272">
            <v>0</v>
          </cell>
          <cell r="M1272">
            <v>0</v>
          </cell>
          <cell r="O1272">
            <v>0</v>
          </cell>
        </row>
        <row r="1273">
          <cell r="A1273" t="str">
            <v xml:space="preserve">    Holtwood</v>
          </cell>
          <cell r="C1273">
            <v>0</v>
          </cell>
          <cell r="E1273">
            <v>0</v>
          </cell>
          <cell r="G1273">
            <v>0</v>
          </cell>
          <cell r="I1273">
            <v>0</v>
          </cell>
          <cell r="K1273">
            <v>0</v>
          </cell>
          <cell r="M1273">
            <v>0</v>
          </cell>
          <cell r="O1273">
            <v>0</v>
          </cell>
        </row>
        <row r="1274">
          <cell r="A1274" t="str">
            <v xml:space="preserve">    Keystone</v>
          </cell>
          <cell r="C1274">
            <v>3914.8237959999997</v>
          </cell>
          <cell r="E1274">
            <v>3731.8031770000002</v>
          </cell>
          <cell r="G1274">
            <v>4095.1670749999994</v>
          </cell>
          <cell r="I1274">
            <v>4076.91446</v>
          </cell>
          <cell r="K1274">
            <v>7646.6269730000004</v>
          </cell>
          <cell r="M1274">
            <v>11741.794048</v>
          </cell>
          <cell r="O1274">
            <v>15818.708508</v>
          </cell>
        </row>
        <row r="1275">
          <cell r="A1275" t="str">
            <v xml:space="preserve">    Conemaugh</v>
          </cell>
          <cell r="C1275">
            <v>5657.6895183999995</v>
          </cell>
          <cell r="E1275">
            <v>5145.7607250000001</v>
          </cell>
          <cell r="G1275">
            <v>5218.9836452000009</v>
          </cell>
          <cell r="I1275">
            <v>3890.8557584</v>
          </cell>
          <cell r="K1275">
            <v>10803.450243399999</v>
          </cell>
          <cell r="M1275">
            <v>16022.433888600001</v>
          </cell>
          <cell r="O1275">
            <v>19913.289647000001</v>
          </cell>
        </row>
        <row r="1276">
          <cell r="A1276" t="str">
            <v xml:space="preserve">    Montour</v>
          </cell>
          <cell r="C1276">
            <v>29080.252889600008</v>
          </cell>
          <cell r="E1276">
            <v>23611.480983199999</v>
          </cell>
          <cell r="G1276">
            <v>33397.596159200002</v>
          </cell>
          <cell r="I1276">
            <v>27766.484226399996</v>
          </cell>
          <cell r="K1276">
            <v>52691.733872800003</v>
          </cell>
          <cell r="M1276">
            <v>86089.330031999998</v>
          </cell>
          <cell r="O1276">
            <v>113855.8142584</v>
          </cell>
        </row>
        <row r="1277">
          <cell r="A1277" t="str">
            <v xml:space="preserve">    TOTAL COAL-FIRED</v>
          </cell>
          <cell r="C1277">
            <v>79942.100000000006</v>
          </cell>
          <cell r="E1277">
            <v>64049.400000000009</v>
          </cell>
          <cell r="G1277">
            <v>76621.5</v>
          </cell>
          <cell r="I1277">
            <v>64869.200000000004</v>
          </cell>
          <cell r="K1277">
            <v>143991.29999999999</v>
          </cell>
          <cell r="M1277">
            <v>220612.7</v>
          </cell>
          <cell r="O1277">
            <v>285482</v>
          </cell>
        </row>
        <row r="1278">
          <cell r="A1278" t="str">
            <v xml:space="preserve">  OIL-FIRED</v>
          </cell>
        </row>
        <row r="1279">
          <cell r="A1279" t="str">
            <v xml:space="preserve">    Martins Creek 3-4</v>
          </cell>
          <cell r="C1279">
            <v>11920.430262</v>
          </cell>
          <cell r="E1279">
            <v>15258.018</v>
          </cell>
          <cell r="G1279">
            <v>37849.993559999995</v>
          </cell>
          <cell r="I1279">
            <v>6463.7316319999991</v>
          </cell>
          <cell r="K1279">
            <v>27178.448261999998</v>
          </cell>
          <cell r="M1279">
            <v>65028.441821999993</v>
          </cell>
          <cell r="O1279">
            <v>71492.173453999989</v>
          </cell>
        </row>
        <row r="1280">
          <cell r="A1280" t="str">
            <v xml:space="preserve">    Sun Oil Adjustment</v>
          </cell>
          <cell r="B1280" t="str">
            <v>.</v>
          </cell>
          <cell r="C1280">
            <v>0</v>
          </cell>
          <cell r="E1280">
            <v>0</v>
          </cell>
          <cell r="G1280">
            <v>0</v>
          </cell>
          <cell r="I1280">
            <v>0</v>
          </cell>
          <cell r="K1280">
            <v>0</v>
          </cell>
          <cell r="M1280">
            <v>0</v>
          </cell>
          <cell r="O1280">
            <v>0</v>
          </cell>
        </row>
        <row r="1281">
          <cell r="A1281" t="str">
            <v xml:space="preserve">    TOTAL OIL-FIRED</v>
          </cell>
          <cell r="C1281">
            <v>11920.4</v>
          </cell>
          <cell r="E1281">
            <v>15258</v>
          </cell>
          <cell r="G1281">
            <v>37850</v>
          </cell>
          <cell r="I1281">
            <v>6463.7</v>
          </cell>
          <cell r="K1281">
            <v>27178.400000000001</v>
          </cell>
          <cell r="M1281">
            <v>65028.4</v>
          </cell>
          <cell r="O1281">
            <v>71492.2</v>
          </cell>
        </row>
        <row r="1283">
          <cell r="A1283" t="str">
            <v xml:space="preserve"> TOTAL FOSSIL STEAM EXPENSE</v>
          </cell>
          <cell r="C1283">
            <v>91862.5</v>
          </cell>
          <cell r="E1283">
            <v>79307.399999999994</v>
          </cell>
          <cell r="G1283">
            <v>114471.5</v>
          </cell>
          <cell r="I1283">
            <v>71332.899999999994</v>
          </cell>
          <cell r="K1283">
            <v>171169.69999999998</v>
          </cell>
          <cell r="M1283">
            <v>285641.10000000003</v>
          </cell>
          <cell r="O1283">
            <v>356974.2</v>
          </cell>
        </row>
        <row r="1284">
          <cell r="A1284" t="str">
            <v xml:space="preserve">  NUCLEAR</v>
          </cell>
        </row>
        <row r="1285">
          <cell r="A1285" t="str">
            <v xml:space="preserve">    Susq. #1 (PL 90% Share)</v>
          </cell>
          <cell r="B1285" t="str">
            <v>.</v>
          </cell>
          <cell r="C1285">
            <v>7494.2470800000001</v>
          </cell>
          <cell r="E1285">
            <v>6615.0432000000001</v>
          </cell>
          <cell r="G1285">
            <v>7660.7634600000001</v>
          </cell>
          <cell r="I1285">
            <v>7660.7634600000001</v>
          </cell>
          <cell r="K1285">
            <v>14109.290280000001</v>
          </cell>
          <cell r="M1285">
            <v>21770.053740000003</v>
          </cell>
          <cell r="O1285">
            <v>29430.817200000005</v>
          </cell>
        </row>
        <row r="1286">
          <cell r="A1286" t="str">
            <v xml:space="preserve">    Susq. #2 (PL 90% Share)</v>
          </cell>
          <cell r="B1286" t="str">
            <v>.</v>
          </cell>
          <cell r="C1286">
            <v>5775.9496199999994</v>
          </cell>
          <cell r="E1286">
            <v>5209.5351599999995</v>
          </cell>
          <cell r="G1286">
            <v>7693.3664100000005</v>
          </cell>
          <cell r="I1286">
            <v>7693.3664099999996</v>
          </cell>
          <cell r="K1286">
            <v>10985.484779999999</v>
          </cell>
          <cell r="M1286">
            <v>18678.851190000001</v>
          </cell>
          <cell r="O1286">
            <v>26372.2176</v>
          </cell>
        </row>
        <row r="1287">
          <cell r="A1287" t="str">
            <v xml:space="preserve">    D&amp;D Expense</v>
          </cell>
          <cell r="C1287">
            <v>628.91370000000006</v>
          </cell>
          <cell r="E1287">
            <v>629.63639999999998</v>
          </cell>
          <cell r="G1287">
            <v>631.08179999999993</v>
          </cell>
          <cell r="I1287">
            <v>631.08179999999993</v>
          </cell>
          <cell r="K1287">
            <v>1258.5500999999999</v>
          </cell>
          <cell r="M1287">
            <v>1889.6318999999999</v>
          </cell>
          <cell r="O1287">
            <v>2520.7136999999998</v>
          </cell>
        </row>
        <row r="1288">
          <cell r="A1288" t="str">
            <v xml:space="preserve">    TOTAL NUCLEAR</v>
          </cell>
          <cell r="C1288">
            <v>13899.0137</v>
          </cell>
          <cell r="E1288">
            <v>12454.136399999999</v>
          </cell>
          <cell r="G1288">
            <v>15985.281800000001</v>
          </cell>
          <cell r="I1288">
            <v>15985.281800000001</v>
          </cell>
          <cell r="K1288">
            <v>26353.3501</v>
          </cell>
          <cell r="M1288">
            <v>42338.6319</v>
          </cell>
          <cell r="O1288">
            <v>58323.7137</v>
          </cell>
        </row>
        <row r="1289">
          <cell r="A1289" t="str">
            <v xml:space="preserve">                          </v>
          </cell>
        </row>
        <row r="1290">
          <cell r="A1290" t="str">
            <v>COMBUSTION TURBINES</v>
          </cell>
          <cell r="C1290">
            <v>122.1</v>
          </cell>
          <cell r="E1290">
            <v>45.5</v>
          </cell>
          <cell r="G1290">
            <v>437</v>
          </cell>
          <cell r="I1290">
            <v>35.700000000000003</v>
          </cell>
          <cell r="K1290">
            <v>167.6</v>
          </cell>
          <cell r="M1290">
            <v>604.6</v>
          </cell>
          <cell r="O1290">
            <v>640.30000000000007</v>
          </cell>
        </row>
        <row r="1292">
          <cell r="A1292" t="str">
            <v>DIESELS</v>
          </cell>
          <cell r="C1292">
            <v>17.5</v>
          </cell>
          <cell r="E1292">
            <v>25.700000000000003</v>
          </cell>
          <cell r="G1292">
            <v>15.399999999999999</v>
          </cell>
          <cell r="I1292">
            <v>16.7</v>
          </cell>
          <cell r="K1292">
            <v>43.2</v>
          </cell>
          <cell r="M1292">
            <v>58.6</v>
          </cell>
          <cell r="O1292">
            <v>75.3</v>
          </cell>
        </row>
        <row r="1293">
          <cell r="A1293" t="str">
            <v xml:space="preserve">    TOTAL GENERATION</v>
          </cell>
          <cell r="C1293">
            <v>105901.1</v>
          </cell>
          <cell r="E1293">
            <v>91832.7</v>
          </cell>
          <cell r="G1293">
            <v>130909.2</v>
          </cell>
          <cell r="I1293">
            <v>87370.599999999991</v>
          </cell>
          <cell r="K1293">
            <v>197733.90000000002</v>
          </cell>
          <cell r="M1293">
            <v>328642.89999999991</v>
          </cell>
          <cell r="O1293">
            <v>416013.5</v>
          </cell>
        </row>
        <row r="1294">
          <cell r="A1294" t="str">
            <v>POWER PURCHASES</v>
          </cell>
        </row>
        <row r="1295">
          <cell r="A1295" t="str">
            <v xml:space="preserve">  Short-term - Other Utilities</v>
          </cell>
          <cell r="C1295">
            <v>221786.4</v>
          </cell>
          <cell r="E1295">
            <v>317220.2</v>
          </cell>
          <cell r="G1295">
            <v>716345.2</v>
          </cell>
          <cell r="I1295">
            <v>192261.9</v>
          </cell>
          <cell r="K1295">
            <v>539006.6</v>
          </cell>
          <cell r="M1295">
            <v>1255351.7999999998</v>
          </cell>
          <cell r="O1295">
            <v>1447613.6999999997</v>
          </cell>
        </row>
        <row r="1296">
          <cell r="A1296" t="str">
            <v xml:space="preserve">  Non-utility Generation</v>
          </cell>
          <cell r="C1296">
            <v>42132.3</v>
          </cell>
          <cell r="E1296">
            <v>41688.899999999994</v>
          </cell>
          <cell r="G1296">
            <v>38963.5</v>
          </cell>
          <cell r="I1296">
            <v>42647.199999999997</v>
          </cell>
          <cell r="K1296">
            <v>83821.2</v>
          </cell>
          <cell r="M1296">
            <v>122784.7</v>
          </cell>
          <cell r="O1296">
            <v>165431.9</v>
          </cell>
        </row>
        <row r="1297">
          <cell r="A1297" t="str">
            <v xml:space="preserve">  Safe Harbor</v>
          </cell>
          <cell r="C1297">
            <v>3354</v>
          </cell>
          <cell r="E1297">
            <v>3370.5</v>
          </cell>
          <cell r="G1297">
            <v>1023.3000000000001</v>
          </cell>
          <cell r="I1297">
            <v>2052.1000000000004</v>
          </cell>
          <cell r="K1297">
            <v>6724.5</v>
          </cell>
          <cell r="M1297">
            <v>7747.8</v>
          </cell>
          <cell r="O1297">
            <v>9799.9000000000015</v>
          </cell>
        </row>
        <row r="1298">
          <cell r="A1298" t="str">
            <v xml:space="preserve">  PJM Interchange</v>
          </cell>
          <cell r="C1298">
            <v>0</v>
          </cell>
          <cell r="E1298">
            <v>0</v>
          </cell>
          <cell r="G1298">
            <v>0</v>
          </cell>
          <cell r="I1298">
            <v>0</v>
          </cell>
          <cell r="K1298">
            <v>0</v>
          </cell>
          <cell r="M1298">
            <v>0</v>
          </cell>
          <cell r="O1298">
            <v>0</v>
          </cell>
        </row>
        <row r="1299">
          <cell r="A1299" t="str">
            <v xml:space="preserve">  PASNY </v>
          </cell>
          <cell r="C1299">
            <v>143.69999999999999</v>
          </cell>
          <cell r="E1299">
            <v>143.69999999999999</v>
          </cell>
          <cell r="G1299">
            <v>143.69999999999999</v>
          </cell>
          <cell r="I1299">
            <v>143.69999999999999</v>
          </cell>
          <cell r="K1299">
            <v>287.39999999999998</v>
          </cell>
          <cell r="M1299">
            <v>431.09999999999997</v>
          </cell>
          <cell r="O1299">
            <v>574.79999999999995</v>
          </cell>
        </row>
        <row r="1300">
          <cell r="A1300" t="str">
            <v xml:space="preserve">  Borderline</v>
          </cell>
          <cell r="C1300">
            <v>31.5</v>
          </cell>
          <cell r="E1300">
            <v>31.5</v>
          </cell>
          <cell r="G1300">
            <v>31.5</v>
          </cell>
          <cell r="I1300">
            <v>31.5</v>
          </cell>
          <cell r="K1300">
            <v>63</v>
          </cell>
          <cell r="M1300">
            <v>94.5</v>
          </cell>
          <cell r="O1300">
            <v>126</v>
          </cell>
        </row>
        <row r="1301">
          <cell r="A1301" t="str">
            <v xml:space="preserve">    TOTAL POWER PURCHASES </v>
          </cell>
          <cell r="C1301">
            <v>267447.90000000002</v>
          </cell>
          <cell r="E1301">
            <v>362454.80000000005</v>
          </cell>
          <cell r="G1301">
            <v>756507.2</v>
          </cell>
          <cell r="I1301">
            <v>237136.4</v>
          </cell>
          <cell r="K1301">
            <v>629902.69999999995</v>
          </cell>
          <cell r="M1301">
            <v>1386409.9000000001</v>
          </cell>
          <cell r="O1301">
            <v>1623546.3</v>
          </cell>
        </row>
        <row r="1302">
          <cell r="A1302" t="str">
            <v>TOTAL ENERGY AVAILABLE</v>
          </cell>
          <cell r="C1302">
            <v>376817.1</v>
          </cell>
          <cell r="E1302">
            <v>457471.5</v>
          </cell>
          <cell r="G1302">
            <v>891584.20000000007</v>
          </cell>
          <cell r="I1302">
            <v>328698.09999999998</v>
          </cell>
          <cell r="K1302">
            <v>834288.6</v>
          </cell>
          <cell r="M1302">
            <v>1725872.8</v>
          </cell>
          <cell r="O1302">
            <v>2054570.9</v>
          </cell>
        </row>
        <row r="1303">
          <cell r="A1303" t="str">
            <v>NON-SYSTEM ENERGY SALES</v>
          </cell>
        </row>
        <row r="1304">
          <cell r="A1304" t="str">
            <v xml:space="preserve">  Sales to ACE </v>
          </cell>
          <cell r="C1304">
            <v>0</v>
          </cell>
          <cell r="E1304">
            <v>0</v>
          </cell>
          <cell r="G1304">
            <v>0</v>
          </cell>
          <cell r="I1304">
            <v>0</v>
          </cell>
          <cell r="K1304">
            <v>0</v>
          </cell>
          <cell r="M1304">
            <v>0</v>
          </cell>
          <cell r="O1304">
            <v>0</v>
          </cell>
        </row>
        <row r="1305">
          <cell r="A1305" t="str">
            <v xml:space="preserve">  Sales to JCP&amp;L </v>
          </cell>
          <cell r="C1305">
            <v>0</v>
          </cell>
          <cell r="E1305">
            <v>0</v>
          </cell>
          <cell r="G1305">
            <v>0</v>
          </cell>
          <cell r="I1305">
            <v>0</v>
          </cell>
          <cell r="K1305">
            <v>0</v>
          </cell>
          <cell r="M1305">
            <v>0</v>
          </cell>
          <cell r="O1305">
            <v>0</v>
          </cell>
        </row>
        <row r="1306">
          <cell r="A1306" t="str">
            <v xml:space="preserve">  Sales to BG&amp;E</v>
          </cell>
          <cell r="C1306">
            <v>-1142.9000000000001</v>
          </cell>
          <cell r="E1306">
            <v>-1027.5</v>
          </cell>
          <cell r="G1306">
            <v>-1322.3</v>
          </cell>
          <cell r="I1306">
            <v>-1322.3</v>
          </cell>
          <cell r="K1306">
            <v>-2170.4</v>
          </cell>
          <cell r="M1306">
            <v>-3492.7</v>
          </cell>
          <cell r="O1306">
            <v>-4815</v>
          </cell>
        </row>
        <row r="1307">
          <cell r="A1307" t="str">
            <v xml:space="preserve">  Sales to GPU</v>
          </cell>
          <cell r="C1307">
            <v>-6992.7971039999993</v>
          </cell>
          <cell r="E1307">
            <v>-7108.4316239999989</v>
          </cell>
          <cell r="G1307">
            <v>-7700.5173599999998</v>
          </cell>
          <cell r="I1307">
            <v>-6115.0562010000003</v>
          </cell>
          <cell r="K1307">
            <v>-14101.228727999998</v>
          </cell>
          <cell r="M1307">
            <v>-21801.746088</v>
          </cell>
          <cell r="O1307">
            <v>-27916.802288999999</v>
          </cell>
        </row>
        <row r="1308">
          <cell r="A1308" t="str">
            <v xml:space="preserve">  PJM Interchange </v>
          </cell>
          <cell r="C1308">
            <v>-56802.700000000004</v>
          </cell>
          <cell r="E1308">
            <v>-62051.6</v>
          </cell>
          <cell r="G1308">
            <v>-158747.5</v>
          </cell>
          <cell r="I1308">
            <v>-53215.199999999997</v>
          </cell>
          <cell r="K1308">
            <v>-118854.3</v>
          </cell>
          <cell r="M1308">
            <v>-277601.8</v>
          </cell>
          <cell r="O1308">
            <v>-330817</v>
          </cell>
        </row>
        <row r="1309">
          <cell r="A1309" t="str">
            <v xml:space="preserve">  Sales to Other</v>
          </cell>
          <cell r="C1309">
            <v>-235209.60000000001</v>
          </cell>
          <cell r="E1309">
            <v>-332599.3</v>
          </cell>
          <cell r="G1309">
            <v>-740135.9</v>
          </cell>
          <cell r="I1309">
            <v>-204611.5</v>
          </cell>
          <cell r="K1309">
            <v>-567808.9</v>
          </cell>
          <cell r="M1309">
            <v>-1307944.8</v>
          </cell>
          <cell r="O1309">
            <v>-1512556.3</v>
          </cell>
        </row>
        <row r="1310">
          <cell r="A1310" t="str">
            <v xml:space="preserve">    TOTAL NON-SYSTEM ENERGY SALES</v>
          </cell>
          <cell r="C1310">
            <v>-300147.99710400001</v>
          </cell>
          <cell r="E1310">
            <v>-402786.83162399998</v>
          </cell>
          <cell r="G1310">
            <v>-907906.21736000001</v>
          </cell>
          <cell r="I1310">
            <v>-265264.056201</v>
          </cell>
          <cell r="K1310">
            <v>-702934.82872800005</v>
          </cell>
          <cell r="M1310">
            <v>-1610841.0460880001</v>
          </cell>
          <cell r="O1310">
            <v>-1876105.1022890001</v>
          </cell>
        </row>
        <row r="1311">
          <cell r="A1311" t="str">
            <v>SYSTEM COST OF POWER</v>
          </cell>
          <cell r="C1311">
            <v>76669.099999999977</v>
          </cell>
          <cell r="E1311">
            <v>54684.700000000012</v>
          </cell>
          <cell r="G1311">
            <v>-16322</v>
          </cell>
          <cell r="I1311">
            <v>63434</v>
          </cell>
          <cell r="K1311">
            <v>131353.79999999993</v>
          </cell>
          <cell r="M1311">
            <v>115031.80000000005</v>
          </cell>
          <cell r="O1311">
            <v>178465.79999999981</v>
          </cell>
        </row>
        <row r="1312">
          <cell r="C1312" t="str">
            <v xml:space="preserve"> ========</v>
          </cell>
          <cell r="E1312" t="str">
            <v xml:space="preserve"> ========</v>
          </cell>
          <cell r="G1312" t="str">
            <v xml:space="preserve"> ========</v>
          </cell>
          <cell r="I1312" t="str">
            <v xml:space="preserve"> ========</v>
          </cell>
          <cell r="K1312" t="str">
            <v xml:space="preserve"> ========</v>
          </cell>
          <cell r="M1312" t="str">
            <v xml:space="preserve"> ========</v>
          </cell>
          <cell r="O1312" t="str">
            <v xml:space="preserve"> =========</v>
          </cell>
        </row>
        <row r="1313">
          <cell r="A1313" t="str">
            <v xml:space="preserve">    MILLS/KWH</v>
          </cell>
          <cell r="C1313">
            <v>10.351876105477766</v>
          </cell>
          <cell r="E1313">
            <v>8.9374530121269551</v>
          </cell>
          <cell r="G1313">
            <v>-2.4604299195031509</v>
          </cell>
          <cell r="I1313">
            <v>9.1657033868916891</v>
          </cell>
          <cell r="K1313">
            <v>9.7119978705942316</v>
          </cell>
          <cell r="M1313">
            <v>5.7063104267636318</v>
          </cell>
          <cell r="O1313">
            <v>6.5904149248881012</v>
          </cell>
        </row>
        <row r="1314">
          <cell r="G1314" t="str">
            <v xml:space="preserve">                               QUARTERLY SUMMARY SHEET</v>
          </cell>
          <cell r="L1314" t="str">
            <v>CASE:2001 FORECAST</v>
          </cell>
        </row>
        <row r="1315">
          <cell r="G1315" t="str">
            <v xml:space="preserve">                         ENERGY COST RECOVERED THROUGH ECR</v>
          </cell>
          <cell r="L1315">
            <v>36851</v>
          </cell>
          <cell r="O1315" t="str">
            <v xml:space="preserve">        10A</v>
          </cell>
        </row>
        <row r="1316">
          <cell r="G1316" t="str">
            <v xml:space="preserve">                               (Thousands of Dollars)</v>
          </cell>
        </row>
        <row r="1317">
          <cell r="L1317" t="str">
            <v xml:space="preserve">        YEAR TO DATE</v>
          </cell>
        </row>
        <row r="1318">
          <cell r="K1318" t="str">
            <v>==================================================</v>
          </cell>
        </row>
        <row r="1319">
          <cell r="A1319" t="str">
            <v>STEAM STATIONS</v>
          </cell>
          <cell r="C1319" t="str">
            <v>1st Qtr</v>
          </cell>
          <cell r="E1319" t="str">
            <v>2nd Qtr</v>
          </cell>
          <cell r="G1319" t="str">
            <v>3rd Qtr</v>
          </cell>
          <cell r="I1319" t="str">
            <v>4th Qtr</v>
          </cell>
          <cell r="K1319" t="str">
            <v>2nd Qtr</v>
          </cell>
          <cell r="M1319" t="str">
            <v>3rd Qtr</v>
          </cell>
          <cell r="O1319" t="str">
            <v>4th Qtr</v>
          </cell>
        </row>
        <row r="1320">
          <cell r="A1320" t="str">
            <v xml:space="preserve">                 </v>
          </cell>
        </row>
        <row r="1321">
          <cell r="A1321" t="str">
            <v xml:space="preserve">    TOTAL COAL-FIRED</v>
          </cell>
          <cell r="C1321">
            <v>79991.8</v>
          </cell>
          <cell r="E1321">
            <v>64118.6</v>
          </cell>
          <cell r="G1321">
            <v>76743.199999999997</v>
          </cell>
          <cell r="I1321">
            <v>65014.2</v>
          </cell>
          <cell r="K1321">
            <v>144110.39999999999</v>
          </cell>
          <cell r="M1321">
            <v>220853.59999999998</v>
          </cell>
          <cell r="O1321">
            <v>285867.8</v>
          </cell>
        </row>
        <row r="1323">
          <cell r="A1323" t="str">
            <v xml:space="preserve">    Martins Creek 3-4</v>
          </cell>
          <cell r="C1323">
            <v>11920.430262</v>
          </cell>
          <cell r="E1323">
            <v>15258.018</v>
          </cell>
          <cell r="G1323">
            <v>37849.993559999995</v>
          </cell>
          <cell r="I1323">
            <v>6463.7316319999991</v>
          </cell>
          <cell r="K1323">
            <v>27178.448261999998</v>
          </cell>
          <cell r="M1323">
            <v>65028.441821999993</v>
          </cell>
          <cell r="O1323">
            <v>71492.173453999989</v>
          </cell>
        </row>
        <row r="1324">
          <cell r="A1324" t="str">
            <v xml:space="preserve">    Sun Oil Adjustment</v>
          </cell>
          <cell r="C1324">
            <v>0</v>
          </cell>
          <cell r="E1324">
            <v>0</v>
          </cell>
          <cell r="G1324">
            <v>0</v>
          </cell>
          <cell r="I1324">
            <v>0</v>
          </cell>
          <cell r="K1324">
            <v>0</v>
          </cell>
          <cell r="M1324">
            <v>0</v>
          </cell>
          <cell r="O1324">
            <v>0</v>
          </cell>
        </row>
        <row r="1325">
          <cell r="A1325" t="str">
            <v xml:space="preserve">    TOTAL OIL-FIRED</v>
          </cell>
          <cell r="C1325">
            <v>11920.4</v>
          </cell>
          <cell r="E1325">
            <v>15258</v>
          </cell>
          <cell r="G1325">
            <v>37850</v>
          </cell>
          <cell r="I1325">
            <v>6463.7</v>
          </cell>
          <cell r="K1325">
            <v>27178.400000000001</v>
          </cell>
          <cell r="M1325">
            <v>65028.4</v>
          </cell>
          <cell r="O1325">
            <v>71492.2</v>
          </cell>
        </row>
        <row r="1327">
          <cell r="A1327" t="str">
            <v xml:space="preserve">    TOTAL FOSSIL STEAM EXPENSE</v>
          </cell>
          <cell r="C1327">
            <v>91912.2</v>
          </cell>
          <cell r="E1327">
            <v>79376.600000000006</v>
          </cell>
          <cell r="G1327">
            <v>114593.2</v>
          </cell>
          <cell r="I1327">
            <v>71477.899999999994</v>
          </cell>
          <cell r="K1327">
            <v>171288.8</v>
          </cell>
          <cell r="M1327">
            <v>285882</v>
          </cell>
          <cell r="O1327">
            <v>357360</v>
          </cell>
        </row>
        <row r="1328">
          <cell r="A1328" t="str">
            <v xml:space="preserve">  NUCLEAR</v>
          </cell>
        </row>
        <row r="1329">
          <cell r="A1329" t="str">
            <v xml:space="preserve">    Susquehanna 1 (PL 90% Share)</v>
          </cell>
          <cell r="C1329">
            <v>7494.2470800000001</v>
          </cell>
          <cell r="E1329">
            <v>6615.0432000000001</v>
          </cell>
          <cell r="G1329">
            <v>7660.7634600000001</v>
          </cell>
          <cell r="I1329">
            <v>7660.7634600000001</v>
          </cell>
          <cell r="K1329">
            <v>14109.290280000001</v>
          </cell>
          <cell r="M1329">
            <v>21770.053740000003</v>
          </cell>
          <cell r="O1329">
            <v>29430.817200000005</v>
          </cell>
        </row>
        <row r="1330">
          <cell r="A1330" t="str">
            <v xml:space="preserve">    Susquehanna 2 (PL 90% Share)</v>
          </cell>
          <cell r="C1330">
            <v>5775.9496199999994</v>
          </cell>
          <cell r="E1330">
            <v>5209.5351599999995</v>
          </cell>
          <cell r="G1330">
            <v>7693.3664100000005</v>
          </cell>
          <cell r="I1330">
            <v>7693.3664099999996</v>
          </cell>
          <cell r="K1330">
            <v>10985.484779999999</v>
          </cell>
          <cell r="M1330">
            <v>18678.851190000001</v>
          </cell>
          <cell r="O1330">
            <v>26372.2176</v>
          </cell>
        </row>
        <row r="1331">
          <cell r="A1331" t="str">
            <v xml:space="preserve">    D&amp;D Expense</v>
          </cell>
          <cell r="C1331">
            <v>628.91370000000006</v>
          </cell>
          <cell r="E1331">
            <v>629.63639999999998</v>
          </cell>
          <cell r="G1331">
            <v>631.08179999999993</v>
          </cell>
          <cell r="I1331">
            <v>631.08179999999993</v>
          </cell>
          <cell r="K1331">
            <v>1258.5500999999999</v>
          </cell>
          <cell r="M1331">
            <v>1889.6318999999999</v>
          </cell>
          <cell r="O1331">
            <v>2520.7136999999998</v>
          </cell>
        </row>
        <row r="1332">
          <cell r="A1332" t="str">
            <v xml:space="preserve">    TOTAL NUCLEAR</v>
          </cell>
          <cell r="C1332">
            <v>13899.0137</v>
          </cell>
          <cell r="E1332">
            <v>12454.136399999999</v>
          </cell>
          <cell r="G1332">
            <v>15985.281800000001</v>
          </cell>
          <cell r="I1332">
            <v>15985.281800000001</v>
          </cell>
          <cell r="K1332">
            <v>26353.3501</v>
          </cell>
          <cell r="M1332">
            <v>42338.6319</v>
          </cell>
          <cell r="O1332">
            <v>58323.7137</v>
          </cell>
        </row>
        <row r="1333">
          <cell r="A1333" t="str">
            <v xml:space="preserve">                          </v>
          </cell>
        </row>
        <row r="1334">
          <cell r="A1334" t="str">
            <v>COMBUSTION TURBINES</v>
          </cell>
          <cell r="C1334">
            <v>122.1</v>
          </cell>
          <cell r="E1334">
            <v>45.5</v>
          </cell>
          <cell r="G1334">
            <v>437</v>
          </cell>
          <cell r="I1334">
            <v>35.700000000000003</v>
          </cell>
          <cell r="K1334">
            <v>167.6</v>
          </cell>
          <cell r="M1334">
            <v>604.6</v>
          </cell>
          <cell r="O1334">
            <v>640.30000000000007</v>
          </cell>
        </row>
        <row r="1336">
          <cell r="A1336" t="str">
            <v>DIESELS</v>
          </cell>
          <cell r="C1336">
            <v>17.5</v>
          </cell>
          <cell r="E1336">
            <v>25.700000000000003</v>
          </cell>
          <cell r="G1336">
            <v>15.399999999999999</v>
          </cell>
          <cell r="I1336">
            <v>16.7</v>
          </cell>
          <cell r="K1336">
            <v>43.2</v>
          </cell>
          <cell r="M1336">
            <v>58.6</v>
          </cell>
          <cell r="O1336">
            <v>75.3</v>
          </cell>
        </row>
        <row r="1337">
          <cell r="A1337" t="str">
            <v xml:space="preserve">    TOTAL GENERATION</v>
          </cell>
          <cell r="C1337">
            <v>105950.8</v>
          </cell>
          <cell r="E1337">
            <v>91901.900000000009</v>
          </cell>
          <cell r="G1337">
            <v>131030.9</v>
          </cell>
          <cell r="I1337">
            <v>87515.599999999991</v>
          </cell>
          <cell r="K1337">
            <v>197853</v>
          </cell>
          <cell r="M1337">
            <v>328883.79999999993</v>
          </cell>
          <cell r="O1337">
            <v>416399.3</v>
          </cell>
        </row>
        <row r="1338">
          <cell r="A1338" t="str">
            <v>POWER PURCHASES</v>
          </cell>
        </row>
        <row r="1339">
          <cell r="A1339" t="str">
            <v xml:space="preserve">  Short-term - Other Utilities</v>
          </cell>
          <cell r="C1339">
            <v>221786.4</v>
          </cell>
          <cell r="E1339">
            <v>317220.2</v>
          </cell>
          <cell r="G1339">
            <v>716345.2</v>
          </cell>
          <cell r="I1339">
            <v>192261.9</v>
          </cell>
          <cell r="K1339">
            <v>539006.6</v>
          </cell>
          <cell r="M1339">
            <v>1255351.7999999998</v>
          </cell>
          <cell r="O1339">
            <v>1447613.6999999997</v>
          </cell>
        </row>
        <row r="1340">
          <cell r="A1340" t="str">
            <v xml:space="preserve">  Non-utility Generation</v>
          </cell>
          <cell r="C1340">
            <v>42132.240000000005</v>
          </cell>
          <cell r="E1340">
            <v>41688.880000000005</v>
          </cell>
          <cell r="G1340">
            <v>38963.520000000004</v>
          </cell>
          <cell r="I1340">
            <v>42647.32</v>
          </cell>
          <cell r="K1340">
            <v>83821.12000000001</v>
          </cell>
          <cell r="M1340">
            <v>122784.64000000001</v>
          </cell>
          <cell r="O1340">
            <v>165431.96000000002</v>
          </cell>
        </row>
        <row r="1341">
          <cell r="A1341" t="str">
            <v xml:space="preserve">  Safe Harbor</v>
          </cell>
          <cell r="C1341">
            <v>3354</v>
          </cell>
          <cell r="E1341">
            <v>3370.5</v>
          </cell>
          <cell r="G1341">
            <v>1023.3000000000001</v>
          </cell>
          <cell r="I1341">
            <v>2052.1000000000004</v>
          </cell>
          <cell r="K1341">
            <v>6724.5</v>
          </cell>
          <cell r="M1341">
            <v>7747.8</v>
          </cell>
          <cell r="O1341">
            <v>9799.9000000000015</v>
          </cell>
        </row>
        <row r="1342">
          <cell r="A1342" t="str">
            <v xml:space="preserve">  PJM Interchange</v>
          </cell>
          <cell r="C1342">
            <v>0</v>
          </cell>
          <cell r="E1342">
            <v>0</v>
          </cell>
          <cell r="G1342">
            <v>0</v>
          </cell>
          <cell r="I1342">
            <v>0</v>
          </cell>
          <cell r="K1342">
            <v>0</v>
          </cell>
          <cell r="M1342">
            <v>0</v>
          </cell>
          <cell r="O1342">
            <v>0</v>
          </cell>
        </row>
        <row r="1343">
          <cell r="A1343" t="str">
            <v xml:space="preserve">  PASNY </v>
          </cell>
          <cell r="C1343">
            <v>143.69999999999999</v>
          </cell>
          <cell r="E1343">
            <v>143.69999999999999</v>
          </cell>
          <cell r="G1343">
            <v>143.69999999999999</v>
          </cell>
          <cell r="I1343">
            <v>143.69999999999999</v>
          </cell>
          <cell r="K1343">
            <v>287.39999999999998</v>
          </cell>
          <cell r="M1343">
            <v>431.09999999999997</v>
          </cell>
          <cell r="O1343">
            <v>574.79999999999995</v>
          </cell>
        </row>
        <row r="1344">
          <cell r="A1344" t="str">
            <v xml:space="preserve">  Borderline</v>
          </cell>
          <cell r="C1344">
            <v>31.5</v>
          </cell>
          <cell r="E1344">
            <v>31.5</v>
          </cell>
          <cell r="G1344">
            <v>31.5</v>
          </cell>
          <cell r="I1344">
            <v>31.5</v>
          </cell>
          <cell r="K1344">
            <v>63</v>
          </cell>
          <cell r="M1344">
            <v>94.5</v>
          </cell>
          <cell r="O1344">
            <v>126</v>
          </cell>
        </row>
        <row r="1345">
          <cell r="A1345" t="str">
            <v xml:space="preserve">    TOTAL POWER PURCHASES</v>
          </cell>
          <cell r="C1345">
            <v>267447.8</v>
          </cell>
          <cell r="E1345">
            <v>362454.80000000005</v>
          </cell>
          <cell r="G1345">
            <v>756507.2</v>
          </cell>
          <cell r="I1345">
            <v>237136.5</v>
          </cell>
          <cell r="K1345">
            <v>629902.6</v>
          </cell>
          <cell r="M1345">
            <v>1386409.8</v>
          </cell>
          <cell r="O1345">
            <v>1623546.4</v>
          </cell>
        </row>
        <row r="1346">
          <cell r="A1346" t="str">
            <v>TOTAL ENERGY AVAILABLE</v>
          </cell>
          <cell r="C1346">
            <v>376817.1</v>
          </cell>
          <cell r="E1346">
            <v>457471.5</v>
          </cell>
          <cell r="G1346">
            <v>891584.20000000007</v>
          </cell>
          <cell r="I1346">
            <v>328698.09999999998</v>
          </cell>
          <cell r="K1346">
            <v>834288.6</v>
          </cell>
          <cell r="M1346">
            <v>1725872.8</v>
          </cell>
          <cell r="O1346">
            <v>2054570.9</v>
          </cell>
        </row>
        <row r="1347">
          <cell r="A1347" t="str">
            <v>NON-SYSTEM ENERGY SALES</v>
          </cell>
        </row>
        <row r="1348">
          <cell r="A1348" t="str">
            <v xml:space="preserve">  Sales to ACE </v>
          </cell>
          <cell r="C1348">
            <v>0</v>
          </cell>
          <cell r="E1348">
            <v>0</v>
          </cell>
          <cell r="G1348">
            <v>0</v>
          </cell>
          <cell r="I1348">
            <v>0</v>
          </cell>
          <cell r="K1348">
            <v>0</v>
          </cell>
          <cell r="M1348">
            <v>0</v>
          </cell>
          <cell r="O1348">
            <v>0</v>
          </cell>
        </row>
        <row r="1349">
          <cell r="A1349" t="str">
            <v xml:space="preserve">  Sales to JCP&amp;L </v>
          </cell>
          <cell r="C1349">
            <v>0</v>
          </cell>
          <cell r="E1349">
            <v>0</v>
          </cell>
          <cell r="G1349">
            <v>0</v>
          </cell>
          <cell r="I1349">
            <v>0</v>
          </cell>
          <cell r="K1349">
            <v>0</v>
          </cell>
          <cell r="M1349">
            <v>0</v>
          </cell>
          <cell r="O1349">
            <v>0</v>
          </cell>
        </row>
        <row r="1350">
          <cell r="A1350" t="str">
            <v xml:space="preserve">  Sales to BG&amp;E</v>
          </cell>
          <cell r="C1350">
            <v>-1142.9000000000001</v>
          </cell>
          <cell r="E1350">
            <v>-1027.5</v>
          </cell>
          <cell r="G1350">
            <v>-1322.3</v>
          </cell>
          <cell r="I1350">
            <v>-1322.3</v>
          </cell>
          <cell r="K1350">
            <v>-2170.4</v>
          </cell>
          <cell r="M1350">
            <v>-3492.7</v>
          </cell>
          <cell r="O1350">
            <v>-4815</v>
          </cell>
        </row>
        <row r="1351">
          <cell r="A1351" t="str">
            <v xml:space="preserve">  Sales to GPU</v>
          </cell>
          <cell r="C1351">
            <v>-6992.7971039999993</v>
          </cell>
          <cell r="E1351">
            <v>-7108.4316239999989</v>
          </cell>
          <cell r="G1351">
            <v>-7700.5173599999998</v>
          </cell>
          <cell r="I1351">
            <v>-6115.0562010000003</v>
          </cell>
          <cell r="K1351">
            <v>-14101.228727999998</v>
          </cell>
          <cell r="M1351">
            <v>-21801.746088</v>
          </cell>
          <cell r="O1351">
            <v>-27916.802288999999</v>
          </cell>
        </row>
        <row r="1352">
          <cell r="A1352" t="str">
            <v xml:space="preserve">  PJM Interchange </v>
          </cell>
          <cell r="C1352">
            <v>-56802.700000000004</v>
          </cell>
          <cell r="E1352">
            <v>-62051.6</v>
          </cell>
          <cell r="G1352">
            <v>-158747.5</v>
          </cell>
          <cell r="I1352">
            <v>-53215.199999999997</v>
          </cell>
          <cell r="K1352">
            <v>-118854.3</v>
          </cell>
          <cell r="M1352">
            <v>-277601.8</v>
          </cell>
          <cell r="O1352">
            <v>-330817</v>
          </cell>
        </row>
        <row r="1353">
          <cell r="A1353" t="str">
            <v xml:space="preserve">  Sales to Other</v>
          </cell>
          <cell r="C1353">
            <v>-235209.60000000001</v>
          </cell>
          <cell r="E1353">
            <v>-332599.3</v>
          </cell>
          <cell r="G1353">
            <v>-740135.9</v>
          </cell>
          <cell r="I1353">
            <v>-204611.5</v>
          </cell>
          <cell r="K1353">
            <v>-567808.9</v>
          </cell>
          <cell r="M1353">
            <v>-1307944.8</v>
          </cell>
          <cell r="O1353">
            <v>-1512556.3</v>
          </cell>
        </row>
        <row r="1354">
          <cell r="A1354" t="str">
            <v xml:space="preserve">    TOTAL NON-SYSTEM ENERGY SALES</v>
          </cell>
          <cell r="C1354">
            <v>-300147.99710400001</v>
          </cell>
          <cell r="E1354">
            <v>-402786.83162399998</v>
          </cell>
          <cell r="G1354">
            <v>-907906.21736000001</v>
          </cell>
          <cell r="I1354">
            <v>-265264.056201</v>
          </cell>
          <cell r="K1354">
            <v>-702934.82872800005</v>
          </cell>
          <cell r="M1354">
            <v>-1610841.0460880001</v>
          </cell>
          <cell r="O1354">
            <v>-1876105.1022890001</v>
          </cell>
        </row>
        <row r="1355">
          <cell r="A1355" t="str">
            <v>SYSTEM COST OF POWER</v>
          </cell>
          <cell r="C1355">
            <v>76669.102895999968</v>
          </cell>
          <cell r="E1355">
            <v>54684.668376000016</v>
          </cell>
          <cell r="G1355">
            <v>-16322.01735999994</v>
          </cell>
          <cell r="I1355">
            <v>63434.043798999977</v>
          </cell>
          <cell r="K1355">
            <v>131353.77127199993</v>
          </cell>
          <cell r="M1355">
            <v>115031.75391199999</v>
          </cell>
          <cell r="O1355">
            <v>178465.79771099985</v>
          </cell>
        </row>
        <row r="1357">
          <cell r="A1357" t="str">
            <v>TOTAL EHV CHARGES (Page 14)</v>
          </cell>
          <cell r="C1357">
            <v>4775.9984133203134</v>
          </cell>
          <cell r="E1357">
            <v>6041.4228745688115</v>
          </cell>
          <cell r="G1357">
            <v>7895.6440306915938</v>
          </cell>
          <cell r="I1357">
            <v>4590.6740825166116</v>
          </cell>
          <cell r="K1357">
            <v>10817.421287889125</v>
          </cell>
          <cell r="M1357">
            <v>18713.065318580717</v>
          </cell>
          <cell r="O1357">
            <v>23303.739401097329</v>
          </cell>
        </row>
        <row r="1359">
          <cell r="A1359" t="str">
            <v>EXPENSE NOT RECOVERED THROUGH ECR</v>
          </cell>
        </row>
        <row r="1360">
          <cell r="A1360" t="str">
            <v xml:space="preserve">    Sun Oil Adjustment</v>
          </cell>
          <cell r="C1360">
            <v>0</v>
          </cell>
          <cell r="E1360">
            <v>0</v>
          </cell>
          <cell r="G1360">
            <v>0</v>
          </cell>
          <cell r="I1360">
            <v>0</v>
          </cell>
          <cell r="K1360">
            <v>0</v>
          </cell>
          <cell r="M1360">
            <v>0</v>
          </cell>
          <cell r="O1360">
            <v>0</v>
          </cell>
        </row>
        <row r="1361">
          <cell r="A1361" t="str">
            <v xml:space="preserve">    Safe Harbor(1/3)</v>
          </cell>
          <cell r="C1361">
            <v>3354</v>
          </cell>
          <cell r="E1361">
            <v>3370.5</v>
          </cell>
          <cell r="G1361">
            <v>1023.3000000000001</v>
          </cell>
          <cell r="I1361">
            <v>2052.1000000000004</v>
          </cell>
          <cell r="K1361">
            <v>6724.5</v>
          </cell>
          <cell r="M1361">
            <v>7747.8</v>
          </cell>
          <cell r="O1361">
            <v>9799.9000000000015</v>
          </cell>
        </row>
        <row r="1362">
          <cell r="A1362" t="str">
            <v xml:space="preserve">    Installed Capacity Payments</v>
          </cell>
          <cell r="C1362">
            <v>0</v>
          </cell>
          <cell r="E1362">
            <v>0</v>
          </cell>
          <cell r="G1362">
            <v>0</v>
          </cell>
          <cell r="I1362">
            <v>0</v>
          </cell>
          <cell r="K1362">
            <v>0</v>
          </cell>
          <cell r="M1362">
            <v>0</v>
          </cell>
          <cell r="O1362">
            <v>0</v>
          </cell>
        </row>
        <row r="1363">
          <cell r="A1363" t="str">
            <v xml:space="preserve">  TOTAL NOT RECOVERED THROUGH ECR</v>
          </cell>
          <cell r="C1363">
            <v>3354</v>
          </cell>
          <cell r="E1363">
            <v>3370.5</v>
          </cell>
          <cell r="G1363">
            <v>1023.3</v>
          </cell>
          <cell r="I1363">
            <v>2052.1</v>
          </cell>
          <cell r="K1363">
            <v>6724.5</v>
          </cell>
          <cell r="M1363">
            <v>7747.8</v>
          </cell>
          <cell r="O1363">
            <v>9799.9</v>
          </cell>
        </row>
        <row r="1364">
          <cell r="A1364" t="str">
            <v>ENERGY COST APPLICABLE TO ECR</v>
          </cell>
          <cell r="C1364">
            <v>78091.101309320278</v>
          </cell>
          <cell r="E1364">
            <v>57355.591250568825</v>
          </cell>
          <cell r="G1364">
            <v>-9449.6733293083453</v>
          </cell>
          <cell r="I1364">
            <v>65972.617881516591</v>
          </cell>
          <cell r="K1364">
            <v>135446.69255988905</v>
          </cell>
          <cell r="M1364">
            <v>125997.0192305807</v>
          </cell>
          <cell r="O1364">
            <v>191969.63711209717</v>
          </cell>
        </row>
        <row r="1365">
          <cell r="A1365" t="str">
            <v xml:space="preserve">  PORTION FOR PPUC CUSTOMERS</v>
          </cell>
          <cell r="B1365">
            <v>1</v>
          </cell>
          <cell r="C1365">
            <v>78091.100000000006</v>
          </cell>
          <cell r="E1365">
            <v>57355.6</v>
          </cell>
          <cell r="G1365">
            <v>-9449.7000000000007</v>
          </cell>
          <cell r="I1365">
            <v>65972.600000000006</v>
          </cell>
          <cell r="K1365">
            <v>135446.70000000001</v>
          </cell>
          <cell r="M1365">
            <v>125997</v>
          </cell>
          <cell r="O1365">
            <v>191969.6</v>
          </cell>
        </row>
        <row r="1367">
          <cell r="G1367" t="str">
            <v xml:space="preserve">                               QUARTERLY SUMMARY SHEET</v>
          </cell>
          <cell r="L1367" t="str">
            <v>CASE:2001 FORECAST</v>
          </cell>
          <cell r="P1367" t="str">
            <v>9B</v>
          </cell>
        </row>
        <row r="1368">
          <cell r="G1368" t="str">
            <v xml:space="preserve">                                 PER UNIT ENERGY COST</v>
          </cell>
          <cell r="L1368">
            <v>36851</v>
          </cell>
        </row>
        <row r="1369">
          <cell r="G1369" t="str">
            <v xml:space="preserve">                                    (Mills / kwh)</v>
          </cell>
        </row>
        <row r="1370">
          <cell r="K1370" t="str">
            <v>==================================================</v>
          </cell>
        </row>
        <row r="1371">
          <cell r="A1371" t="str">
            <v>STEAM STATIONS</v>
          </cell>
          <cell r="C1371" t="str">
            <v>1st Qtr</v>
          </cell>
          <cell r="E1371" t="str">
            <v>2nd Qtr</v>
          </cell>
          <cell r="G1371" t="str">
            <v>3rd Qtr</v>
          </cell>
          <cell r="I1371" t="str">
            <v>4th Qtr</v>
          </cell>
          <cell r="K1371" t="str">
            <v>2nd Qtr</v>
          </cell>
          <cell r="M1371" t="str">
            <v>3rd Qtr</v>
          </cell>
          <cell r="O1371" t="str">
            <v>4th Qtr</v>
          </cell>
        </row>
        <row r="1372">
          <cell r="A1372" t="str">
            <v xml:space="preserve">  COAL-FIRED</v>
          </cell>
        </row>
        <row r="1373">
          <cell r="A1373" t="str">
            <v xml:space="preserve">    Brunner Island</v>
          </cell>
          <cell r="C1373">
            <v>14.856429197848007</v>
          </cell>
          <cell r="E1373">
            <v>14.835493855451105</v>
          </cell>
          <cell r="G1373">
            <v>13.946660670828752</v>
          </cell>
          <cell r="I1373">
            <v>13.757912676795483</v>
          </cell>
          <cell r="K1373">
            <v>14.847336862409021</v>
          </cell>
          <cell r="M1373">
            <v>14.54355471258258</v>
          </cell>
          <cell r="O1373">
            <v>14.374850493494597</v>
          </cell>
        </row>
        <row r="1374">
          <cell r="A1374" t="str">
            <v xml:space="preserve">    Martins Creek 1-2</v>
          </cell>
          <cell r="C1374">
            <v>15.800344449699569</v>
          </cell>
          <cell r="E1374">
            <v>15.945977837183298</v>
          </cell>
          <cell r="G1374">
            <v>15.53759088346075</v>
          </cell>
          <cell r="I1374">
            <v>15.862623483302695</v>
          </cell>
          <cell r="K1374">
            <v>15.862372585317338</v>
          </cell>
          <cell r="M1374">
            <v>15.771819412102241</v>
          </cell>
          <cell r="O1374">
            <v>15.796624520758945</v>
          </cell>
        </row>
        <row r="1375">
          <cell r="A1375" t="str">
            <v xml:space="preserve">    Sunbury</v>
          </cell>
          <cell r="C1375">
            <v>0</v>
          </cell>
          <cell r="E1375">
            <v>0</v>
          </cell>
          <cell r="G1375">
            <v>0</v>
          </cell>
          <cell r="I1375">
            <v>0</v>
          </cell>
          <cell r="K1375">
            <v>0</v>
          </cell>
          <cell r="M1375">
            <v>0</v>
          </cell>
          <cell r="O1375">
            <v>0</v>
          </cell>
        </row>
        <row r="1376">
          <cell r="A1376" t="str">
            <v xml:space="preserve">    Holtwood</v>
          </cell>
          <cell r="C1376">
            <v>0</v>
          </cell>
          <cell r="E1376">
            <v>0</v>
          </cell>
          <cell r="G1376">
            <v>0</v>
          </cell>
          <cell r="I1376">
            <v>0</v>
          </cell>
          <cell r="K1376">
            <v>0</v>
          </cell>
          <cell r="M1376">
            <v>0</v>
          </cell>
          <cell r="O1376">
            <v>0</v>
          </cell>
        </row>
        <row r="1377">
          <cell r="A1377" t="str">
            <v xml:space="preserve">    Keystone</v>
          </cell>
          <cell r="C1377">
            <v>9.6901578869055491</v>
          </cell>
          <cell r="E1377">
            <v>11.820725895404735</v>
          </cell>
          <cell r="G1377">
            <v>10.037174178830455</v>
          </cell>
          <cell r="I1377">
            <v>9.9924373774695159</v>
          </cell>
          <cell r="K1377">
            <v>10.624742201438456</v>
          </cell>
          <cell r="M1377">
            <v>10.412161069067871</v>
          </cell>
          <cell r="O1377">
            <v>10.300650190596697</v>
          </cell>
        </row>
        <row r="1378">
          <cell r="A1378" t="str">
            <v xml:space="preserve">    Conemaugh</v>
          </cell>
          <cell r="C1378">
            <v>11.427367212629029</v>
          </cell>
          <cell r="E1378">
            <v>10.391277695090313</v>
          </cell>
          <cell r="G1378">
            <v>11.83443000763168</v>
          </cell>
          <cell r="I1378">
            <v>11.373445621241023</v>
          </cell>
          <cell r="K1378">
            <v>10.909270152974582</v>
          </cell>
          <cell r="M1378">
            <v>11.194322558098007</v>
          </cell>
          <cell r="O1378">
            <v>11.228876528572867</v>
          </cell>
        </row>
        <row r="1379">
          <cell r="A1379" t="str">
            <v xml:space="preserve">    Montour</v>
          </cell>
          <cell r="C1379">
            <v>12.801097361799055</v>
          </cell>
          <cell r="E1379">
            <v>13.48456937162503</v>
          </cell>
          <cell r="G1379">
            <v>12.712239702530361</v>
          </cell>
          <cell r="I1379">
            <v>12.91674654640674</v>
          </cell>
          <cell r="K1379">
            <v>13.098598916076618</v>
          </cell>
          <cell r="M1379">
            <v>12.945958588708708</v>
          </cell>
          <cell r="O1379">
            <v>12.93882235403642</v>
          </cell>
        </row>
        <row r="1380">
          <cell r="A1380" t="str">
            <v xml:space="preserve">    TOTAL COAL-FIRED </v>
          </cell>
          <cell r="C1380">
            <v>13.483689783179788</v>
          </cell>
          <cell r="E1380">
            <v>13.71301945881495</v>
          </cell>
          <cell r="G1380">
            <v>13.026658050455353</v>
          </cell>
          <cell r="I1380">
            <v>13.049264747631458</v>
          </cell>
          <cell r="K1380">
            <v>13.584725693326597</v>
          </cell>
          <cell r="M1380">
            <v>13.385555837890861</v>
          </cell>
          <cell r="O1380">
            <v>13.307633142369998</v>
          </cell>
        </row>
        <row r="1381">
          <cell r="A1381" t="str">
            <v xml:space="preserve">  OIL-FIRED</v>
          </cell>
        </row>
        <row r="1382">
          <cell r="A1382" t="str">
            <v xml:space="preserve">    Martins Creek 3-4</v>
          </cell>
          <cell r="C1382">
            <v>52.652076896413092</v>
          </cell>
          <cell r="E1382">
            <v>43.94590425130788</v>
          </cell>
          <cell r="G1382">
            <v>39.959874915582901</v>
          </cell>
          <cell r="I1382">
            <v>43.76256999483703</v>
          </cell>
          <cell r="K1382">
            <v>47.382231894382443</v>
          </cell>
          <cell r="M1382">
            <v>42.759364662835765</v>
          </cell>
          <cell r="O1382">
            <v>42.848171058526717</v>
          </cell>
        </row>
        <row r="1383">
          <cell r="A1383" t="str">
            <v xml:space="preserve">    Sun Oil Adjustment</v>
          </cell>
          <cell r="B1383" t="str">
            <v>.</v>
          </cell>
          <cell r="C1383">
            <v>0</v>
          </cell>
          <cell r="E1383">
            <v>0</v>
          </cell>
          <cell r="G1383">
            <v>0</v>
          </cell>
          <cell r="I1383">
            <v>0</v>
          </cell>
          <cell r="K1383">
            <v>0</v>
          </cell>
          <cell r="M1383">
            <v>0</v>
          </cell>
          <cell r="O1383">
            <v>0</v>
          </cell>
        </row>
        <row r="1385">
          <cell r="A1385" t="str">
            <v xml:space="preserve">    TOTAL OIL-FIRED (Including</v>
          </cell>
          <cell r="C1385">
            <v>52.651943230335945</v>
          </cell>
          <cell r="E1385">
            <v>43.94585240799006</v>
          </cell>
          <cell r="G1385">
            <v>39.959881714569384</v>
          </cell>
          <cell r="I1385">
            <v>43.762355830992853</v>
          </cell>
          <cell r="K1385">
            <v>47.382147755609935</v>
          </cell>
          <cell r="M1385">
            <v>42.759337162835791</v>
          </cell>
          <cell r="O1385">
            <v>42.848186968625598</v>
          </cell>
        </row>
        <row r="1386">
          <cell r="A1386" t="str">
            <v xml:space="preserve">      Sun Oil Adjustment)</v>
          </cell>
        </row>
        <row r="1388">
          <cell r="A1388" t="str">
            <v xml:space="preserve">    TOTAL GENERATION</v>
          </cell>
          <cell r="C1388">
            <v>14.92437288553997</v>
          </cell>
          <cell r="E1388">
            <v>15.804898460350962</v>
          </cell>
          <cell r="G1388">
            <v>16.762311283073565</v>
          </cell>
          <cell r="I1388">
            <v>13.935473155048941</v>
          </cell>
          <cell r="K1388">
            <v>15.319803813147665</v>
          </cell>
          <cell r="M1388">
            <v>15.86701069781099</v>
          </cell>
          <cell r="O1388">
            <v>15.439392759160963</v>
          </cell>
        </row>
        <row r="1390">
          <cell r="A1390" t="str">
            <v xml:space="preserve">  NUCLEAR</v>
          </cell>
        </row>
        <row r="1391">
          <cell r="A1391" t="str">
            <v xml:space="preserve">    Susq. #1 (PL 90% Share)</v>
          </cell>
          <cell r="B1391" t="str">
            <v>.</v>
          </cell>
          <cell r="C1391">
            <v>3.6198845946868161</v>
          </cell>
          <cell r="E1391">
            <v>3.6199207597570751</v>
          </cell>
          <cell r="G1391">
            <v>3.6198853926097976</v>
          </cell>
          <cell r="I1391">
            <v>3.6198853926097976</v>
          </cell>
          <cell r="K1391">
            <v>3.6199015512687223</v>
          </cell>
          <cell r="M1391">
            <v>3.6198958657100277</v>
          </cell>
          <cell r="O1391">
            <v>3.6198931400292866</v>
          </cell>
        </row>
        <row r="1392">
          <cell r="A1392" t="str">
            <v xml:space="preserve">    Susq. #2 (PL 90% Share)</v>
          </cell>
          <cell r="B1392" t="str">
            <v>.</v>
          </cell>
          <cell r="C1392">
            <v>3.7800717383638269</v>
          </cell>
          <cell r="E1392">
            <v>3.5900593731720352</v>
          </cell>
          <cell r="G1392">
            <v>3.5899983231031278</v>
          </cell>
          <cell r="I1392">
            <v>3.5899983231031274</v>
          </cell>
          <cell r="K1392">
            <v>3.6875179672761846</v>
          </cell>
          <cell r="M1392">
            <v>3.646717398401687</v>
          </cell>
          <cell r="O1392">
            <v>3.6299868682289316</v>
          </cell>
        </row>
        <row r="1393">
          <cell r="A1393" t="str">
            <v xml:space="preserve">    D&amp;D Expense</v>
          </cell>
          <cell r="C1393">
            <v>0.17478078532229643</v>
          </cell>
          <cell r="E1393">
            <v>0.19205014482475213</v>
          </cell>
          <cell r="G1393">
            <v>0.14816561403325293</v>
          </cell>
          <cell r="I1393">
            <v>0.14816561403325293</v>
          </cell>
          <cell r="K1393">
            <v>0.18301391632983163</v>
          </cell>
          <cell r="M1393">
            <v>0.16968524886004208</v>
          </cell>
          <cell r="O1393">
            <v>0.16373161462750352</v>
          </cell>
        </row>
        <row r="1395">
          <cell r="A1395" t="str">
            <v xml:space="preserve">    TOTAL NUCLEAR (Including</v>
          </cell>
          <cell r="C1395">
            <v>3.8626611722583828</v>
          </cell>
          <cell r="E1395">
            <v>3.798730027817987</v>
          </cell>
          <cell r="G1395">
            <v>3.7530302623076488</v>
          </cell>
          <cell r="I1395">
            <v>3.7530302623076488</v>
          </cell>
          <cell r="K1395">
            <v>3.8322112168694438</v>
          </cell>
          <cell r="M1395">
            <v>3.801926338322938</v>
          </cell>
          <cell r="O1395">
            <v>3.7883857318557235</v>
          </cell>
        </row>
        <row r="1396">
          <cell r="A1396" t="str">
            <v xml:space="preserve">      D&amp;D Expense)</v>
          </cell>
        </row>
        <row r="1397">
          <cell r="A1397" t="str">
            <v xml:space="preserve">                          </v>
          </cell>
        </row>
        <row r="1398">
          <cell r="A1398" t="str">
            <v>COMBUSTION TURBINES</v>
          </cell>
          <cell r="C1398">
            <v>81.399945733369506</v>
          </cell>
          <cell r="E1398">
            <v>37.916635069470779</v>
          </cell>
          <cell r="G1398">
            <v>48.555550160494434</v>
          </cell>
          <cell r="I1398">
            <v>59.499900833498607</v>
          </cell>
          <cell r="K1398">
            <v>62.074051083684772</v>
          </cell>
          <cell r="M1398">
            <v>51.675209258529129</v>
          </cell>
          <cell r="O1398">
            <v>52.056906336836896</v>
          </cell>
        </row>
        <row r="1400">
          <cell r="A1400" t="str">
            <v>DIESELS</v>
          </cell>
          <cell r="C1400">
            <v>58.333138889537032</v>
          </cell>
          <cell r="E1400">
            <v>51.399897200205601</v>
          </cell>
          <cell r="G1400">
            <v>51.333162222792581</v>
          </cell>
          <cell r="I1400">
            <v>55.666481111729624</v>
          </cell>
          <cell r="K1400">
            <v>53.999932500084377</v>
          </cell>
          <cell r="M1400">
            <v>53.272678843019236</v>
          </cell>
          <cell r="O1400">
            <v>53.78567586737438</v>
          </cell>
        </row>
        <row r="1402">
          <cell r="A1402" t="str">
            <v>AVERAGE COST OF GEN (INCL HYDRO)</v>
          </cell>
          <cell r="C1402">
            <v>10.639904753180897</v>
          </cell>
          <cell r="E1402">
            <v>10.804736859411392</v>
          </cell>
          <cell r="G1402">
            <v>11.683210023143157</v>
          </cell>
          <cell r="I1402">
            <v>9.1723812113745993</v>
          </cell>
          <cell r="K1402">
            <v>10.715832542435127</v>
          </cell>
          <cell r="M1402">
            <v>11.081311915033636</v>
          </cell>
          <cell r="O1402">
            <v>10.617247873796225</v>
          </cell>
        </row>
        <row r="1404">
          <cell r="A1404" t="str">
            <v>POWER PURCHASES</v>
          </cell>
        </row>
        <row r="1405">
          <cell r="A1405" t="str">
            <v xml:space="preserve">  Short-term - Other Utilities</v>
          </cell>
          <cell r="C1405">
            <v>28.953848112077964</v>
          </cell>
          <cell r="E1405">
            <v>32.471999385391271</v>
          </cell>
          <cell r="G1405">
            <v>55.705929181915671</v>
          </cell>
          <cell r="I1405">
            <v>26.154083894244089</v>
          </cell>
          <cell r="K1405">
            <v>30.925784768371411</v>
          </cell>
          <cell r="M1405">
            <v>41.446562083559172</v>
          </cell>
          <cell r="O1405">
            <v>38.459893844449894</v>
          </cell>
        </row>
        <row r="1406">
          <cell r="A1406" t="str">
            <v xml:space="preserve">  Non-utility Generation</v>
          </cell>
          <cell r="C1406">
            <v>65.200092749612978</v>
          </cell>
          <cell r="E1406">
            <v>65.200031177353708</v>
          </cell>
          <cell r="G1406">
            <v>65.199966423694846</v>
          </cell>
          <cell r="I1406">
            <v>65.199816442134519</v>
          </cell>
          <cell r="K1406">
            <v>65.200062177037907</v>
          </cell>
          <cell r="M1406">
            <v>65.200031826040771</v>
          </cell>
          <cell r="O1406">
            <v>65.199976327119401</v>
          </cell>
        </row>
        <row r="1407">
          <cell r="A1407" t="str">
            <v xml:space="preserve">  Safe Harbor</v>
          </cell>
          <cell r="C1407">
            <v>27.582236615277662</v>
          </cell>
          <cell r="E1407">
            <v>27.581832834845887</v>
          </cell>
          <cell r="G1407">
            <v>27.582209499131828</v>
          </cell>
          <cell r="I1407">
            <v>27.581988876586173</v>
          </cell>
          <cell r="K1407">
            <v>27.582034341337025</v>
          </cell>
          <cell r="M1407">
            <v>27.582057573577583</v>
          </cell>
          <cell r="O1407">
            <v>27.582043266022964</v>
          </cell>
        </row>
        <row r="1408">
          <cell r="A1408" t="str">
            <v xml:space="preserve">  PJM Interchange</v>
          </cell>
          <cell r="C1408">
            <v>0</v>
          </cell>
          <cell r="E1408">
            <v>0</v>
          </cell>
          <cell r="G1408">
            <v>0</v>
          </cell>
          <cell r="I1408">
            <v>0</v>
          </cell>
          <cell r="K1408">
            <v>0</v>
          </cell>
          <cell r="M1408">
            <v>0</v>
          </cell>
          <cell r="O1408">
            <v>0</v>
          </cell>
        </row>
        <row r="1409">
          <cell r="A1409" t="str">
            <v xml:space="preserve">  PASNY </v>
          </cell>
          <cell r="C1409">
            <v>19.958330561342979</v>
          </cell>
          <cell r="E1409">
            <v>19.958330561342979</v>
          </cell>
          <cell r="G1409">
            <v>19.958330561342979</v>
          </cell>
          <cell r="I1409">
            <v>19.958330561342979</v>
          </cell>
          <cell r="K1409">
            <v>19.95833194733806</v>
          </cell>
          <cell r="M1409">
            <v>19.95833240933646</v>
          </cell>
          <cell r="O1409">
            <v>19.958332640335673</v>
          </cell>
        </row>
        <row r="1410">
          <cell r="A1410" t="str">
            <v xml:space="preserve">  Borderline</v>
          </cell>
          <cell r="C1410">
            <v>104.99965000116666</v>
          </cell>
          <cell r="E1410">
            <v>104.99965000116666</v>
          </cell>
          <cell r="G1410">
            <v>104.99965000116666</v>
          </cell>
          <cell r="I1410">
            <v>104.99965000116666</v>
          </cell>
          <cell r="K1410">
            <v>104.99982500029165</v>
          </cell>
          <cell r="M1410">
            <v>104.99988333346295</v>
          </cell>
          <cell r="O1410">
            <v>104.99991250007291</v>
          </cell>
        </row>
        <row r="1412">
          <cell r="A1412" t="str">
            <v xml:space="preserve">    TOTAL POWER PURCHASES</v>
          </cell>
          <cell r="C1412">
            <v>31.705795877834131</v>
          </cell>
          <cell r="E1412">
            <v>34.394701128818795</v>
          </cell>
          <cell r="G1412">
            <v>56.030929663445001</v>
          </cell>
          <cell r="I1412">
            <v>29.322798032753049</v>
          </cell>
          <cell r="K1412">
            <v>33.199252636153808</v>
          </cell>
          <cell r="M1412">
            <v>42.691605849339751</v>
          </cell>
          <cell r="O1412">
            <v>40.026090792905073</v>
          </cell>
        </row>
        <row r="1414">
          <cell r="A1414" t="str">
            <v>TOTAL ENERGY AVAILABLE</v>
          </cell>
          <cell r="C1414">
            <v>20.491997714849386</v>
          </cell>
          <cell r="E1414">
            <v>24.030145922025582</v>
          </cell>
          <cell r="G1414">
            <v>36.087029727558054</v>
          </cell>
          <cell r="I1414">
            <v>18.662773597237031</v>
          </cell>
          <cell r="K1414">
            <v>22.291744486510897</v>
          </cell>
          <cell r="M1414">
            <v>27.77734000251435</v>
          </cell>
          <cell r="O1414">
            <v>25.764259827879314</v>
          </cell>
        </row>
        <row r="1416">
          <cell r="A1416" t="str">
            <v>NON-SYSTEM ENERGY SALES</v>
          </cell>
        </row>
        <row r="1417">
          <cell r="A1417" t="str">
            <v xml:space="preserve">  Sales to ACE </v>
          </cell>
          <cell r="C1417">
            <v>0</v>
          </cell>
          <cell r="E1417">
            <v>0</v>
          </cell>
          <cell r="G1417">
            <v>0</v>
          </cell>
          <cell r="I1417">
            <v>0</v>
          </cell>
          <cell r="K1417">
            <v>0</v>
          </cell>
          <cell r="M1417">
            <v>0</v>
          </cell>
          <cell r="O1417">
            <v>0</v>
          </cell>
        </row>
        <row r="1418">
          <cell r="A1418" t="str">
            <v xml:space="preserve">  Sales to JCP&amp;L </v>
          </cell>
          <cell r="C1418">
            <v>0</v>
          </cell>
          <cell r="E1418">
            <v>0</v>
          </cell>
          <cell r="G1418">
            <v>0</v>
          </cell>
          <cell r="I1418">
            <v>0</v>
          </cell>
          <cell r="K1418">
            <v>0</v>
          </cell>
          <cell r="M1418">
            <v>0</v>
          </cell>
          <cell r="O1418">
            <v>0</v>
          </cell>
        </row>
        <row r="1419">
          <cell r="A1419" t="str">
            <v xml:space="preserve">  Sales to BG&amp;E</v>
          </cell>
          <cell r="C1419">
            <v>4.8946467019042688</v>
          </cell>
          <cell r="E1419">
            <v>8.3877551705122873</v>
          </cell>
          <cell r="G1419">
            <v>-1322300000</v>
          </cell>
          <cell r="I1419">
            <v>-1322300000</v>
          </cell>
          <cell r="K1419">
            <v>6.0966292306085093</v>
          </cell>
          <cell r="M1419">
            <v>9.8109550837386372</v>
          </cell>
          <cell r="O1419">
            <v>13.525280936868766</v>
          </cell>
        </row>
        <row r="1420">
          <cell r="A1420" t="str">
            <v xml:space="preserve">  Sales to GPU</v>
          </cell>
          <cell r="C1420">
            <v>10.791353572208878</v>
          </cell>
          <cell r="E1420">
            <v>10.854224514970566</v>
          </cell>
          <cell r="G1420">
            <v>11.625177191463131</v>
          </cell>
          <cell r="I1420">
            <v>9.2274878681567643</v>
          </cell>
          <cell r="K1420">
            <v>10.822955513717824</v>
          </cell>
          <cell r="M1420">
            <v>11.093342542661855</v>
          </cell>
          <cell r="O1420">
            <v>10.622831925275049</v>
          </cell>
        </row>
        <row r="1421">
          <cell r="A1421" t="str">
            <v xml:space="preserve">  PJM Interchange </v>
          </cell>
          <cell r="C1421">
            <v>26.534605435917634</v>
          </cell>
          <cell r="E1421">
            <v>29.942453949276789</v>
          </cell>
          <cell r="G1421">
            <v>37.344503731203595</v>
          </cell>
          <cell r="I1421">
            <v>22.379294875183575</v>
          </cell>
          <cell r="K1421">
            <v>28.210890067973082</v>
          </cell>
          <cell r="M1421">
            <v>32.798107754650587</v>
          </cell>
          <cell r="O1421">
            <v>30.513010060411784</v>
          </cell>
        </row>
        <row r="1422">
          <cell r="A1422" t="str">
            <v xml:space="preserve">  Sales to Other</v>
          </cell>
          <cell r="C1422">
            <v>29.548954544065179</v>
          </cell>
          <cell r="E1422">
            <v>33.031884071525468</v>
          </cell>
          <cell r="G1422">
            <v>56.243865390528292</v>
          </cell>
          <cell r="I1422">
            <v>26.742673910046925</v>
          </cell>
          <cell r="K1422">
            <v>31.494136259657189</v>
          </cell>
          <cell r="M1422">
            <v>41.936842877684249</v>
          </cell>
          <cell r="O1422">
            <v>38.943697593040888</v>
          </cell>
        </row>
        <row r="1424">
          <cell r="A1424" t="str">
            <v xml:space="preserve">    TOTAL NON-SYSTEM ENERGY SALES</v>
          </cell>
          <cell r="C1424">
            <v>27.330407125287319</v>
          </cell>
          <cell r="E1424">
            <v>31.17834718822014</v>
          </cell>
          <cell r="G1424">
            <v>50.236335324010042</v>
          </cell>
          <cell r="I1424">
            <v>24.810278648466593</v>
          </cell>
          <cell r="K1424">
            <v>29.410268556019009</v>
          </cell>
          <cell r="M1424">
            <v>38.377389797096221</v>
          </cell>
          <cell r="O1424">
            <v>35.62310553655005</v>
          </cell>
        </row>
        <row r="1425">
          <cell r="A1425" t="str">
            <v>SYSTEM COST OF POWER</v>
          </cell>
          <cell r="C1425">
            <v>10.351876104080054</v>
          </cell>
          <cell r="E1425">
            <v>8.9374530106662533</v>
          </cell>
          <cell r="G1425">
            <v>-2.4604299191322578</v>
          </cell>
          <cell r="I1425">
            <v>9.1657033855673191</v>
          </cell>
          <cell r="K1425">
            <v>9.7119978698761482</v>
          </cell>
          <cell r="M1425">
            <v>5.7063104264805622</v>
          </cell>
          <cell r="O1425">
            <v>6.5904149246447288</v>
          </cell>
        </row>
        <row r="1426">
          <cell r="C1426" t="str">
            <v xml:space="preserve"> ========</v>
          </cell>
          <cell r="E1426" t="str">
            <v xml:space="preserve"> ========</v>
          </cell>
          <cell r="G1426" t="str">
            <v xml:space="preserve"> ========</v>
          </cell>
          <cell r="I1426" t="str">
            <v xml:space="preserve"> ========</v>
          </cell>
          <cell r="K1426" t="str">
            <v xml:space="preserve"> ========</v>
          </cell>
          <cell r="M1426" t="str">
            <v xml:space="preserve"> ========</v>
          </cell>
          <cell r="O1426" t="str">
            <v xml:space="preserve"> =========</v>
          </cell>
        </row>
        <row r="1428">
          <cell r="G1428" t="str">
            <v xml:space="preserve">                          QUARTERLY SUMMARY SHEET OF</v>
          </cell>
          <cell r="L1428" t="str">
            <v>CASE:2001 FORECAST</v>
          </cell>
        </row>
        <row r="1429">
          <cell r="G1429" t="str">
            <v xml:space="preserve">                             SAVINGS ON PJM SALES</v>
          </cell>
          <cell r="L1429">
            <v>36851</v>
          </cell>
          <cell r="O1429" t="str">
            <v xml:space="preserve">        15A</v>
          </cell>
        </row>
        <row r="1430">
          <cell r="L1430" t="str">
            <v xml:space="preserve">        YEAR TO DATE</v>
          </cell>
        </row>
        <row r="1431">
          <cell r="K1431" t="str">
            <v>==================================================</v>
          </cell>
        </row>
        <row r="1432">
          <cell r="A1432" t="str">
            <v>COST OF INTERCHANGE MIX</v>
          </cell>
          <cell r="C1432" t="str">
            <v>1st Qtr</v>
          </cell>
          <cell r="E1432" t="str">
            <v>2nd Qtr</v>
          </cell>
          <cell r="G1432" t="str">
            <v>3rd Qtr</v>
          </cell>
          <cell r="I1432" t="str">
            <v>4th Qtr</v>
          </cell>
          <cell r="K1432" t="str">
            <v>2nd Qtr</v>
          </cell>
          <cell r="M1432" t="str">
            <v>3rd Qtr</v>
          </cell>
          <cell r="O1432" t="str">
            <v>4th Qtr</v>
          </cell>
        </row>
        <row r="1433">
          <cell r="A1433" t="str">
            <v xml:space="preserve">  MARTINS CREEK #3-4</v>
          </cell>
        </row>
        <row r="1434">
          <cell r="A1434" t="str">
            <v xml:space="preserve">    Output Interchanged (GWH)</v>
          </cell>
          <cell r="B1434" t="str">
            <v>.</v>
          </cell>
          <cell r="C1434">
            <v>17.3</v>
          </cell>
          <cell r="E1434">
            <v>20</v>
          </cell>
          <cell r="G1434">
            <v>60</v>
          </cell>
          <cell r="I1434">
            <v>3.5</v>
          </cell>
          <cell r="K1434">
            <v>37.299999999999997</v>
          </cell>
          <cell r="M1434">
            <v>97.3</v>
          </cell>
          <cell r="O1434">
            <v>100.8</v>
          </cell>
        </row>
        <row r="1435">
          <cell r="A1435" t="str">
            <v xml:space="preserve">    Fuel Cost Rate (Mills/KWH)</v>
          </cell>
          <cell r="C1435">
            <v>52.514447831534802</v>
          </cell>
          <cell r="E1435">
            <v>43.649997817500108</v>
          </cell>
          <cell r="G1435">
            <v>39.779999337000014</v>
          </cell>
          <cell r="I1435">
            <v>43.82855890612602</v>
          </cell>
          <cell r="K1435">
            <v>47.761392821410389</v>
          </cell>
          <cell r="M1435">
            <v>42.839670679962282</v>
          </cell>
          <cell r="O1435">
            <v>42.874007511170561</v>
          </cell>
        </row>
        <row r="1436">
          <cell r="A1436" t="str">
            <v xml:space="preserve">    Cost of Interchange ($1000)</v>
          </cell>
          <cell r="C1436">
            <v>908.5</v>
          </cell>
          <cell r="E1436">
            <v>873</v>
          </cell>
          <cell r="G1436">
            <v>2386.8000000000002</v>
          </cell>
          <cell r="I1436">
            <v>153.39999999999998</v>
          </cell>
          <cell r="K1436">
            <v>1781.5</v>
          </cell>
          <cell r="M1436">
            <v>4168.3</v>
          </cell>
          <cell r="O1436">
            <v>4321.7</v>
          </cell>
        </row>
        <row r="1438">
          <cell r="A1438" t="str">
            <v xml:space="preserve">  COAL</v>
          </cell>
        </row>
        <row r="1439">
          <cell r="A1439" t="str">
            <v xml:space="preserve">    Output For Interchange (GWH)</v>
          </cell>
          <cell r="C1439">
            <v>2122</v>
          </cell>
          <cell r="E1439">
            <v>2051.3000000000002</v>
          </cell>
          <cell r="G1439">
            <v>4184.9000000000005</v>
          </cell>
          <cell r="I1439">
            <v>2351.5</v>
          </cell>
          <cell r="K1439">
            <v>4173.3</v>
          </cell>
          <cell r="M1439">
            <v>8358.2000000000007</v>
          </cell>
          <cell r="O1439">
            <v>10709.7</v>
          </cell>
        </row>
        <row r="1440">
          <cell r="A1440" t="str">
            <v xml:space="preserve">    Fuel Cost Rate (Mills/KWH)</v>
          </cell>
          <cell r="C1440">
            <v>14.023327043344333</v>
          </cell>
          <cell r="E1440">
            <v>14.179593421645007</v>
          </cell>
          <cell r="G1440">
            <v>13.419412647035909</v>
          </cell>
          <cell r="I1440">
            <v>13.399021895216237</v>
          </cell>
          <cell r="K1440">
            <v>14.100136579181907</v>
          </cell>
          <cell r="M1440">
            <v>13.75930224046334</v>
          </cell>
          <cell r="O1440">
            <v>13.68019645613974</v>
          </cell>
        </row>
        <row r="1441">
          <cell r="A1441" t="str">
            <v xml:space="preserve">    Cost of Interchange ($1000)</v>
          </cell>
          <cell r="C1441">
            <v>29757.5</v>
          </cell>
          <cell r="E1441">
            <v>29086.6</v>
          </cell>
          <cell r="G1441">
            <v>56158.9</v>
          </cell>
          <cell r="I1441">
            <v>31507.8</v>
          </cell>
          <cell r="K1441">
            <v>58844.1</v>
          </cell>
          <cell r="M1441">
            <v>115003</v>
          </cell>
          <cell r="O1441">
            <v>146510.79999999999</v>
          </cell>
        </row>
        <row r="1443">
          <cell r="A1443" t="str">
            <v xml:space="preserve">  POOL PURCHASES RESOLD</v>
          </cell>
        </row>
        <row r="1444">
          <cell r="A1444" t="str">
            <v xml:space="preserve">    Quantity (GWH)</v>
          </cell>
          <cell r="B1444" t="str">
            <v>.</v>
          </cell>
          <cell r="C1444">
            <v>0</v>
          </cell>
          <cell r="E1444">
            <v>0</v>
          </cell>
          <cell r="G1444">
            <v>0</v>
          </cell>
          <cell r="I1444">
            <v>0</v>
          </cell>
          <cell r="K1444">
            <v>0</v>
          </cell>
          <cell r="M1444">
            <v>0</v>
          </cell>
          <cell r="O1444">
            <v>0</v>
          </cell>
        </row>
        <row r="1445">
          <cell r="A1445" t="str">
            <v xml:space="preserve">    Cost Rate (Mills/KWH)</v>
          </cell>
          <cell r="B1445" t="str">
            <v>.</v>
          </cell>
          <cell r="C1445">
            <v>0</v>
          </cell>
          <cell r="E1445">
            <v>0</v>
          </cell>
          <cell r="G1445">
            <v>0</v>
          </cell>
          <cell r="I1445">
            <v>0</v>
          </cell>
          <cell r="K1445">
            <v>0</v>
          </cell>
          <cell r="M1445">
            <v>0</v>
          </cell>
          <cell r="O1445">
            <v>0</v>
          </cell>
        </row>
        <row r="1446">
          <cell r="A1446" t="str">
            <v xml:space="preserve">    Cost of Purchases ($1000)</v>
          </cell>
          <cell r="C1446">
            <v>0</v>
          </cell>
          <cell r="E1446">
            <v>0</v>
          </cell>
          <cell r="G1446">
            <v>0</v>
          </cell>
          <cell r="I1446">
            <v>0</v>
          </cell>
          <cell r="K1446">
            <v>0</v>
          </cell>
          <cell r="M1446">
            <v>0</v>
          </cell>
          <cell r="O1446">
            <v>0</v>
          </cell>
        </row>
        <row r="1448">
          <cell r="A1448" t="str">
            <v xml:space="preserve">  OTHER PURCHASES RESOLD</v>
          </cell>
        </row>
        <row r="1449">
          <cell r="A1449" t="str">
            <v xml:space="preserve">    Quantity (GWH)</v>
          </cell>
          <cell r="B1449" t="str">
            <v>.</v>
          </cell>
          <cell r="C1449">
            <v>0</v>
          </cell>
          <cell r="E1449">
            <v>0</v>
          </cell>
          <cell r="G1449">
            <v>0</v>
          </cell>
          <cell r="I1449">
            <v>22.4</v>
          </cell>
          <cell r="K1449">
            <v>0</v>
          </cell>
          <cell r="M1449">
            <v>0</v>
          </cell>
          <cell r="O1449">
            <v>22.4</v>
          </cell>
        </row>
        <row r="1450">
          <cell r="A1450" t="str">
            <v xml:space="preserve">    Cost Rate (Mills/KWH)</v>
          </cell>
          <cell r="C1450">
            <v>0</v>
          </cell>
          <cell r="E1450">
            <v>0</v>
          </cell>
          <cell r="G1450">
            <v>0</v>
          </cell>
          <cell r="I1450">
            <v>26.508927387994312</v>
          </cell>
          <cell r="K1450">
            <v>0</v>
          </cell>
          <cell r="M1450">
            <v>0</v>
          </cell>
          <cell r="O1450">
            <v>26.508927387994312</v>
          </cell>
        </row>
        <row r="1451">
          <cell r="A1451" t="str">
            <v xml:space="preserve">    Cost of Purchases ($1000)</v>
          </cell>
          <cell r="C1451">
            <v>0</v>
          </cell>
          <cell r="E1451">
            <v>0</v>
          </cell>
          <cell r="G1451">
            <v>0</v>
          </cell>
          <cell r="I1451">
            <v>593.79999999999995</v>
          </cell>
          <cell r="K1451">
            <v>0</v>
          </cell>
          <cell r="M1451">
            <v>0</v>
          </cell>
          <cell r="O1451">
            <v>593.79999999999995</v>
          </cell>
        </row>
        <row r="1453">
          <cell r="A1453" t="str">
            <v xml:space="preserve">  COMBUSTION TURBINES &amp; DIESELS</v>
          </cell>
        </row>
        <row r="1454">
          <cell r="A1454" t="str">
            <v xml:space="preserve">    Output Interchanged (GWH)</v>
          </cell>
          <cell r="B1454" t="str">
            <v>.</v>
          </cell>
          <cell r="C1454">
            <v>1.4000000000000001</v>
          </cell>
          <cell r="E1454">
            <v>1</v>
          </cell>
          <cell r="G1454">
            <v>6</v>
          </cell>
          <cell r="I1454">
            <v>0.5</v>
          </cell>
          <cell r="K1454">
            <v>2.4000000000000004</v>
          </cell>
          <cell r="M1454">
            <v>8.4</v>
          </cell>
          <cell r="O1454">
            <v>8.9</v>
          </cell>
        </row>
        <row r="1455">
          <cell r="A1455" t="str">
            <v xml:space="preserve">    Fuel Cost Rate (Mills/KWH)</v>
          </cell>
          <cell r="C1455">
            <v>82.571369591878849</v>
          </cell>
          <cell r="E1455">
            <v>26.999973000027001</v>
          </cell>
          <cell r="G1455">
            <v>52.049991325001443</v>
          </cell>
          <cell r="I1455">
            <v>61.399877200245605</v>
          </cell>
          <cell r="K1455">
            <v>59.416641909732526</v>
          </cell>
          <cell r="M1455">
            <v>54.154755457767209</v>
          </cell>
          <cell r="O1455">
            <v>54.561791622270604</v>
          </cell>
        </row>
        <row r="1456">
          <cell r="A1456" t="str">
            <v xml:space="preserve">    Cost ($1000)</v>
          </cell>
          <cell r="C1456">
            <v>115.6</v>
          </cell>
          <cell r="E1456">
            <v>27</v>
          </cell>
          <cell r="G1456">
            <v>312.3</v>
          </cell>
          <cell r="I1456">
            <v>30.700000000000003</v>
          </cell>
          <cell r="K1456">
            <v>142.6</v>
          </cell>
          <cell r="M1456">
            <v>454.9</v>
          </cell>
          <cell r="O1456">
            <v>485.59999999999997</v>
          </cell>
        </row>
        <row r="1458">
          <cell r="A1458" t="str">
            <v xml:space="preserve">  COST OF PJM SALES</v>
          </cell>
        </row>
        <row r="1459">
          <cell r="A1459" t="str">
            <v xml:space="preserve">    Output For Interchange Sales (GWH)</v>
          </cell>
          <cell r="C1459">
            <v>2140.6999999999998</v>
          </cell>
          <cell r="E1459">
            <v>2072.3000000000002</v>
          </cell>
          <cell r="G1459">
            <v>4250.8999999999996</v>
          </cell>
          <cell r="I1459">
            <v>2377.8999999999996</v>
          </cell>
          <cell r="K1459">
            <v>4213</v>
          </cell>
          <cell r="M1459">
            <v>8463.9</v>
          </cell>
          <cell r="O1459">
            <v>10841.8</v>
          </cell>
        </row>
        <row r="1460">
          <cell r="A1460" t="str">
            <v xml:space="preserve">    Cost Rate (Mills/KWH)</v>
          </cell>
          <cell r="C1460">
            <v>14.379221743177832</v>
          </cell>
          <cell r="E1460">
            <v>14.470202183819811</v>
          </cell>
          <cell r="G1460">
            <v>13.846009077172832</v>
          </cell>
          <cell r="I1460">
            <v>13.577400221381305</v>
          </cell>
          <cell r="K1460">
            <v>14.423973412194639</v>
          </cell>
          <cell r="M1460">
            <v>14.133697230102706</v>
          </cell>
          <cell r="O1460">
            <v>14.011686250068099</v>
          </cell>
        </row>
        <row r="1461">
          <cell r="A1461" t="str">
            <v xml:space="preserve">    Cost of Interchange ($1000)</v>
          </cell>
          <cell r="C1461">
            <v>30781.600000000002</v>
          </cell>
          <cell r="E1461">
            <v>29986.6</v>
          </cell>
          <cell r="G1461">
            <v>58858</v>
          </cell>
          <cell r="I1461">
            <v>32285.7</v>
          </cell>
          <cell r="K1461">
            <v>60768.2</v>
          </cell>
          <cell r="M1461">
            <v>119626.2</v>
          </cell>
          <cell r="O1461">
            <v>151911.9</v>
          </cell>
        </row>
        <row r="1463">
          <cell r="A1463" t="str">
            <v xml:space="preserve">  PJM BILLING</v>
          </cell>
        </row>
        <row r="1464">
          <cell r="A1464" t="str">
            <v xml:space="preserve">    Interchange Sales (GWH)</v>
          </cell>
          <cell r="C1464">
            <v>2140.6999999999998</v>
          </cell>
          <cell r="E1464">
            <v>2072.3000000000002</v>
          </cell>
          <cell r="G1464">
            <v>4250.8999999999996</v>
          </cell>
          <cell r="I1464">
            <v>2377.8999999999996</v>
          </cell>
          <cell r="K1464">
            <v>4213</v>
          </cell>
          <cell r="M1464">
            <v>8463.9</v>
          </cell>
          <cell r="O1464">
            <v>10841.8</v>
          </cell>
        </row>
        <row r="1465">
          <cell r="A1465" t="str">
            <v xml:space="preserve">    Billing Rate (Mills/KWH)</v>
          </cell>
          <cell r="C1465">
            <v>26.534638190061838</v>
          </cell>
          <cell r="E1465">
            <v>29.94334795640431</v>
          </cell>
          <cell r="G1465">
            <v>37.344444697041936</v>
          </cell>
          <cell r="I1465">
            <v>22.379073963421899</v>
          </cell>
          <cell r="K1465">
            <v>28.211322091571013</v>
          </cell>
          <cell r="M1465">
            <v>32.798331734448851</v>
          </cell>
          <cell r="O1465">
            <v>30.513106676888238</v>
          </cell>
        </row>
        <row r="1466">
          <cell r="A1466" t="str">
            <v xml:space="preserve">    Interchange Bill ($1000)</v>
          </cell>
          <cell r="C1466">
            <v>56802.700000000004</v>
          </cell>
          <cell r="E1466">
            <v>62051.6</v>
          </cell>
          <cell r="G1466">
            <v>158747.5</v>
          </cell>
          <cell r="I1466">
            <v>53215.199999999997</v>
          </cell>
          <cell r="K1466">
            <v>118854.3</v>
          </cell>
          <cell r="M1466">
            <v>277601.8</v>
          </cell>
          <cell r="O1466">
            <v>330817</v>
          </cell>
        </row>
        <row r="1467">
          <cell r="A1467" t="str">
            <v>TOTAL PJM BILLING</v>
          </cell>
          <cell r="C1467">
            <v>56802.700000000004</v>
          </cell>
          <cell r="E1467">
            <v>62051.6</v>
          </cell>
          <cell r="G1467">
            <v>158747.5</v>
          </cell>
          <cell r="I1467">
            <v>53215.199999999997</v>
          </cell>
          <cell r="K1467">
            <v>118854.3</v>
          </cell>
          <cell r="M1467">
            <v>277601.8</v>
          </cell>
          <cell r="O1467">
            <v>330817</v>
          </cell>
        </row>
        <row r="1469">
          <cell r="A1469" t="str">
            <v xml:space="preserve">  SAVINGS ON PJM SALES</v>
          </cell>
        </row>
        <row r="1470">
          <cell r="A1470" t="str">
            <v xml:space="preserve">    Interchange Sales (GWH)</v>
          </cell>
          <cell r="C1470">
            <v>2140.6999999999998</v>
          </cell>
          <cell r="E1470">
            <v>2072.3000000000002</v>
          </cell>
          <cell r="G1470">
            <v>4250.8999999999996</v>
          </cell>
          <cell r="I1470">
            <v>2377.8999999999996</v>
          </cell>
          <cell r="K1470">
            <v>4213</v>
          </cell>
          <cell r="M1470">
            <v>8463.9</v>
          </cell>
          <cell r="O1470">
            <v>10841.8</v>
          </cell>
        </row>
        <row r="1471">
          <cell r="A1471" t="str">
            <v xml:space="preserve">    Savings Rate (Mills/KWH)</v>
          </cell>
          <cell r="C1471">
            <v>12.155416446884002</v>
          </cell>
          <cell r="E1471">
            <v>15.473145772584497</v>
          </cell>
          <cell r="G1471">
            <v>23.498435619869102</v>
          </cell>
          <cell r="I1471">
            <v>8.8016737420405953</v>
          </cell>
          <cell r="K1471">
            <v>13.78734867937637</v>
          </cell>
          <cell r="M1471">
            <v>18.66463450434615</v>
          </cell>
          <cell r="O1471">
            <v>16.50142042682014</v>
          </cell>
        </row>
        <row r="1472">
          <cell r="A1472" t="str">
            <v xml:space="preserve">    Interchange Savings ($1000)</v>
          </cell>
          <cell r="C1472">
            <v>26021.1</v>
          </cell>
          <cell r="E1472">
            <v>32065</v>
          </cell>
          <cell r="G1472">
            <v>99889.5</v>
          </cell>
          <cell r="I1472">
            <v>20929.5</v>
          </cell>
          <cell r="K1472">
            <v>58086.1</v>
          </cell>
          <cell r="M1472">
            <v>157975.6</v>
          </cell>
          <cell r="O1472">
            <v>178905.1</v>
          </cell>
        </row>
        <row r="1474">
          <cell r="A1474" t="str">
            <v xml:space="preserve">  PPUC CUST. SAVINGS ($1000)</v>
          </cell>
          <cell r="B1474">
            <v>1</v>
          </cell>
          <cell r="C1474">
            <v>26021.1</v>
          </cell>
          <cell r="E1474">
            <v>32065</v>
          </cell>
          <cell r="G1474">
            <v>99889.5</v>
          </cell>
          <cell r="I1474">
            <v>20929.5</v>
          </cell>
          <cell r="K1474">
            <v>58086.1</v>
          </cell>
          <cell r="M1474">
            <v>157975.6</v>
          </cell>
          <cell r="O1474">
            <v>178905.1</v>
          </cell>
        </row>
        <row r="1476">
          <cell r="G1476" t="str">
            <v xml:space="preserve">                              QUARTERLY SUMMARY OF THE</v>
          </cell>
          <cell r="L1476" t="str">
            <v>CASE:2001 FORECAST</v>
          </cell>
        </row>
        <row r="1477">
          <cell r="G1477" t="str">
            <v xml:space="preserve">                       COST TO SUPPLY SYSTEM OUTPUT (INC UGI)</v>
          </cell>
          <cell r="L1477">
            <v>36851</v>
          </cell>
          <cell r="O1477" t="str">
            <v xml:space="preserve">        16A</v>
          </cell>
        </row>
        <row r="1478">
          <cell r="G1478" t="str">
            <v xml:space="preserve">      '              (EXCLUDES ENERGY COSTS NOT APPLICABLE TO ECR)</v>
          </cell>
          <cell r="L1478" t="str">
            <v xml:space="preserve">        YEAR TO DATE</v>
          </cell>
        </row>
        <row r="1479">
          <cell r="K1479" t="str">
            <v>==================================================</v>
          </cell>
        </row>
        <row r="1480">
          <cell r="A1480" t="str">
            <v>COST TO SUPPLY INTERNAL LOAD</v>
          </cell>
          <cell r="C1480" t="str">
            <v>1st Qtr</v>
          </cell>
          <cell r="E1480" t="str">
            <v>2nd Qtr</v>
          </cell>
          <cell r="G1480" t="str">
            <v>3rd Qtr</v>
          </cell>
          <cell r="I1480" t="str">
            <v>4th Qtr</v>
          </cell>
          <cell r="K1480" t="str">
            <v>2nd Qtr</v>
          </cell>
          <cell r="M1480" t="str">
            <v>3rd Qtr</v>
          </cell>
          <cell r="O1480" t="str">
            <v>4th Qtr</v>
          </cell>
        </row>
        <row r="1482">
          <cell r="A1482" t="str">
            <v xml:space="preserve">  MARTINS CREEK #3-4</v>
          </cell>
        </row>
        <row r="1484">
          <cell r="A1484" t="str">
            <v xml:space="preserve">    Output For Load (GWH)</v>
          </cell>
          <cell r="C1484">
            <v>209.1</v>
          </cell>
          <cell r="E1484">
            <v>327.2</v>
          </cell>
          <cell r="G1484">
            <v>887.19999999999993</v>
          </cell>
          <cell r="I1484">
            <v>144.19999999999999</v>
          </cell>
          <cell r="K1484">
            <v>536.29999999999995</v>
          </cell>
          <cell r="M1484">
            <v>1423.5</v>
          </cell>
          <cell r="O1484">
            <v>1567.7</v>
          </cell>
        </row>
        <row r="1485">
          <cell r="A1485" t="str">
            <v xml:space="preserve">    Fuel Cost Rate (Mills/KWH)</v>
          </cell>
          <cell r="C1485">
            <v>52.663463459285204</v>
          </cell>
          <cell r="E1485">
            <v>43.963991308178514</v>
          </cell>
          <cell r="G1485">
            <v>39.972039585243422</v>
          </cell>
          <cell r="I1485">
            <v>43.760968018301192</v>
          </cell>
          <cell r="K1485">
            <v>47.355860926056572</v>
          </cell>
          <cell r="M1485">
            <v>42.75387550350974</v>
          </cell>
          <cell r="O1485">
            <v>42.846509798528722</v>
          </cell>
        </row>
        <row r="1486">
          <cell r="A1486" t="str">
            <v xml:space="preserve">    Cost To Carry Load ($1000)</v>
          </cell>
          <cell r="C1486">
            <v>11011.930262</v>
          </cell>
          <cell r="E1486">
            <v>14385.018</v>
          </cell>
          <cell r="G1486">
            <v>35463.19356</v>
          </cell>
          <cell r="I1486">
            <v>6310.3316319999994</v>
          </cell>
          <cell r="K1486">
            <v>25396.948261999998</v>
          </cell>
          <cell r="M1486">
            <v>60860.141821999998</v>
          </cell>
          <cell r="O1486">
            <v>67170.473453999992</v>
          </cell>
        </row>
        <row r="1488">
          <cell r="A1488" t="str">
            <v xml:space="preserve">  COAL</v>
          </cell>
        </row>
        <row r="1490">
          <cell r="A1490" t="str">
            <v xml:space="preserve">    Output For Load (GWH)</v>
          </cell>
          <cell r="C1490">
            <v>-2215.4973555338561</v>
          </cell>
          <cell r="E1490">
            <v>-5946.4381242813524</v>
          </cell>
          <cell r="G1490">
            <v>-9060.1067178193243</v>
          </cell>
          <cell r="I1490">
            <v>-3185.0234708610192</v>
          </cell>
          <cell r="K1490">
            <v>-8161.935479815209</v>
          </cell>
          <cell r="M1490">
            <v>-17222.042197634531</v>
          </cell>
          <cell r="O1490">
            <v>-20407.06566849555</v>
          </cell>
        </row>
        <row r="1491">
          <cell r="A1491" t="str">
            <v xml:space="preserve">    Fuel Cost Rate (Mills/KWH)</v>
          </cell>
          <cell r="C1491">
            <v>83.491546320947464</v>
          </cell>
          <cell r="E1491">
            <v>50.041267365580026</v>
          </cell>
          <cell r="G1491">
            <v>79.419770924354921</v>
          </cell>
          <cell r="I1491">
            <v>53.721770536110448</v>
          </cell>
          <cell r="K1491">
            <v>59.121099554446154</v>
          </cell>
          <cell r="M1491">
            <v>69.799747688163777</v>
          </cell>
          <cell r="O1491">
            <v>67.290384731168743</v>
          </cell>
        </row>
        <row r="1492">
          <cell r="A1492" t="str">
            <v xml:space="preserve">    Cost To Carry Load ($1000)</v>
          </cell>
          <cell r="C1492">
            <v>-184975.30000000002</v>
          </cell>
          <cell r="E1492">
            <v>-297567.30000000005</v>
          </cell>
          <cell r="G1492">
            <v>-719551.60000000009</v>
          </cell>
          <cell r="I1492">
            <v>-171105.09999999998</v>
          </cell>
          <cell r="K1492">
            <v>-482542.60000000009</v>
          </cell>
          <cell r="M1492">
            <v>-1202094.2000000002</v>
          </cell>
          <cell r="O1492">
            <v>-1373199.3000000003</v>
          </cell>
        </row>
        <row r="1494">
          <cell r="A1494" t="str">
            <v xml:space="preserve">  COST OF PL SHARE NUCLEAR</v>
          </cell>
        </row>
        <row r="1495">
          <cell r="A1495" t="str">
            <v xml:space="preserve">    (Including D&amp;D Expense)</v>
          </cell>
        </row>
        <row r="1496">
          <cell r="A1496" t="str">
            <v xml:space="preserve">    Output For Load (GWH)</v>
          </cell>
          <cell r="C1496">
            <v>3364.7999999999997</v>
          </cell>
          <cell r="E1496">
            <v>3156</v>
          </cell>
          <cell r="G1496">
            <v>4259.3</v>
          </cell>
          <cell r="I1496">
            <v>4259.3</v>
          </cell>
          <cell r="K1496">
            <v>6520.7999999999993</v>
          </cell>
          <cell r="M1496">
            <v>10780.099999999999</v>
          </cell>
          <cell r="O1496">
            <v>15039.399999999998</v>
          </cell>
        </row>
        <row r="1497">
          <cell r="A1497" t="str">
            <v xml:space="preserve">    Fuel Cost Rate (Mills/KWH)</v>
          </cell>
          <cell r="C1497">
            <v>4.806991067877143</v>
          </cell>
          <cell r="E1497">
            <v>4.6075399858657979</v>
          </cell>
          <cell r="G1497">
            <v>4.3925180653176525</v>
          </cell>
          <cell r="I1497">
            <v>4.3925180653176525</v>
          </cell>
          <cell r="K1497">
            <v>4.7104588003449788</v>
          </cell>
          <cell r="M1497">
            <v>4.5848379834523945</v>
          </cell>
          <cell r="O1497">
            <v>4.5303711680964422</v>
          </cell>
        </row>
        <row r="1498">
          <cell r="A1498" t="str">
            <v xml:space="preserve">    Cost To Carry Load ($1000)</v>
          </cell>
          <cell r="C1498">
            <v>16174.563549999999</v>
          </cell>
          <cell r="E1498">
            <v>14541.396199999997</v>
          </cell>
          <cell r="G1498">
            <v>18709.052199999998</v>
          </cell>
          <cell r="I1498">
            <v>18709.052199999998</v>
          </cell>
          <cell r="K1498">
            <v>30715.959749999995</v>
          </cell>
          <cell r="M1498">
            <v>49425.011949999993</v>
          </cell>
          <cell r="O1498">
            <v>68134.064149999991</v>
          </cell>
        </row>
        <row r="1500">
          <cell r="A1500" t="str">
            <v xml:space="preserve">  COMBUSTION TURBINES &amp; DIESELS</v>
          </cell>
        </row>
        <row r="1502">
          <cell r="A1502" t="str">
            <v xml:space="preserve">    Output For Load (GWH)</v>
          </cell>
          <cell r="C1502">
            <v>0.39999999999999991</v>
          </cell>
          <cell r="E1502">
            <v>0.7</v>
          </cell>
          <cell r="G1502">
            <v>3.3</v>
          </cell>
          <cell r="I1502">
            <v>0.40000000000000008</v>
          </cell>
          <cell r="K1502">
            <v>1.0999999999999999</v>
          </cell>
          <cell r="M1502">
            <v>4.3999999999999995</v>
          </cell>
          <cell r="O1502">
            <v>4.8</v>
          </cell>
        </row>
        <row r="1503">
          <cell r="A1503" t="str">
            <v xml:space="preserve">    Cost Rate (Mills/KWH)</v>
          </cell>
          <cell r="C1503">
            <v>59.84953037617408</v>
          </cell>
          <cell r="E1503">
            <v>63.041772797467431</v>
          </cell>
          <cell r="G1503">
            <v>42.444142895714272</v>
          </cell>
          <cell r="I1503">
            <v>54.000974997562501</v>
          </cell>
          <cell r="K1503">
            <v>61.881012835442888</v>
          </cell>
          <cell r="M1503">
            <v>47.303373340142421</v>
          </cell>
          <cell r="O1503">
            <v>47.861517945517093</v>
          </cell>
        </row>
        <row r="1504">
          <cell r="A1504" t="str">
            <v xml:space="preserve">    Cost To Carry Load ($1000)</v>
          </cell>
          <cell r="C1504">
            <v>23.939872000000001</v>
          </cell>
          <cell r="E1504">
            <v>44.129303999999998</v>
          </cell>
          <cell r="G1504">
            <v>140.06571399999999</v>
          </cell>
          <cell r="I1504">
            <v>21.600444</v>
          </cell>
          <cell r="K1504">
            <v>68.069175999999999</v>
          </cell>
          <cell r="M1504">
            <v>208.13488999999998</v>
          </cell>
          <cell r="O1504">
            <v>229.73533399999999</v>
          </cell>
        </row>
        <row r="1506">
          <cell r="A1506" t="str">
            <v xml:space="preserve">  HYDRO</v>
          </cell>
        </row>
        <row r="1508">
          <cell r="A1508" t="str">
            <v xml:space="preserve">    Output For Load (GWH)</v>
          </cell>
          <cell r="C1508">
            <v>197.89999999999998</v>
          </cell>
          <cell r="E1508">
            <v>201.2</v>
          </cell>
          <cell r="G1508">
            <v>107.2</v>
          </cell>
          <cell r="I1508">
            <v>146.4</v>
          </cell>
          <cell r="K1508">
            <v>399.09999999999997</v>
          </cell>
          <cell r="M1508">
            <v>506.29999999999995</v>
          </cell>
          <cell r="O1508">
            <v>652.69999999999993</v>
          </cell>
        </row>
        <row r="1509">
          <cell r="A1509" t="str">
            <v xml:space="preserve">    Cost Rate (Mills/KWH)</v>
          </cell>
          <cell r="C1509">
            <v>0</v>
          </cell>
          <cell r="E1509">
            <v>0</v>
          </cell>
          <cell r="G1509">
            <v>0</v>
          </cell>
          <cell r="I1509">
            <v>0</v>
          </cell>
          <cell r="K1509">
            <v>0</v>
          </cell>
          <cell r="M1509">
            <v>0</v>
          </cell>
          <cell r="O1509">
            <v>0</v>
          </cell>
        </row>
        <row r="1510">
          <cell r="A1510" t="str">
            <v xml:space="preserve">    Cost To Carry Load ($1000)</v>
          </cell>
          <cell r="C1510">
            <v>0</v>
          </cell>
          <cell r="E1510">
            <v>0</v>
          </cell>
          <cell r="G1510">
            <v>0</v>
          </cell>
          <cell r="I1510">
            <v>0</v>
          </cell>
          <cell r="K1510">
            <v>0</v>
          </cell>
          <cell r="M1510">
            <v>0</v>
          </cell>
          <cell r="O1510">
            <v>0</v>
          </cell>
        </row>
        <row r="1512">
          <cell r="A1512" t="str">
            <v xml:space="preserve">  COST OF SAFE HARBOR</v>
          </cell>
        </row>
        <row r="1514">
          <cell r="A1514" t="str">
            <v xml:space="preserve">    Quantity (GWH)</v>
          </cell>
          <cell r="C1514">
            <v>121.6</v>
          </cell>
          <cell r="E1514">
            <v>122.19999999999999</v>
          </cell>
          <cell r="G1514">
            <v>37.099999999999994</v>
          </cell>
          <cell r="I1514">
            <v>74.400000000000006</v>
          </cell>
          <cell r="K1514">
            <v>243.79999999999998</v>
          </cell>
          <cell r="M1514">
            <v>280.89999999999998</v>
          </cell>
          <cell r="O1514">
            <v>355.29999999999995</v>
          </cell>
        </row>
        <row r="1515">
          <cell r="A1515" t="str">
            <v xml:space="preserve">    Billing Rate (Mills/KWH)</v>
          </cell>
          <cell r="C1515">
            <v>0</v>
          </cell>
          <cell r="E1515">
            <v>0</v>
          </cell>
          <cell r="G1515">
            <v>0</v>
          </cell>
          <cell r="I1515">
            <v>0</v>
          </cell>
          <cell r="K1515">
            <v>0</v>
          </cell>
          <cell r="M1515">
            <v>0</v>
          </cell>
          <cell r="O1515">
            <v>0</v>
          </cell>
        </row>
        <row r="1516">
          <cell r="A1516" t="str">
            <v xml:space="preserve">    Cost ($1000)</v>
          </cell>
          <cell r="C1516">
            <v>0</v>
          </cell>
          <cell r="E1516">
            <v>0</v>
          </cell>
          <cell r="G1516">
            <v>0</v>
          </cell>
          <cell r="I1516">
            <v>0</v>
          </cell>
          <cell r="K1516">
            <v>0</v>
          </cell>
          <cell r="M1516">
            <v>0</v>
          </cell>
          <cell r="O1516">
            <v>0</v>
          </cell>
        </row>
        <row r="1518">
          <cell r="A1518" t="str">
            <v xml:space="preserve">  INTERCHANGE RETAINED FOR LOAD</v>
          </cell>
        </row>
        <row r="1520">
          <cell r="A1520" t="str">
            <v xml:space="preserve">    Retained Interchange (GWH)</v>
          </cell>
          <cell r="C1520">
            <v>0</v>
          </cell>
          <cell r="E1520">
            <v>0</v>
          </cell>
          <cell r="G1520">
            <v>0</v>
          </cell>
          <cell r="I1520">
            <v>0</v>
          </cell>
          <cell r="K1520">
            <v>0</v>
          </cell>
          <cell r="M1520">
            <v>0</v>
          </cell>
          <cell r="O1520">
            <v>0</v>
          </cell>
        </row>
        <row r="1521">
          <cell r="A1521" t="str">
            <v xml:space="preserve">    Billing Rate (Mills/KWH)</v>
          </cell>
          <cell r="C1521">
            <v>0</v>
          </cell>
          <cell r="E1521">
            <v>0</v>
          </cell>
          <cell r="G1521">
            <v>0</v>
          </cell>
          <cell r="I1521">
            <v>0</v>
          </cell>
          <cell r="K1521">
            <v>0</v>
          </cell>
          <cell r="M1521">
            <v>0</v>
          </cell>
          <cell r="O1521">
            <v>0</v>
          </cell>
        </row>
        <row r="1522">
          <cell r="A1522" t="str">
            <v xml:space="preserve">    Cost ($1000)</v>
          </cell>
          <cell r="C1522">
            <v>0</v>
          </cell>
          <cell r="E1522">
            <v>0</v>
          </cell>
          <cell r="G1522">
            <v>0</v>
          </cell>
          <cell r="I1522">
            <v>0</v>
          </cell>
          <cell r="K1522">
            <v>0</v>
          </cell>
          <cell r="M1522">
            <v>0</v>
          </cell>
          <cell r="O1522">
            <v>0</v>
          </cell>
        </row>
        <row r="1524">
          <cell r="A1524" t="str">
            <v xml:space="preserve">  OTHER PURCHASES FOR LOAD</v>
          </cell>
        </row>
        <row r="1526">
          <cell r="A1526" t="str">
            <v xml:space="preserve">    Other Purchases (GWH)</v>
          </cell>
          <cell r="C1526">
            <v>7660</v>
          </cell>
          <cell r="E1526">
            <v>9769.1</v>
          </cell>
          <cell r="G1526">
            <v>12859.4</v>
          </cell>
          <cell r="I1526">
            <v>7328.7</v>
          </cell>
          <cell r="K1526">
            <v>17429.099999999999</v>
          </cell>
          <cell r="M1526">
            <v>30288.5</v>
          </cell>
          <cell r="O1526">
            <v>37617.199999999997</v>
          </cell>
        </row>
        <row r="1527">
          <cell r="A1527" t="str">
            <v xml:space="preserve">    Billing Rate (Mills/KWH)</v>
          </cell>
          <cell r="C1527">
            <v>28.953832620289237</v>
          </cell>
          <cell r="E1527">
            <v>32.471802855944723</v>
          </cell>
          <cell r="G1527">
            <v>55.705954936953212</v>
          </cell>
          <cell r="I1527">
            <v>26.153069430811037</v>
          </cell>
          <cell r="K1527">
            <v>30.925672994126217</v>
          </cell>
          <cell r="M1527">
            <v>41.446483125389719</v>
          </cell>
          <cell r="O1527">
            <v>38.466972664368541</v>
          </cell>
        </row>
        <row r="1528">
          <cell r="A1528" t="str">
            <v xml:space="preserve">    Cost ($1000)</v>
          </cell>
          <cell r="C1528">
            <v>221786.35790036939</v>
          </cell>
          <cell r="E1528">
            <v>317220.28931248141</v>
          </cell>
          <cell r="G1528">
            <v>716345.15697196207</v>
          </cell>
          <cell r="I1528">
            <v>191667.99996373791</v>
          </cell>
          <cell r="K1528">
            <v>539006.64721285086</v>
          </cell>
          <cell r="M1528">
            <v>1255351.8041848131</v>
          </cell>
          <cell r="O1528">
            <v>1447019.8041485511</v>
          </cell>
        </row>
        <row r="1530">
          <cell r="A1530" t="str">
            <v xml:space="preserve">  NON-UTILITY GENERATION FOR LOAD</v>
          </cell>
        </row>
        <row r="1532">
          <cell r="A1532" t="str">
            <v xml:space="preserve">    Quantity (GWH)</v>
          </cell>
          <cell r="C1532">
            <v>646.20000000000005</v>
          </cell>
          <cell r="E1532">
            <v>639.4</v>
          </cell>
          <cell r="G1532">
            <v>597.59999999999991</v>
          </cell>
          <cell r="I1532">
            <v>654.09999999999991</v>
          </cell>
          <cell r="K1532">
            <v>1285.5999999999999</v>
          </cell>
          <cell r="M1532">
            <v>1883.1999999999998</v>
          </cell>
          <cell r="O1532">
            <v>2537.2999999999997</v>
          </cell>
        </row>
        <row r="1533">
          <cell r="A1533" t="str">
            <v xml:space="preserve">    Cost Rate (Mills/KWH)</v>
          </cell>
          <cell r="C1533">
            <v>65.199999899102451</v>
          </cell>
          <cell r="E1533">
            <v>65.199999898029418</v>
          </cell>
          <cell r="G1533">
            <v>65.199999890896933</v>
          </cell>
          <cell r="I1533">
            <v>65.19999990032106</v>
          </cell>
          <cell r="K1533">
            <v>65.19999994928439</v>
          </cell>
          <cell r="M1533">
            <v>65.199999965378083</v>
          </cell>
          <cell r="O1533">
            <v>65.19999997430341</v>
          </cell>
        </row>
        <row r="1534">
          <cell r="A1534" t="str">
            <v xml:space="preserve">    Cost ($1000)</v>
          </cell>
          <cell r="C1534">
            <v>42132.240000000005</v>
          </cell>
          <cell r="E1534">
            <v>41688.880000000005</v>
          </cell>
          <cell r="G1534">
            <v>38963.520000000004</v>
          </cell>
          <cell r="I1534">
            <v>42647.32</v>
          </cell>
          <cell r="K1534">
            <v>83821.12000000001</v>
          </cell>
          <cell r="M1534">
            <v>122784.64000000001</v>
          </cell>
          <cell r="O1534">
            <v>165431.96000000002</v>
          </cell>
        </row>
        <row r="1536">
          <cell r="A1536" t="str">
            <v xml:space="preserve">  PASNY AND BORDERLINES</v>
          </cell>
        </row>
        <row r="1538">
          <cell r="A1538" t="str">
            <v xml:space="preserve">    Quantity (GWH)</v>
          </cell>
          <cell r="C1538">
            <v>7.5</v>
          </cell>
          <cell r="E1538">
            <v>7.5</v>
          </cell>
          <cell r="G1538">
            <v>7.5</v>
          </cell>
          <cell r="I1538">
            <v>7.5</v>
          </cell>
          <cell r="K1538">
            <v>15</v>
          </cell>
          <cell r="M1538">
            <v>22.5</v>
          </cell>
          <cell r="O1538">
            <v>30</v>
          </cell>
        </row>
        <row r="1539">
          <cell r="A1539" t="str">
            <v xml:space="preserve">    Cost Rate (Mills/KWH)</v>
          </cell>
          <cell r="C1539">
            <v>23.359996885333747</v>
          </cell>
          <cell r="E1539">
            <v>23.359996885333747</v>
          </cell>
          <cell r="G1539">
            <v>23.359996885333747</v>
          </cell>
          <cell r="I1539">
            <v>23.359996885333747</v>
          </cell>
          <cell r="K1539">
            <v>23.359998442666772</v>
          </cell>
          <cell r="M1539">
            <v>23.359998961777819</v>
          </cell>
          <cell r="O1539">
            <v>23.359999221333357</v>
          </cell>
        </row>
        <row r="1540">
          <cell r="A1540" t="str">
            <v xml:space="preserve">    Cost ($1000)</v>
          </cell>
          <cell r="C1540">
            <v>175.2</v>
          </cell>
          <cell r="E1540">
            <v>175.2</v>
          </cell>
          <cell r="G1540">
            <v>175.2</v>
          </cell>
          <cell r="I1540">
            <v>175.2</v>
          </cell>
          <cell r="K1540">
            <v>350.4</v>
          </cell>
          <cell r="M1540">
            <v>525.59999999999991</v>
          </cell>
          <cell r="O1540">
            <v>700.8</v>
          </cell>
        </row>
        <row r="1542">
          <cell r="A1542" t="str">
            <v xml:space="preserve">  PP&amp;L SHARE OF EHV CHARGES (Page 14)</v>
          </cell>
          <cell r="C1542">
            <v>4775.9984133203134</v>
          </cell>
          <cell r="E1542">
            <v>6041.4228745688115</v>
          </cell>
          <cell r="G1542">
            <v>7895.6440306915938</v>
          </cell>
          <cell r="I1542">
            <v>4590.6740825166116</v>
          </cell>
          <cell r="K1542">
            <v>10817.421287889125</v>
          </cell>
          <cell r="M1542">
            <v>18713.065318580717</v>
          </cell>
          <cell r="O1542">
            <v>23303.739401097329</v>
          </cell>
        </row>
        <row r="1544">
          <cell r="A1544" t="str">
            <v xml:space="preserve">  TOTAL COST TO SUPPLY SYSTEM OUTPUT (INC UGI)</v>
          </cell>
        </row>
        <row r="1545">
          <cell r="A1545" t="str">
            <v xml:space="preserve">    Total To Supply System Output</v>
          </cell>
          <cell r="C1545" t="e">
            <v>#REF!</v>
          </cell>
          <cell r="E1545" t="e">
            <v>#REF!</v>
          </cell>
          <cell r="G1545" t="e">
            <v>#REF!</v>
          </cell>
          <cell r="I1545" t="e">
            <v>#REF!</v>
          </cell>
          <cell r="K1545" t="e">
            <v>#REF!</v>
          </cell>
          <cell r="M1545" t="e">
            <v>#REF!</v>
          </cell>
          <cell r="O1545" t="e">
            <v>#REF!</v>
          </cell>
        </row>
        <row r="1546">
          <cell r="A1546" t="str">
            <v xml:space="preserve">    System Output (inc UGI)</v>
          </cell>
          <cell r="C1546">
            <v>7406.3</v>
          </cell>
          <cell r="E1546">
            <v>6118.7</v>
          </cell>
          <cell r="G1546">
            <v>6633.7999999999993</v>
          </cell>
          <cell r="I1546">
            <v>6920.7999999999993</v>
          </cell>
          <cell r="K1546">
            <v>13525</v>
          </cell>
          <cell r="M1546">
            <v>20158.8</v>
          </cell>
          <cell r="O1546">
            <v>27079.599999999999</v>
          </cell>
        </row>
        <row r="1547">
          <cell r="A1547" t="str">
            <v xml:space="preserve">    Cost Rate (Mills/KWH)</v>
          </cell>
          <cell r="C1547">
            <v>15</v>
          </cell>
          <cell r="E1547">
            <v>15.78</v>
          </cell>
          <cell r="G1547">
            <v>14.79</v>
          </cell>
          <cell r="I1547">
            <v>13.44</v>
          </cell>
          <cell r="K1547">
            <v>15.35</v>
          </cell>
          <cell r="M1547">
            <v>15.17</v>
          </cell>
          <cell r="O1547">
            <v>14.73</v>
          </cell>
        </row>
        <row r="1548">
          <cell r="A1548" t="str">
            <v xml:space="preserve">    Cost ($1000)</v>
          </cell>
          <cell r="C1548">
            <v>111104.92999768967</v>
          </cell>
          <cell r="E1548">
            <v>96529.035691050231</v>
          </cell>
          <cell r="G1548">
            <v>98140.232476653633</v>
          </cell>
          <cell r="I1548">
            <v>93017.078322254514</v>
          </cell>
          <cell r="K1548">
            <v>207633.9656887399</v>
          </cell>
          <cell r="M1548">
            <v>305774.19816539355</v>
          </cell>
          <cell r="O1548">
            <v>398791.27648764808</v>
          </cell>
        </row>
        <row r="1550">
          <cell r="A1550" t="str">
            <v>COST FOR PPUC CUST. ($1000)</v>
          </cell>
          <cell r="B1550">
            <v>1</v>
          </cell>
          <cell r="C1550">
            <v>111104.9</v>
          </cell>
          <cell r="E1550">
            <v>96528.9</v>
          </cell>
          <cell r="G1550">
            <v>98140.2</v>
          </cell>
          <cell r="I1550">
            <v>93017.099999999991</v>
          </cell>
          <cell r="K1550">
            <v>207633.8</v>
          </cell>
          <cell r="M1550">
            <v>305774</v>
          </cell>
          <cell r="O1550">
            <v>398791.1</v>
          </cell>
        </row>
        <row r="1551">
          <cell r="A1551" t="str">
            <v xml:space="preserve">    ECR Cost Check ($1000)</v>
          </cell>
          <cell r="C1551">
            <v>117377.2</v>
          </cell>
          <cell r="E1551">
            <v>107032.6</v>
          </cell>
          <cell r="G1551">
            <v>116972.9</v>
          </cell>
          <cell r="I1551">
            <v>98387</v>
          </cell>
          <cell r="K1551">
            <v>224409.8</v>
          </cell>
          <cell r="M1551">
            <v>341382.69999999995</v>
          </cell>
          <cell r="O1551">
            <v>439769.69999999995</v>
          </cell>
        </row>
        <row r="1552">
          <cell r="F1552" t="str">
            <v xml:space="preserve">                            RECONCILIATION OF</v>
          </cell>
        </row>
        <row r="1553">
          <cell r="F1553" t="str">
            <v>ENERGY COST RECOVERED THROUGH ECR</v>
          </cell>
          <cell r="L1553" t="str">
            <v>CASE:2001 FORECAST</v>
          </cell>
          <cell r="O1553" t="str">
            <v xml:space="preserve">      10-R</v>
          </cell>
        </row>
        <row r="1554">
          <cell r="C1554" t="str">
            <v xml:space="preserve">                </v>
          </cell>
          <cell r="F1554" t="str">
            <v xml:space="preserve">                                    (Thousands of Dollars)</v>
          </cell>
          <cell r="L1554">
            <v>36851</v>
          </cell>
        </row>
        <row r="1557">
          <cell r="C1557" t="str">
            <v>JANUARY</v>
          </cell>
          <cell r="D1557" t="str">
            <v>FEBRUARY</v>
          </cell>
          <cell r="E1557" t="str">
            <v>MARCH</v>
          </cell>
          <cell r="F1557" t="str">
            <v>APRIL</v>
          </cell>
          <cell r="G1557" t="str">
            <v>MAY</v>
          </cell>
          <cell r="H1557" t="str">
            <v>JUNE</v>
          </cell>
          <cell r="I1557" t="str">
            <v>JULY</v>
          </cell>
          <cell r="J1557" t="str">
            <v>AUGUST</v>
          </cell>
          <cell r="K1557" t="str">
            <v>SEPTEMBER</v>
          </cell>
          <cell r="L1557" t="str">
            <v>OCTOBER</v>
          </cell>
          <cell r="M1557" t="str">
            <v>NOVEMBER</v>
          </cell>
          <cell r="N1557" t="str">
            <v>DECEMBER</v>
          </cell>
          <cell r="O1557" t="str">
            <v>TOTAL</v>
          </cell>
        </row>
        <row r="1558">
          <cell r="A1558" t="str">
            <v xml:space="preserve">          (1) COST OF</v>
          </cell>
        </row>
        <row r="1559">
          <cell r="A1559" t="str">
            <v>GENERATION AND PURCHASES FOR LOAD</v>
          </cell>
        </row>
        <row r="1560">
          <cell r="A1560" t="str">
            <v>(Cost to Supply System Output-Page 16)</v>
          </cell>
          <cell r="C1560">
            <v>37413.236370958999</v>
          </cell>
          <cell r="D1560">
            <v>36939.086065993448</v>
          </cell>
          <cell r="E1560">
            <v>36752.60756073724</v>
          </cell>
          <cell r="F1560">
            <v>32905.549747841636</v>
          </cell>
          <cell r="G1560">
            <v>30749.337183237018</v>
          </cell>
          <cell r="H1560">
            <v>32874.148759971577</v>
          </cell>
          <cell r="I1560">
            <v>36250.708350988891</v>
          </cell>
          <cell r="J1560">
            <v>33958.520197341219</v>
          </cell>
          <cell r="K1560">
            <v>27931.00392832352</v>
          </cell>
          <cell r="L1560">
            <v>27111.776745307216</v>
          </cell>
          <cell r="M1560">
            <v>29479.08092103331</v>
          </cell>
          <cell r="N1560">
            <v>36426.220655913989</v>
          </cell>
          <cell r="O1560">
            <v>398791.1</v>
          </cell>
        </row>
        <row r="1563">
          <cell r="A1563" t="str">
            <v xml:space="preserve">   (2) PJM INTERCHANGE SAVINGS</v>
          </cell>
        </row>
        <row r="1564">
          <cell r="A1564" t="str">
            <v>(Interchange Savings - Page 15)</v>
          </cell>
          <cell r="C1564">
            <v>11496.3</v>
          </cell>
          <cell r="D1564">
            <v>10772.699999999999</v>
          </cell>
          <cell r="E1564">
            <v>3752.0999999999995</v>
          </cell>
          <cell r="F1564">
            <v>4.4000000000000004</v>
          </cell>
          <cell r="G1564">
            <v>5959.1</v>
          </cell>
          <cell r="H1564">
            <v>26101.5</v>
          </cell>
          <cell r="I1564">
            <v>42878.100000000006</v>
          </cell>
          <cell r="J1564">
            <v>41807.599999999991</v>
          </cell>
          <cell r="K1564">
            <v>15203.800000000001</v>
          </cell>
          <cell r="L1564">
            <v>8109.7999999999993</v>
          </cell>
          <cell r="M1564">
            <v>5545.7000000000007</v>
          </cell>
          <cell r="N1564">
            <v>7274</v>
          </cell>
          <cell r="O1564">
            <v>178905.09999999998</v>
          </cell>
        </row>
        <row r="1567">
          <cell r="A1567" t="str">
            <v xml:space="preserve">    (3) 2-PARTY SAVINGS</v>
          </cell>
        </row>
        <row r="1568">
          <cell r="A1568" t="str">
            <v>(Total Savings for Customers - Pge 14)</v>
          </cell>
          <cell r="C1568">
            <v>0</v>
          </cell>
          <cell r="D1568">
            <v>0</v>
          </cell>
          <cell r="E1568">
            <v>0</v>
          </cell>
          <cell r="F1568">
            <v>0</v>
          </cell>
          <cell r="G1568">
            <v>0</v>
          </cell>
          <cell r="H1568">
            <v>0</v>
          </cell>
          <cell r="I1568">
            <v>0</v>
          </cell>
          <cell r="J1568">
            <v>0</v>
          </cell>
          <cell r="K1568">
            <v>0</v>
          </cell>
          <cell r="L1568">
            <v>0</v>
          </cell>
          <cell r="M1568">
            <v>0</v>
          </cell>
          <cell r="N1568">
            <v>0</v>
          </cell>
          <cell r="O1568">
            <v>0</v>
          </cell>
        </row>
        <row r="1570">
          <cell r="C1570" t="str">
            <v xml:space="preserve"> =========</v>
          </cell>
          <cell r="D1570" t="str">
            <v xml:space="preserve"> =========</v>
          </cell>
          <cell r="E1570" t="str">
            <v xml:space="preserve"> =========</v>
          </cell>
          <cell r="F1570" t="str">
            <v xml:space="preserve"> =========</v>
          </cell>
          <cell r="G1570" t="str">
            <v xml:space="preserve"> =========</v>
          </cell>
          <cell r="H1570" t="str">
            <v xml:space="preserve"> =========</v>
          </cell>
          <cell r="I1570" t="str">
            <v xml:space="preserve"> =========</v>
          </cell>
          <cell r="J1570" t="str">
            <v xml:space="preserve"> =========</v>
          </cell>
          <cell r="K1570" t="str">
            <v xml:space="preserve"> =========</v>
          </cell>
          <cell r="L1570" t="str">
            <v xml:space="preserve"> =========</v>
          </cell>
          <cell r="M1570" t="str">
            <v xml:space="preserve"> =========</v>
          </cell>
          <cell r="N1570" t="str">
            <v xml:space="preserve"> =========</v>
          </cell>
          <cell r="O1570" t="str">
            <v xml:space="preserve"> ==========</v>
          </cell>
        </row>
        <row r="1572">
          <cell r="A1572" t="str">
            <v>ENERGY COST APPLICABLE TO ECR</v>
          </cell>
          <cell r="C1572">
            <v>25916.936370959</v>
          </cell>
          <cell r="D1572">
            <v>26166.386065993451</v>
          </cell>
          <cell r="E1572">
            <v>33000.507560737242</v>
          </cell>
          <cell r="F1572">
            <v>32901.149747841635</v>
          </cell>
          <cell r="G1572">
            <v>24790.237183237019</v>
          </cell>
          <cell r="H1572">
            <v>6772.6487599715765</v>
          </cell>
          <cell r="I1572">
            <v>-6627.3916490111151</v>
          </cell>
          <cell r="J1572">
            <v>-7849.0798026587727</v>
          </cell>
          <cell r="K1572">
            <v>12727.203928323519</v>
          </cell>
          <cell r="L1572">
            <v>19001.976745307216</v>
          </cell>
          <cell r="M1572">
            <v>23933.380921033309</v>
          </cell>
          <cell r="N1572">
            <v>29152.220655913989</v>
          </cell>
          <cell r="O1572">
            <v>219886.00000000003</v>
          </cell>
        </row>
        <row r="1573">
          <cell r="A1573" t="str">
            <v xml:space="preserve">        (1)-(2)-(3)</v>
          </cell>
        </row>
        <row r="1575">
          <cell r="A1575" t="str">
            <v>------------------------------</v>
          </cell>
          <cell r="B1575" t="str">
            <v>------------------------------</v>
          </cell>
          <cell r="C1575" t="str">
            <v>------------------------------</v>
          </cell>
          <cell r="D1575" t="str">
            <v>------------------------------</v>
          </cell>
          <cell r="E1575" t="str">
            <v>------------------------------</v>
          </cell>
          <cell r="F1575" t="str">
            <v>------------------------------</v>
          </cell>
          <cell r="G1575" t="str">
            <v>------------------------------</v>
          </cell>
          <cell r="H1575" t="str">
            <v>------------------------------</v>
          </cell>
          <cell r="I1575" t="str">
            <v>------------------------------</v>
          </cell>
          <cell r="J1575" t="str">
            <v>------------------------------</v>
          </cell>
          <cell r="K1575" t="str">
            <v>------------------------------</v>
          </cell>
          <cell r="L1575" t="str">
            <v>------------------------------</v>
          </cell>
          <cell r="M1575" t="str">
            <v>------------------------------</v>
          </cell>
          <cell r="N1575" t="str">
            <v>------------------------------</v>
          </cell>
          <cell r="O1575" t="str">
            <v>-----------</v>
          </cell>
        </row>
        <row r="1577">
          <cell r="A1577" t="str">
            <v>ENERGY COST APPLICABLE TO ECR</v>
          </cell>
          <cell r="C1577">
            <v>28269.100854707976</v>
          </cell>
          <cell r="D1577">
            <v>28323.378132738319</v>
          </cell>
          <cell r="E1577">
            <v>34763.622321873991</v>
          </cell>
          <cell r="F1577">
            <v>33627.576922333974</v>
          </cell>
          <cell r="G1577">
            <v>28219.676244584785</v>
          </cell>
          <cell r="H1577">
            <v>13120.338083650049</v>
          </cell>
          <cell r="I1577">
            <v>439.15625209216751</v>
          </cell>
          <cell r="J1577">
            <v>-834.83136105593348</v>
          </cell>
          <cell r="K1577">
            <v>17479.00177965542</v>
          </cell>
          <cell r="L1577">
            <v>20596.549602539591</v>
          </cell>
          <cell r="M1577">
            <v>25517.945273212623</v>
          </cell>
          <cell r="N1577">
            <v>31343.123005764373</v>
          </cell>
          <cell r="O1577">
            <v>260864.60000000003</v>
          </cell>
        </row>
        <row r="1579">
          <cell r="B1579">
            <v>312.84699999999998</v>
          </cell>
          <cell r="C1579">
            <v>281.935</v>
          </cell>
          <cell r="D1579">
            <v>312.84699999999998</v>
          </cell>
          <cell r="E1579">
            <v>302.577</v>
          </cell>
          <cell r="F1579">
            <v>312.84699999999998</v>
          </cell>
          <cell r="G1579">
            <v>302.577</v>
          </cell>
          <cell r="H1579">
            <v>312.34699999999998</v>
          </cell>
          <cell r="I1579">
            <v>312.34699999999998</v>
          </cell>
          <cell r="J1579">
            <v>302.577</v>
          </cell>
          <cell r="K1579">
            <v>312.71899999999999</v>
          </cell>
          <cell r="L1579">
            <v>302.577</v>
          </cell>
          <cell r="M1579">
            <v>312.34699999999998</v>
          </cell>
        </row>
        <row r="1584">
          <cell r="A1584" t="str">
            <v>PROMOD INPUT DATA</v>
          </cell>
        </row>
        <row r="1586">
          <cell r="A1586" t="str">
            <v>SET CURSOR ON B2245 TO IMPORT</v>
          </cell>
          <cell r="B1586" t="str">
            <v xml:space="preserve">    \/   EXTRACT.PRN FILE AS NUMBERS</v>
          </cell>
        </row>
        <row r="1587">
          <cell r="A1587" t="str">
            <v>SAFEGEN1</v>
          </cell>
          <cell r="B1587">
            <v>1</v>
          </cell>
          <cell r="C1587">
            <v>31.4</v>
          </cell>
          <cell r="D1587">
            <v>32.700000000000003</v>
          </cell>
          <cell r="E1587">
            <v>57.5</v>
          </cell>
          <cell r="F1587">
            <v>56.9</v>
          </cell>
          <cell r="G1587">
            <v>41.8</v>
          </cell>
          <cell r="H1587">
            <v>23.5</v>
          </cell>
          <cell r="I1587">
            <v>15.6</v>
          </cell>
          <cell r="J1587">
            <v>11.2</v>
          </cell>
          <cell r="K1587">
            <v>10.3</v>
          </cell>
          <cell r="L1587">
            <v>15.8</v>
          </cell>
          <cell r="M1587">
            <v>25.4</v>
          </cell>
          <cell r="N1587">
            <v>33.200000000000003</v>
          </cell>
          <cell r="O1587" t="str">
            <v xml:space="preserve"> </v>
          </cell>
        </row>
        <row r="1588">
          <cell r="A1588" t="str">
            <v>NUGS</v>
          </cell>
          <cell r="B1588">
            <v>1</v>
          </cell>
          <cell r="C1588">
            <v>205.79067441015079</v>
          </cell>
          <cell r="D1588">
            <v>229.25095800973722</v>
          </cell>
          <cell r="E1588">
            <v>211.05760615924689</v>
          </cell>
          <cell r="F1588">
            <v>204.27769531000646</v>
          </cell>
          <cell r="G1588">
            <v>201.49096692499666</v>
          </cell>
          <cell r="H1588">
            <v>233.60819523653024</v>
          </cell>
          <cell r="I1588">
            <v>211.06774137713001</v>
          </cell>
          <cell r="J1588">
            <v>200.21554620168638</v>
          </cell>
          <cell r="K1588">
            <v>186.33708909955499</v>
          </cell>
          <cell r="L1588">
            <v>201.67597120228893</v>
          </cell>
          <cell r="M1588">
            <v>213.17303883425851</v>
          </cell>
          <cell r="N1588">
            <v>239.24151723441292</v>
          </cell>
        </row>
        <row r="1589">
          <cell r="A1589" t="str">
            <v>INTCHPCH1</v>
          </cell>
          <cell r="B1589">
            <v>1</v>
          </cell>
          <cell r="C1589">
            <v>0</v>
          </cell>
          <cell r="D1589">
            <v>0</v>
          </cell>
          <cell r="E1589">
            <v>0</v>
          </cell>
          <cell r="F1589">
            <v>0</v>
          </cell>
          <cell r="G1589">
            <v>0</v>
          </cell>
          <cell r="H1589">
            <v>0</v>
          </cell>
          <cell r="I1589">
            <v>0</v>
          </cell>
          <cell r="J1589">
            <v>0</v>
          </cell>
          <cell r="K1589">
            <v>0</v>
          </cell>
          <cell r="L1589">
            <v>0</v>
          </cell>
          <cell r="M1589">
            <v>0</v>
          </cell>
          <cell r="N1589">
            <v>0</v>
          </cell>
        </row>
        <row r="1590">
          <cell r="A1590" t="str">
            <v xml:space="preserve">BIONPK1 </v>
          </cell>
          <cell r="B1590">
            <v>1</v>
          </cell>
          <cell r="C1590">
            <v>8.6669999999999998</v>
          </cell>
          <cell r="D1590">
            <v>2.802</v>
          </cell>
          <cell r="E1590">
            <v>8.5090000000000003</v>
          </cell>
          <cell r="F1590">
            <v>4.0119999999999996</v>
          </cell>
          <cell r="G1590">
            <v>16.027999999999999</v>
          </cell>
          <cell r="H1590">
            <v>15.278</v>
          </cell>
          <cell r="I1590">
            <v>11.694000000000001</v>
          </cell>
          <cell r="J1590">
            <v>8.9220000000000006</v>
          </cell>
          <cell r="K1590">
            <v>7.7370000000000001</v>
          </cell>
          <cell r="L1590">
            <v>1.68</v>
          </cell>
          <cell r="M1590">
            <v>10.561999999999999</v>
          </cell>
          <cell r="N1590">
            <v>11.305999999999999</v>
          </cell>
        </row>
        <row r="1591">
          <cell r="A1591" t="str">
            <v>BIONPK2</v>
          </cell>
          <cell r="B1591">
            <v>2</v>
          </cell>
          <cell r="C1591">
            <v>9.2859999999999996</v>
          </cell>
          <cell r="D1591">
            <v>3.0579999999999998</v>
          </cell>
          <cell r="E1591">
            <v>9.4510000000000005</v>
          </cell>
          <cell r="F1591">
            <v>4.6689999999999996</v>
          </cell>
          <cell r="G1591">
            <v>18.123000000000001</v>
          </cell>
          <cell r="H1591">
            <v>17.440999999999999</v>
          </cell>
          <cell r="I1591">
            <v>13.22</v>
          </cell>
          <cell r="J1591">
            <v>10.218999999999999</v>
          </cell>
          <cell r="K1591">
            <v>2.9079999999999999</v>
          </cell>
          <cell r="L1591">
            <v>0.47399999999999998</v>
          </cell>
          <cell r="M1591">
            <v>14.994</v>
          </cell>
          <cell r="N1591">
            <v>10.212999999999999</v>
          </cell>
        </row>
        <row r="1592">
          <cell r="A1592" t="str">
            <v>BIONPK3</v>
          </cell>
          <cell r="B1592">
            <v>3</v>
          </cell>
          <cell r="C1592">
            <v>12.166</v>
          </cell>
          <cell r="D1592">
            <v>3.8620000000000001</v>
          </cell>
          <cell r="E1592">
            <v>11.82</v>
          </cell>
          <cell r="F1592">
            <v>5.5650000000000004</v>
          </cell>
          <cell r="G1592">
            <v>39.008000000000003</v>
          </cell>
          <cell r="H1592">
            <v>40.231999999999999</v>
          </cell>
          <cell r="I1592">
            <v>30.523</v>
          </cell>
          <cell r="J1592">
            <v>21.643999999999998</v>
          </cell>
          <cell r="K1592">
            <v>17.956</v>
          </cell>
          <cell r="L1592">
            <v>1.8879999999999999</v>
          </cell>
          <cell r="M1592">
            <v>20.823</v>
          </cell>
          <cell r="N1592">
            <v>15.512</v>
          </cell>
        </row>
        <row r="1593">
          <cell r="A1593" t="str">
            <v>MTONPK1</v>
          </cell>
          <cell r="B1593">
            <v>1</v>
          </cell>
          <cell r="C1593">
            <v>4.9290000000000003</v>
          </cell>
          <cell r="D1593">
            <v>1.575</v>
          </cell>
          <cell r="E1593">
            <v>5.9509999999999996</v>
          </cell>
          <cell r="F1593">
            <v>5.8209999999999997</v>
          </cell>
          <cell r="G1593">
            <v>19.698</v>
          </cell>
          <cell r="H1593">
            <v>9.3420000000000005</v>
          </cell>
          <cell r="I1593">
            <v>7.2460000000000004</v>
          </cell>
          <cell r="J1593">
            <v>3.681</v>
          </cell>
          <cell r="K1593">
            <v>1.996</v>
          </cell>
          <cell r="L1593">
            <v>1.3049999999999999</v>
          </cell>
          <cell r="M1593">
            <v>13.988</v>
          </cell>
          <cell r="N1593">
            <v>10.544</v>
          </cell>
        </row>
        <row r="1594">
          <cell r="A1594" t="str">
            <v>MTONPK2</v>
          </cell>
          <cell r="B1594">
            <v>2</v>
          </cell>
          <cell r="C1594">
            <v>4.4749999999999996</v>
          </cell>
          <cell r="D1594">
            <v>1.4039999999999999</v>
          </cell>
          <cell r="E1594">
            <v>4.2889999999999997</v>
          </cell>
          <cell r="F1594">
            <v>4.8979999999999997</v>
          </cell>
          <cell r="G1594">
            <v>16.553000000000001</v>
          </cell>
          <cell r="H1594">
            <v>8.4359999999999999</v>
          </cell>
          <cell r="I1594">
            <v>6.4329999999999998</v>
          </cell>
          <cell r="J1594">
            <v>3.8530000000000002</v>
          </cell>
          <cell r="K1594">
            <v>4.7169999999999996</v>
          </cell>
          <cell r="L1594">
            <v>1.093</v>
          </cell>
          <cell r="M1594">
            <v>11.978999999999999</v>
          </cell>
          <cell r="N1594">
            <v>8.952</v>
          </cell>
        </row>
        <row r="1595">
          <cell r="A1595" t="str">
            <v>SBYONPK1</v>
          </cell>
          <cell r="B1595">
            <v>1</v>
          </cell>
          <cell r="C1595">
            <v>0</v>
          </cell>
          <cell r="D1595">
            <v>0</v>
          </cell>
          <cell r="E1595">
            <v>0</v>
          </cell>
          <cell r="F1595">
            <v>0</v>
          </cell>
          <cell r="G1595">
            <v>0</v>
          </cell>
          <cell r="H1595">
            <v>0</v>
          </cell>
          <cell r="I1595">
            <v>0</v>
          </cell>
          <cell r="J1595">
            <v>0</v>
          </cell>
          <cell r="K1595">
            <v>0</v>
          </cell>
          <cell r="L1595">
            <v>0</v>
          </cell>
          <cell r="M1595">
            <v>0</v>
          </cell>
          <cell r="N1595">
            <v>0</v>
          </cell>
        </row>
        <row r="1596">
          <cell r="A1596" t="str">
            <v>SBYONPK3</v>
          </cell>
          <cell r="B1596">
            <v>3</v>
          </cell>
          <cell r="C1596">
            <v>0</v>
          </cell>
          <cell r="D1596">
            <v>0</v>
          </cell>
          <cell r="E1596">
            <v>0</v>
          </cell>
          <cell r="F1596">
            <v>0</v>
          </cell>
          <cell r="G1596">
            <v>0</v>
          </cell>
          <cell r="H1596">
            <v>0</v>
          </cell>
          <cell r="I1596">
            <v>0</v>
          </cell>
          <cell r="J1596">
            <v>0</v>
          </cell>
          <cell r="K1596">
            <v>0</v>
          </cell>
          <cell r="L1596">
            <v>0</v>
          </cell>
          <cell r="M1596">
            <v>0</v>
          </cell>
          <cell r="N1596">
            <v>0</v>
          </cell>
        </row>
        <row r="1597">
          <cell r="A1597" t="str">
            <v>SBYONPK4</v>
          </cell>
          <cell r="B1597">
            <v>4</v>
          </cell>
          <cell r="C1597">
            <v>0</v>
          </cell>
          <cell r="D1597">
            <v>0</v>
          </cell>
          <cell r="E1597">
            <v>0</v>
          </cell>
          <cell r="F1597">
            <v>0</v>
          </cell>
          <cell r="G1597">
            <v>0</v>
          </cell>
          <cell r="H1597">
            <v>0</v>
          </cell>
          <cell r="I1597">
            <v>0</v>
          </cell>
          <cell r="J1597">
            <v>0</v>
          </cell>
          <cell r="K1597">
            <v>0</v>
          </cell>
          <cell r="L1597">
            <v>0</v>
          </cell>
          <cell r="M1597">
            <v>0</v>
          </cell>
          <cell r="N1597">
            <v>0</v>
          </cell>
        </row>
        <row r="1598">
          <cell r="A1598" t="str">
            <v>HLTONPK1</v>
          </cell>
          <cell r="B1598">
            <v>1</v>
          </cell>
          <cell r="C1598">
            <v>0</v>
          </cell>
          <cell r="D1598">
            <v>0</v>
          </cell>
          <cell r="E1598">
            <v>0</v>
          </cell>
          <cell r="F1598">
            <v>0</v>
          </cell>
          <cell r="G1598">
            <v>0</v>
          </cell>
          <cell r="H1598">
            <v>0</v>
          </cell>
          <cell r="I1598">
            <v>0</v>
          </cell>
          <cell r="J1598">
            <v>0</v>
          </cell>
          <cell r="K1598">
            <v>0</v>
          </cell>
          <cell r="L1598">
            <v>0</v>
          </cell>
          <cell r="M1598">
            <v>0</v>
          </cell>
          <cell r="N1598">
            <v>0</v>
          </cell>
        </row>
        <row r="1599">
          <cell r="A1599" t="str">
            <v>MNONPK1</v>
          </cell>
          <cell r="B1599">
            <v>1</v>
          </cell>
          <cell r="C1599">
            <v>9.6419999999999995</v>
          </cell>
          <cell r="D1599">
            <v>2.4900000000000002</v>
          </cell>
          <cell r="E1599">
            <v>7.8010000000000002</v>
          </cell>
          <cell r="F1599">
            <v>1.8169999999999999</v>
          </cell>
          <cell r="G1599">
            <v>0</v>
          </cell>
          <cell r="H1599">
            <v>23.093</v>
          </cell>
          <cell r="I1599">
            <v>20.981999999999999</v>
          </cell>
          <cell r="J1599">
            <v>16.422999999999998</v>
          </cell>
          <cell r="K1599">
            <v>12.943</v>
          </cell>
          <cell r="L1599">
            <v>1.885</v>
          </cell>
          <cell r="M1599">
            <v>13.237</v>
          </cell>
          <cell r="N1599">
            <v>10.914999999999999</v>
          </cell>
        </row>
        <row r="1600">
          <cell r="A1600" t="str">
            <v>MNONPK2</v>
          </cell>
          <cell r="B1600">
            <v>2</v>
          </cell>
          <cell r="C1600">
            <v>11.547000000000001</v>
          </cell>
          <cell r="D1600">
            <v>3.5640000000000001</v>
          </cell>
          <cell r="E1600">
            <v>7.64</v>
          </cell>
          <cell r="F1600">
            <v>5.173</v>
          </cell>
          <cell r="G1600">
            <v>23.846</v>
          </cell>
          <cell r="H1600">
            <v>23.527000000000001</v>
          </cell>
          <cell r="I1600">
            <v>18.34</v>
          </cell>
          <cell r="J1600">
            <v>14.051</v>
          </cell>
          <cell r="K1600">
            <v>12.167</v>
          </cell>
          <cell r="L1600">
            <v>1.835</v>
          </cell>
          <cell r="M1600">
            <v>23.100999999999999</v>
          </cell>
          <cell r="N1600">
            <v>14.337</v>
          </cell>
        </row>
        <row r="1601">
          <cell r="A1601" t="str">
            <v>BIOFPK1</v>
          </cell>
          <cell r="B1601">
            <v>1</v>
          </cell>
          <cell r="C1601">
            <v>31.26</v>
          </cell>
          <cell r="D1601">
            <v>13.991</v>
          </cell>
          <cell r="E1601">
            <v>28.28</v>
          </cell>
          <cell r="F1601">
            <v>21.783000000000001</v>
          </cell>
          <cell r="G1601">
            <v>47.738</v>
          </cell>
          <cell r="H1601">
            <v>36.167999999999999</v>
          </cell>
          <cell r="I1601">
            <v>28.815000000000001</v>
          </cell>
          <cell r="J1601">
            <v>29.045000000000002</v>
          </cell>
          <cell r="K1601">
            <v>31.413</v>
          </cell>
          <cell r="L1601">
            <v>21.513000000000002</v>
          </cell>
          <cell r="M1601">
            <v>30.908999999999999</v>
          </cell>
          <cell r="N1601">
            <v>37.366</v>
          </cell>
        </row>
        <row r="1602">
          <cell r="A1602" t="str">
            <v>BIOFPK2</v>
          </cell>
          <cell r="B1602">
            <v>2</v>
          </cell>
          <cell r="C1602">
            <v>33.999000000000002</v>
          </cell>
          <cell r="D1602">
            <v>15.188000000000001</v>
          </cell>
          <cell r="E1602">
            <v>31.716000000000001</v>
          </cell>
          <cell r="F1602">
            <v>25.071999999999999</v>
          </cell>
          <cell r="G1602">
            <v>56.735999999999997</v>
          </cell>
          <cell r="H1602">
            <v>43.73</v>
          </cell>
          <cell r="I1602">
            <v>34.070999999999998</v>
          </cell>
          <cell r="J1602">
            <v>33.807000000000002</v>
          </cell>
          <cell r="K1602">
            <v>11.776</v>
          </cell>
          <cell r="L1602">
            <v>3.9630000000000001</v>
          </cell>
          <cell r="M1602">
            <v>47.917999999999999</v>
          </cell>
          <cell r="N1602">
            <v>38.584000000000003</v>
          </cell>
        </row>
        <row r="1603">
          <cell r="A1603" t="str">
            <v>BIOFPK3</v>
          </cell>
          <cell r="B1603">
            <v>3</v>
          </cell>
          <cell r="C1603">
            <v>44.281999999999996</v>
          </cell>
          <cell r="D1603">
            <v>19.785</v>
          </cell>
          <cell r="E1603">
            <v>40.067999999999998</v>
          </cell>
          <cell r="F1603">
            <v>30.841999999999999</v>
          </cell>
          <cell r="G1603">
            <v>120.349</v>
          </cell>
          <cell r="H1603">
            <v>96.266000000000005</v>
          </cell>
          <cell r="I1603">
            <v>76.161000000000001</v>
          </cell>
          <cell r="J1603">
            <v>71.361999999999995</v>
          </cell>
          <cell r="K1603">
            <v>77.364000000000004</v>
          </cell>
          <cell r="L1603">
            <v>24.594999999999999</v>
          </cell>
          <cell r="M1603">
            <v>61.292999999999999</v>
          </cell>
          <cell r="N1603">
            <v>52.881999999999998</v>
          </cell>
        </row>
        <row r="1604">
          <cell r="A1604" t="str">
            <v>MTOFPK1</v>
          </cell>
          <cell r="B1604">
            <v>1</v>
          </cell>
          <cell r="C1604">
            <v>28.454000000000001</v>
          </cell>
          <cell r="D1604">
            <v>8.0459999999999994</v>
          </cell>
          <cell r="E1604">
            <v>27.193999999999999</v>
          </cell>
          <cell r="F1604">
            <v>29.951000000000001</v>
          </cell>
          <cell r="G1604">
            <v>47.765999999999998</v>
          </cell>
          <cell r="H1604">
            <v>33.805999999999997</v>
          </cell>
          <cell r="I1604">
            <v>37.198999999999998</v>
          </cell>
          <cell r="J1604">
            <v>20.556000000000001</v>
          </cell>
          <cell r="K1604">
            <v>9.1739999999999995</v>
          </cell>
          <cell r="L1604">
            <v>16.692</v>
          </cell>
          <cell r="M1604">
            <v>36.384</v>
          </cell>
          <cell r="N1604">
            <v>25.234999999999999</v>
          </cell>
        </row>
        <row r="1605">
          <cell r="A1605" t="str">
            <v>MTOFPK2</v>
          </cell>
          <cell r="B1605">
            <v>2</v>
          </cell>
          <cell r="C1605">
            <v>26.151</v>
          </cell>
          <cell r="D1605">
            <v>7.2649999999999997</v>
          </cell>
          <cell r="E1605">
            <v>24.413</v>
          </cell>
          <cell r="F1605">
            <v>27.428000000000001</v>
          </cell>
          <cell r="G1605">
            <v>45.091999999999999</v>
          </cell>
          <cell r="H1605">
            <v>31.561</v>
          </cell>
          <cell r="I1605">
            <v>34.845999999999997</v>
          </cell>
          <cell r="J1605">
            <v>20.6</v>
          </cell>
          <cell r="K1605">
            <v>25.818000000000001</v>
          </cell>
          <cell r="L1605">
            <v>17.812999999999999</v>
          </cell>
          <cell r="M1605">
            <v>33.960999999999999</v>
          </cell>
          <cell r="N1605">
            <v>23.103000000000002</v>
          </cell>
        </row>
        <row r="1606">
          <cell r="A1606" t="str">
            <v>SBYOFPK1</v>
          </cell>
          <cell r="B1606">
            <v>1</v>
          </cell>
          <cell r="C1606">
            <v>0</v>
          </cell>
          <cell r="D1606">
            <v>0</v>
          </cell>
          <cell r="E1606">
            <v>0</v>
          </cell>
          <cell r="F1606">
            <v>0</v>
          </cell>
          <cell r="G1606">
            <v>0</v>
          </cell>
          <cell r="H1606">
            <v>0</v>
          </cell>
          <cell r="I1606">
            <v>0</v>
          </cell>
          <cell r="J1606">
            <v>0</v>
          </cell>
          <cell r="K1606">
            <v>0</v>
          </cell>
          <cell r="L1606">
            <v>0</v>
          </cell>
          <cell r="M1606">
            <v>0</v>
          </cell>
          <cell r="N1606">
            <v>0</v>
          </cell>
        </row>
        <row r="1607">
          <cell r="A1607" t="str">
            <v>SBYOFPK3</v>
          </cell>
          <cell r="B1607">
            <v>3</v>
          </cell>
          <cell r="C1607">
            <v>0</v>
          </cell>
          <cell r="D1607">
            <v>0</v>
          </cell>
          <cell r="E1607">
            <v>0</v>
          </cell>
          <cell r="F1607">
            <v>0</v>
          </cell>
          <cell r="G1607">
            <v>0</v>
          </cell>
          <cell r="H1607">
            <v>0</v>
          </cell>
          <cell r="I1607">
            <v>0</v>
          </cell>
          <cell r="J1607">
            <v>0</v>
          </cell>
          <cell r="K1607">
            <v>0</v>
          </cell>
          <cell r="L1607">
            <v>0</v>
          </cell>
          <cell r="M1607">
            <v>0</v>
          </cell>
          <cell r="N1607">
            <v>0</v>
          </cell>
        </row>
        <row r="1608">
          <cell r="A1608" t="str">
            <v>SBYOFPK4</v>
          </cell>
          <cell r="B1608">
            <v>4</v>
          </cell>
          <cell r="C1608">
            <v>0</v>
          </cell>
          <cell r="D1608">
            <v>0</v>
          </cell>
          <cell r="E1608">
            <v>0</v>
          </cell>
          <cell r="F1608">
            <v>0</v>
          </cell>
          <cell r="G1608">
            <v>0</v>
          </cell>
          <cell r="H1608">
            <v>0</v>
          </cell>
          <cell r="I1608">
            <v>0</v>
          </cell>
          <cell r="J1608">
            <v>0</v>
          </cell>
          <cell r="K1608">
            <v>0</v>
          </cell>
          <cell r="L1608">
            <v>0</v>
          </cell>
          <cell r="M1608">
            <v>0</v>
          </cell>
          <cell r="N1608">
            <v>0</v>
          </cell>
        </row>
        <row r="1609">
          <cell r="A1609" t="str">
            <v>HLTOFPK1</v>
          </cell>
          <cell r="B1609">
            <v>1</v>
          </cell>
          <cell r="C1609">
            <v>0</v>
          </cell>
          <cell r="D1609">
            <v>0</v>
          </cell>
          <cell r="E1609">
            <v>0</v>
          </cell>
          <cell r="F1609">
            <v>0</v>
          </cell>
          <cell r="G1609">
            <v>0</v>
          </cell>
          <cell r="H1609">
            <v>0</v>
          </cell>
          <cell r="I1609">
            <v>0</v>
          </cell>
          <cell r="J1609">
            <v>0</v>
          </cell>
          <cell r="K1609">
            <v>0</v>
          </cell>
          <cell r="L1609">
            <v>0</v>
          </cell>
          <cell r="M1609">
            <v>0</v>
          </cell>
          <cell r="N1609">
            <v>0</v>
          </cell>
        </row>
        <row r="1610">
          <cell r="A1610" t="str">
            <v xml:space="preserve">MNOFPK1 </v>
          </cell>
          <cell r="B1610">
            <v>1</v>
          </cell>
          <cell r="C1610">
            <v>38.006</v>
          </cell>
          <cell r="D1610">
            <v>14.972</v>
          </cell>
          <cell r="E1610">
            <v>34.442999999999998</v>
          </cell>
          <cell r="F1610">
            <v>18.352</v>
          </cell>
          <cell r="G1610">
            <v>0</v>
          </cell>
          <cell r="H1610">
            <v>61.607999999999997</v>
          </cell>
          <cell r="I1610">
            <v>56.215000000000003</v>
          </cell>
          <cell r="J1610">
            <v>55.78</v>
          </cell>
          <cell r="K1610">
            <v>60.497999999999998</v>
          </cell>
          <cell r="L1610">
            <v>23.189</v>
          </cell>
          <cell r="M1610">
            <v>51.924999999999997</v>
          </cell>
          <cell r="N1610">
            <v>51.079000000000001</v>
          </cell>
        </row>
        <row r="1611">
          <cell r="A1611" t="str">
            <v>MNOFPK2</v>
          </cell>
          <cell r="B1611">
            <v>2</v>
          </cell>
          <cell r="C1611">
            <v>42.981999999999999</v>
          </cell>
          <cell r="D1611">
            <v>18.867000000000001</v>
          </cell>
          <cell r="E1611">
            <v>28.433</v>
          </cell>
          <cell r="F1611">
            <v>40.47</v>
          </cell>
          <cell r="G1611">
            <v>72.132000000000005</v>
          </cell>
          <cell r="H1611">
            <v>56.243000000000002</v>
          </cell>
          <cell r="I1611">
            <v>45.27</v>
          </cell>
          <cell r="J1611">
            <v>45.720999999999997</v>
          </cell>
          <cell r="K1611">
            <v>49.372999999999998</v>
          </cell>
          <cell r="L1611">
            <v>20.934999999999999</v>
          </cell>
          <cell r="M1611">
            <v>64.831999999999994</v>
          </cell>
          <cell r="N1611">
            <v>51.878</v>
          </cell>
        </row>
        <row r="1612">
          <cell r="A1612" t="str">
            <v>BRUGEN1</v>
          </cell>
          <cell r="B1612">
            <v>1</v>
          </cell>
          <cell r="C1612">
            <v>185</v>
          </cell>
          <cell r="D1612">
            <v>170</v>
          </cell>
          <cell r="E1612">
            <v>180</v>
          </cell>
          <cell r="F1612">
            <v>160</v>
          </cell>
          <cell r="G1612">
            <v>128</v>
          </cell>
          <cell r="H1612">
            <v>168</v>
          </cell>
          <cell r="I1612">
            <v>185</v>
          </cell>
          <cell r="J1612">
            <v>190</v>
          </cell>
          <cell r="K1612">
            <v>156</v>
          </cell>
          <cell r="L1612">
            <v>181.7</v>
          </cell>
          <cell r="M1612">
            <v>97.3</v>
          </cell>
          <cell r="N1612">
            <v>164.9</v>
          </cell>
        </row>
        <row r="1613">
          <cell r="A1613" t="str">
            <v xml:space="preserve">BRUGEN2 </v>
          </cell>
          <cell r="B1613">
            <v>2</v>
          </cell>
          <cell r="C1613">
            <v>219</v>
          </cell>
          <cell r="D1613">
            <v>200</v>
          </cell>
          <cell r="E1613">
            <v>200</v>
          </cell>
          <cell r="F1613">
            <v>170</v>
          </cell>
          <cell r="G1613">
            <v>119</v>
          </cell>
          <cell r="H1613">
            <v>186</v>
          </cell>
          <cell r="I1613">
            <v>211</v>
          </cell>
          <cell r="J1613">
            <v>220</v>
          </cell>
          <cell r="K1613">
            <v>38.75</v>
          </cell>
          <cell r="L1613">
            <v>17.142857142857142</v>
          </cell>
          <cell r="M1613">
            <v>162.6</v>
          </cell>
          <cell r="N1613">
            <v>191.7</v>
          </cell>
        </row>
        <row r="1614">
          <cell r="A1614" t="str">
            <v>BRUGEN3</v>
          </cell>
          <cell r="B1614">
            <v>3</v>
          </cell>
          <cell r="C1614">
            <v>410</v>
          </cell>
          <cell r="D1614">
            <v>400</v>
          </cell>
          <cell r="E1614">
            <v>460</v>
          </cell>
          <cell r="F1614">
            <v>210</v>
          </cell>
          <cell r="G1614">
            <v>310</v>
          </cell>
          <cell r="H1614">
            <v>410</v>
          </cell>
          <cell r="I1614">
            <v>430</v>
          </cell>
          <cell r="J1614">
            <v>420</v>
          </cell>
          <cell r="K1614">
            <v>330</v>
          </cell>
          <cell r="L1614">
            <v>324.39999999999998</v>
          </cell>
          <cell r="M1614">
            <v>237.3</v>
          </cell>
          <cell r="N1614">
            <v>391.1</v>
          </cell>
        </row>
        <row r="1615">
          <cell r="A1615" t="str">
            <v>MRTGEN1</v>
          </cell>
          <cell r="B1615">
            <v>1</v>
          </cell>
          <cell r="C1615">
            <v>63</v>
          </cell>
          <cell r="D1615">
            <v>59</v>
          </cell>
          <cell r="E1615">
            <v>46.5</v>
          </cell>
          <cell r="F1615">
            <v>49</v>
          </cell>
          <cell r="G1615">
            <v>30.6</v>
          </cell>
          <cell r="H1615">
            <v>45</v>
          </cell>
          <cell r="I1615">
            <v>46.6</v>
          </cell>
          <cell r="J1615">
            <v>48.6</v>
          </cell>
          <cell r="K1615">
            <v>28</v>
          </cell>
          <cell r="L1615">
            <v>67</v>
          </cell>
          <cell r="M1615">
            <v>37.799999999999997</v>
          </cell>
          <cell r="N1615">
            <v>48</v>
          </cell>
          <cell r="O1615" t="str">
            <v xml:space="preserve"> </v>
          </cell>
        </row>
        <row r="1616">
          <cell r="A1616" t="str">
            <v>MRTGEN2</v>
          </cell>
          <cell r="B1616">
            <v>2</v>
          </cell>
          <cell r="C1616">
            <v>61</v>
          </cell>
          <cell r="D1616">
            <v>58</v>
          </cell>
          <cell r="E1616">
            <v>46.5</v>
          </cell>
          <cell r="F1616">
            <v>49</v>
          </cell>
          <cell r="G1616">
            <v>31</v>
          </cell>
          <cell r="H1616">
            <v>43.2</v>
          </cell>
          <cell r="I1616">
            <v>44.7</v>
          </cell>
          <cell r="J1616">
            <v>50.1</v>
          </cell>
          <cell r="K1616">
            <v>6.9249999999999998</v>
          </cell>
          <cell r="L1616">
            <v>67.099999999999994</v>
          </cell>
          <cell r="M1616">
            <v>37.299999999999997</v>
          </cell>
          <cell r="N1616">
            <v>46</v>
          </cell>
          <cell r="O1616" t="str">
            <v xml:space="preserve"> </v>
          </cell>
        </row>
        <row r="1617">
          <cell r="A1617" t="str">
            <v xml:space="preserve">SUNGEN1 </v>
          </cell>
          <cell r="B1617">
            <v>1</v>
          </cell>
          <cell r="C1617">
            <v>0</v>
          </cell>
          <cell r="D1617">
            <v>0</v>
          </cell>
          <cell r="E1617">
            <v>0</v>
          </cell>
          <cell r="F1617">
            <v>0</v>
          </cell>
          <cell r="G1617">
            <v>0</v>
          </cell>
          <cell r="H1617">
            <v>0</v>
          </cell>
          <cell r="I1617">
            <v>0</v>
          </cell>
          <cell r="J1617">
            <v>0</v>
          </cell>
          <cell r="K1617">
            <v>0</v>
          </cell>
          <cell r="L1617">
            <v>0</v>
          </cell>
          <cell r="M1617">
            <v>0</v>
          </cell>
          <cell r="N1617">
            <v>0</v>
          </cell>
        </row>
        <row r="1618">
          <cell r="A1618" t="str">
            <v>SUNGEN3</v>
          </cell>
          <cell r="B1618">
            <v>3</v>
          </cell>
          <cell r="C1618">
            <v>0</v>
          </cell>
          <cell r="D1618">
            <v>0</v>
          </cell>
          <cell r="E1618">
            <v>0</v>
          </cell>
          <cell r="F1618">
            <v>0</v>
          </cell>
          <cell r="G1618">
            <v>0</v>
          </cell>
          <cell r="H1618">
            <v>0</v>
          </cell>
          <cell r="I1618">
            <v>0</v>
          </cell>
          <cell r="J1618">
            <v>0</v>
          </cell>
          <cell r="K1618">
            <v>0</v>
          </cell>
          <cell r="L1618">
            <v>0</v>
          </cell>
          <cell r="M1618">
            <v>0</v>
          </cell>
          <cell r="N1618">
            <v>0</v>
          </cell>
        </row>
        <row r="1619">
          <cell r="A1619" t="str">
            <v>SUNGEN4</v>
          </cell>
          <cell r="B1619">
            <v>4</v>
          </cell>
          <cell r="C1619">
            <v>0</v>
          </cell>
          <cell r="D1619">
            <v>0</v>
          </cell>
          <cell r="E1619">
            <v>0</v>
          </cell>
          <cell r="F1619">
            <v>0</v>
          </cell>
          <cell r="G1619">
            <v>0</v>
          </cell>
          <cell r="H1619">
            <v>0</v>
          </cell>
          <cell r="I1619">
            <v>0</v>
          </cell>
          <cell r="J1619">
            <v>0</v>
          </cell>
          <cell r="K1619">
            <v>0</v>
          </cell>
          <cell r="L1619">
            <v>0</v>
          </cell>
          <cell r="M1619">
            <v>0</v>
          </cell>
          <cell r="N1619">
            <v>0</v>
          </cell>
        </row>
        <row r="1620">
          <cell r="A1620" t="str">
            <v>HOLGEN1</v>
          </cell>
          <cell r="B1620">
            <v>1</v>
          </cell>
          <cell r="C1620">
            <v>0</v>
          </cell>
          <cell r="D1620">
            <v>0</v>
          </cell>
          <cell r="E1620">
            <v>0</v>
          </cell>
          <cell r="F1620">
            <v>0</v>
          </cell>
          <cell r="G1620">
            <v>0</v>
          </cell>
          <cell r="H1620">
            <v>0</v>
          </cell>
          <cell r="I1620">
            <v>0</v>
          </cell>
          <cell r="J1620">
            <v>0</v>
          </cell>
          <cell r="K1620">
            <v>0</v>
          </cell>
          <cell r="L1620">
            <v>0</v>
          </cell>
          <cell r="M1620">
            <v>0</v>
          </cell>
          <cell r="N1620">
            <v>0</v>
          </cell>
          <cell r="O1620">
            <v>1</v>
          </cell>
        </row>
        <row r="1621">
          <cell r="A1621" t="str">
            <v>KEYGEN1</v>
          </cell>
          <cell r="B1621">
            <v>1</v>
          </cell>
          <cell r="C1621">
            <v>69</v>
          </cell>
          <cell r="D1621">
            <v>64</v>
          </cell>
          <cell r="E1621">
            <v>69</v>
          </cell>
          <cell r="F1621">
            <v>66</v>
          </cell>
          <cell r="G1621">
            <v>69</v>
          </cell>
          <cell r="H1621">
            <v>65.957670199999995</v>
          </cell>
          <cell r="I1621">
            <v>69</v>
          </cell>
          <cell r="J1621">
            <v>69</v>
          </cell>
          <cell r="K1621">
            <v>65.957670199999995</v>
          </cell>
          <cell r="L1621">
            <v>69</v>
          </cell>
          <cell r="M1621">
            <v>65.957670199999995</v>
          </cell>
          <cell r="N1621">
            <v>69</v>
          </cell>
        </row>
        <row r="1622">
          <cell r="A1622" t="str">
            <v>KEYGEN2</v>
          </cell>
          <cell r="B1622">
            <v>2</v>
          </cell>
          <cell r="C1622">
            <v>69</v>
          </cell>
          <cell r="D1622">
            <v>64</v>
          </cell>
          <cell r="E1622">
            <v>69</v>
          </cell>
          <cell r="F1622">
            <v>48.654645599999995</v>
          </cell>
          <cell r="G1622">
            <v>0</v>
          </cell>
          <cell r="H1622">
            <v>65.957670199999995</v>
          </cell>
          <cell r="I1622">
            <v>69</v>
          </cell>
          <cell r="J1622">
            <v>69</v>
          </cell>
          <cell r="K1622">
            <v>65.957670199999995</v>
          </cell>
          <cell r="L1622">
            <v>69</v>
          </cell>
          <cell r="M1622">
            <v>65.957670199999995</v>
          </cell>
          <cell r="N1622">
            <v>69</v>
          </cell>
        </row>
        <row r="1623">
          <cell r="A1623" t="str">
            <v>CONGEN1</v>
          </cell>
          <cell r="B1623">
            <v>1</v>
          </cell>
          <cell r="C1623">
            <v>84.360902633711518</v>
          </cell>
          <cell r="D1623">
            <v>78.918220208670988</v>
          </cell>
          <cell r="E1623">
            <v>84.360902633711518</v>
          </cell>
          <cell r="F1623">
            <v>81.639561421191246</v>
          </cell>
          <cell r="G1623">
            <v>84.360902633711518</v>
          </cell>
          <cell r="H1623">
            <v>81.639561421191246</v>
          </cell>
          <cell r="I1623">
            <v>84.360902633711518</v>
          </cell>
          <cell r="J1623">
            <v>84.360902633711518</v>
          </cell>
          <cell r="K1623">
            <v>21.770129740680716</v>
          </cell>
          <cell r="L1623">
            <v>0</v>
          </cell>
          <cell r="M1623">
            <v>27.212662175850891</v>
          </cell>
          <cell r="N1623">
            <v>84.360902633711518</v>
          </cell>
        </row>
        <row r="1624">
          <cell r="A1624" t="str">
            <v xml:space="preserve">CONGEN2 </v>
          </cell>
          <cell r="B1624">
            <v>2</v>
          </cell>
          <cell r="C1624">
            <v>84.101330625607773</v>
          </cell>
          <cell r="D1624">
            <v>78.918220208670988</v>
          </cell>
          <cell r="E1624">
            <v>84.360902633711518</v>
          </cell>
          <cell r="F1624">
            <v>81.639561421191246</v>
          </cell>
          <cell r="G1624">
            <v>84.360902633711518</v>
          </cell>
          <cell r="H1624">
            <v>81.639561421191246</v>
          </cell>
          <cell r="I1624">
            <v>84.360902633711518</v>
          </cell>
          <cell r="J1624">
            <v>84.360902633711518</v>
          </cell>
          <cell r="K1624">
            <v>81.645056726093998</v>
          </cell>
          <cell r="L1624">
            <v>84.360902633711518</v>
          </cell>
          <cell r="M1624">
            <v>81.645056726093998</v>
          </cell>
          <cell r="N1624">
            <v>64.4959889</v>
          </cell>
        </row>
        <row r="1625">
          <cell r="A1625" t="str">
            <v>MONGEN1</v>
          </cell>
          <cell r="B1625">
            <v>1</v>
          </cell>
          <cell r="C1625">
            <v>399.8</v>
          </cell>
          <cell r="D1625">
            <v>381.7</v>
          </cell>
          <cell r="E1625">
            <v>385</v>
          </cell>
          <cell r="F1625">
            <v>0</v>
          </cell>
          <cell r="G1625">
            <v>121</v>
          </cell>
          <cell r="H1625">
            <v>430</v>
          </cell>
          <cell r="I1625">
            <v>466.8</v>
          </cell>
          <cell r="J1625">
            <v>456.8</v>
          </cell>
          <cell r="K1625">
            <v>385.3</v>
          </cell>
          <cell r="L1625">
            <v>388</v>
          </cell>
          <cell r="M1625">
            <v>288.75</v>
          </cell>
          <cell r="N1625">
            <v>385.4</v>
          </cell>
          <cell r="O1625">
            <v>4089.5500000000006</v>
          </cell>
          <cell r="P1625">
            <v>8802.5500000000011</v>
          </cell>
        </row>
        <row r="1626">
          <cell r="A1626" t="str">
            <v xml:space="preserve">MONGEN2 </v>
          </cell>
          <cell r="B1626">
            <v>2</v>
          </cell>
          <cell r="C1626">
            <v>416.2</v>
          </cell>
          <cell r="D1626">
            <v>385</v>
          </cell>
          <cell r="E1626">
            <v>304</v>
          </cell>
          <cell r="F1626">
            <v>395</v>
          </cell>
          <cell r="G1626">
            <v>375</v>
          </cell>
          <cell r="H1626">
            <v>430</v>
          </cell>
          <cell r="I1626">
            <v>470.8</v>
          </cell>
          <cell r="J1626">
            <v>459.6</v>
          </cell>
          <cell r="K1626">
            <v>387.9</v>
          </cell>
          <cell r="L1626">
            <v>298</v>
          </cell>
          <cell r="M1626">
            <v>385</v>
          </cell>
          <cell r="N1626">
            <v>404.5</v>
          </cell>
          <cell r="O1626">
            <v>4713</v>
          </cell>
        </row>
        <row r="1627">
          <cell r="A1627" t="str">
            <v xml:space="preserve">MTCGEN3 </v>
          </cell>
          <cell r="B1627">
            <v>3</v>
          </cell>
          <cell r="C1627">
            <v>47.886752136752136</v>
          </cell>
          <cell r="D1627">
            <v>47.886752136752136</v>
          </cell>
          <cell r="E1627">
            <v>17.386752136752136</v>
          </cell>
          <cell r="F1627">
            <v>11.898504273504274</v>
          </cell>
          <cell r="G1627">
            <v>36.617521367521363</v>
          </cell>
          <cell r="H1627">
            <v>125.1025641025641</v>
          </cell>
          <cell r="I1627">
            <v>200.16410256410256</v>
          </cell>
          <cell r="J1627">
            <v>200.16410256410256</v>
          </cell>
          <cell r="K1627">
            <v>73.235042735042725</v>
          </cell>
          <cell r="L1627">
            <v>0</v>
          </cell>
          <cell r="M1627">
            <v>17.386752136752136</v>
          </cell>
          <cell r="N1627">
            <v>40.261752136752136</v>
          </cell>
          <cell r="O1627">
            <v>820.99059829059843</v>
          </cell>
        </row>
        <row r="1628">
          <cell r="A1628" t="str">
            <v>MTCGEN4</v>
          </cell>
          <cell r="B1628">
            <v>4</v>
          </cell>
          <cell r="C1628">
            <v>47.886752136752136</v>
          </cell>
          <cell r="D1628">
            <v>47.886752136752136</v>
          </cell>
          <cell r="E1628">
            <v>17.386752136752136</v>
          </cell>
          <cell r="F1628">
            <v>11.898504273504274</v>
          </cell>
          <cell r="G1628">
            <v>36.617521367521363</v>
          </cell>
          <cell r="H1628">
            <v>125.1025641025641</v>
          </cell>
          <cell r="I1628">
            <v>200.16410256410256</v>
          </cell>
          <cell r="J1628">
            <v>200.16410256410256</v>
          </cell>
          <cell r="K1628">
            <v>73.235042735042725</v>
          </cell>
          <cell r="L1628">
            <v>32.344017094017097</v>
          </cell>
          <cell r="M1628">
            <v>17.386752136752136</v>
          </cell>
          <cell r="N1628">
            <v>40.261752136752136</v>
          </cell>
          <cell r="O1628">
            <v>854.33461538461552</v>
          </cell>
        </row>
        <row r="1629">
          <cell r="A1629" t="str">
            <v>SUSGEN1</v>
          </cell>
          <cell r="B1629">
            <v>1</v>
          </cell>
          <cell r="C1629">
            <v>713.07980639999994</v>
          </cell>
          <cell r="D1629">
            <v>644.07208319999995</v>
          </cell>
          <cell r="E1629">
            <v>713.07980639999994</v>
          </cell>
          <cell r="F1629">
            <v>690.07723199999998</v>
          </cell>
          <cell r="G1629">
            <v>447.2131392</v>
          </cell>
          <cell r="H1629">
            <v>690.07723199999998</v>
          </cell>
          <cell r="I1629">
            <v>713.07980639999994</v>
          </cell>
          <cell r="J1629">
            <v>713.07980639999994</v>
          </cell>
          <cell r="K1629">
            <v>690.07723199999998</v>
          </cell>
          <cell r="L1629">
            <v>713.07980639999994</v>
          </cell>
          <cell r="M1629">
            <v>690.07723199999998</v>
          </cell>
          <cell r="N1629">
            <v>713.07980639999994</v>
          </cell>
          <cell r="O1629">
            <v>8130.0729887999996</v>
          </cell>
        </row>
        <row r="1630">
          <cell r="A1630" t="str">
            <v>SUSGEN2</v>
          </cell>
          <cell r="B1630">
            <v>2</v>
          </cell>
          <cell r="C1630">
            <v>715.01227200000005</v>
          </cell>
          <cell r="D1630">
            <v>636.82653600000003</v>
          </cell>
          <cell r="E1630">
            <v>176.18169600000002</v>
          </cell>
          <cell r="F1630">
            <v>41.407200000000003</v>
          </cell>
          <cell r="G1630">
            <v>710.91129599999999</v>
          </cell>
          <cell r="H1630">
            <v>698.80449599999997</v>
          </cell>
          <cell r="I1630">
            <v>722.09797920000005</v>
          </cell>
          <cell r="J1630">
            <v>722.09797920000005</v>
          </cell>
          <cell r="K1630">
            <v>698.80449599999997</v>
          </cell>
          <cell r="L1630">
            <v>722.09797920000005</v>
          </cell>
          <cell r="M1630">
            <v>698.80449599999997</v>
          </cell>
          <cell r="N1630">
            <v>722.09797920000005</v>
          </cell>
          <cell r="O1630">
            <v>7265.1444047999985</v>
          </cell>
        </row>
        <row r="1631">
          <cell r="A1631" t="str">
            <v>DSLGEN1</v>
          </cell>
          <cell r="B1631">
            <v>1</v>
          </cell>
          <cell r="C1631">
            <v>0.1</v>
          </cell>
          <cell r="D1631">
            <v>0.1</v>
          </cell>
          <cell r="E1631">
            <v>0.1</v>
          </cell>
          <cell r="F1631">
            <v>0.1</v>
          </cell>
          <cell r="G1631">
            <v>0.2</v>
          </cell>
          <cell r="H1631">
            <v>0.2</v>
          </cell>
          <cell r="I1631">
            <v>0.1</v>
          </cell>
          <cell r="J1631">
            <v>0.1</v>
          </cell>
          <cell r="K1631">
            <v>0.1</v>
          </cell>
          <cell r="L1631">
            <v>0.1</v>
          </cell>
          <cell r="M1631">
            <v>0.1</v>
          </cell>
          <cell r="N1631">
            <v>0.1</v>
          </cell>
        </row>
        <row r="1632">
          <cell r="A1632" t="str">
            <v>WPPKGEN1</v>
          </cell>
          <cell r="B1632">
            <v>1</v>
          </cell>
          <cell r="C1632">
            <v>8.1999999999999993</v>
          </cell>
          <cell r="D1632">
            <v>7.4</v>
          </cell>
          <cell r="E1632">
            <v>7.3</v>
          </cell>
          <cell r="F1632">
            <v>8.3000000000000007</v>
          </cell>
          <cell r="G1632">
            <v>6.2</v>
          </cell>
          <cell r="H1632">
            <v>6.7</v>
          </cell>
          <cell r="I1632">
            <v>6.3</v>
          </cell>
          <cell r="J1632">
            <v>5.7</v>
          </cell>
          <cell r="K1632">
            <v>5.9</v>
          </cell>
          <cell r="L1632">
            <v>5.0999999999999996</v>
          </cell>
          <cell r="M1632">
            <v>4.7</v>
          </cell>
          <cell r="N1632">
            <v>6.6</v>
          </cell>
        </row>
        <row r="1633">
          <cell r="A1633" t="str">
            <v>HLTHYGEN1</v>
          </cell>
          <cell r="B1633">
            <v>1</v>
          </cell>
          <cell r="C1633">
            <v>53</v>
          </cell>
          <cell r="D1633">
            <v>52</v>
          </cell>
          <cell r="E1633">
            <v>70</v>
          </cell>
          <cell r="F1633">
            <v>67</v>
          </cell>
          <cell r="G1633">
            <v>65</v>
          </cell>
          <cell r="H1633">
            <v>48</v>
          </cell>
          <cell r="I1633">
            <v>36</v>
          </cell>
          <cell r="J1633">
            <v>28</v>
          </cell>
          <cell r="K1633">
            <v>25.3</v>
          </cell>
          <cell r="L1633">
            <v>31</v>
          </cell>
          <cell r="M1633">
            <v>45</v>
          </cell>
          <cell r="N1633">
            <v>54</v>
          </cell>
          <cell r="O1633">
            <v>575.29999999999995</v>
          </cell>
        </row>
        <row r="1634">
          <cell r="A1634" t="str">
            <v xml:space="preserve">CTGEN1 </v>
          </cell>
          <cell r="B1634">
            <v>1</v>
          </cell>
          <cell r="C1634">
            <v>0.5</v>
          </cell>
          <cell r="D1634">
            <v>0.9</v>
          </cell>
          <cell r="E1634">
            <v>0.1</v>
          </cell>
          <cell r="F1634">
            <v>0.2</v>
          </cell>
          <cell r="G1634">
            <v>0.5</v>
          </cell>
          <cell r="H1634">
            <v>0.5</v>
          </cell>
          <cell r="I1634">
            <v>5</v>
          </cell>
          <cell r="J1634">
            <v>1.6</v>
          </cell>
          <cell r="K1634">
            <v>2.4</v>
          </cell>
          <cell r="L1634">
            <v>0.2</v>
          </cell>
          <cell r="M1634">
            <v>0.2</v>
          </cell>
          <cell r="N1634">
            <v>0.2</v>
          </cell>
        </row>
        <row r="1635">
          <cell r="A1635" t="str">
            <v>BIONCST1</v>
          </cell>
          <cell r="B1635">
            <v>1</v>
          </cell>
          <cell r="C1635">
            <v>153.09</v>
          </cell>
          <cell r="D1635">
            <v>53.009</v>
          </cell>
          <cell r="E1635">
            <v>149.92500000000001</v>
          </cell>
          <cell r="F1635">
            <v>98.320999999999998</v>
          </cell>
          <cell r="G1635">
            <v>282.65800000000002</v>
          </cell>
          <cell r="H1635">
            <v>266.62400000000002</v>
          </cell>
          <cell r="I1635">
            <v>203.85499999999999</v>
          </cell>
          <cell r="J1635">
            <v>155.619</v>
          </cell>
          <cell r="K1635">
            <v>136.143</v>
          </cell>
          <cell r="L1635">
            <v>55.503999999999998</v>
          </cell>
          <cell r="M1635">
            <v>199.83600000000001</v>
          </cell>
          <cell r="N1635">
            <v>202.31399999999999</v>
          </cell>
        </row>
        <row r="1636">
          <cell r="A1636" t="str">
            <v>BIOFCST1</v>
          </cell>
          <cell r="B1636">
            <v>1</v>
          </cell>
          <cell r="C1636">
            <v>550.74800000000005</v>
          </cell>
          <cell r="D1636">
            <v>246.13</v>
          </cell>
          <cell r="E1636">
            <v>494.911</v>
          </cell>
          <cell r="F1636">
            <v>397.27300000000002</v>
          </cell>
          <cell r="G1636">
            <v>835.61599999999999</v>
          </cell>
          <cell r="H1636">
            <v>629.65300000000002</v>
          </cell>
          <cell r="I1636">
            <v>501.13099999999997</v>
          </cell>
          <cell r="J1636">
            <v>505.762</v>
          </cell>
          <cell r="K1636">
            <v>549.87800000000004</v>
          </cell>
          <cell r="L1636">
            <v>377.72399999999999</v>
          </cell>
          <cell r="M1636">
            <v>580.40899999999999</v>
          </cell>
          <cell r="N1636">
            <v>662.97199999999998</v>
          </cell>
        </row>
        <row r="1637">
          <cell r="A1637" t="str">
            <v xml:space="preserve">BIONCST2 </v>
          </cell>
          <cell r="B1637">
            <v>2</v>
          </cell>
          <cell r="C1637">
            <v>161.78399999999999</v>
          </cell>
          <cell r="D1637">
            <v>53.914000000000001</v>
          </cell>
          <cell r="E1637">
            <v>165.55199999999999</v>
          </cell>
          <cell r="F1637">
            <v>84.341999999999999</v>
          </cell>
          <cell r="G1637">
            <v>314.327</v>
          </cell>
          <cell r="H1637">
            <v>296.887</v>
          </cell>
          <cell r="I1637">
            <v>225.25700000000001</v>
          </cell>
          <cell r="J1637">
            <v>174.00299999999999</v>
          </cell>
          <cell r="K1637">
            <v>50.9</v>
          </cell>
          <cell r="L1637">
            <v>59.241999999999997</v>
          </cell>
          <cell r="M1637">
            <v>262.74700000000001</v>
          </cell>
          <cell r="N1637">
            <v>180.56299999999999</v>
          </cell>
        </row>
        <row r="1638">
          <cell r="A1638" t="str">
            <v>BIOFCST2</v>
          </cell>
          <cell r="B1638">
            <v>2</v>
          </cell>
          <cell r="C1638">
            <v>588.779</v>
          </cell>
          <cell r="D1638">
            <v>264.375</v>
          </cell>
          <cell r="E1638">
            <v>546.54700000000003</v>
          </cell>
          <cell r="F1638">
            <v>444.017</v>
          </cell>
          <cell r="G1638">
            <v>966.28200000000004</v>
          </cell>
          <cell r="H1638">
            <v>739.64599999999996</v>
          </cell>
          <cell r="I1638">
            <v>577.18100000000004</v>
          </cell>
          <cell r="J1638">
            <v>573.798</v>
          </cell>
          <cell r="K1638">
            <v>203.86600000000001</v>
          </cell>
          <cell r="L1638">
            <v>74.762</v>
          </cell>
          <cell r="M1638">
            <v>823.22</v>
          </cell>
          <cell r="N1638">
            <v>667.29</v>
          </cell>
        </row>
        <row r="1639">
          <cell r="A1639" t="str">
            <v>BIONCST3</v>
          </cell>
          <cell r="B1639">
            <v>3</v>
          </cell>
          <cell r="C1639">
            <v>208.13499999999999</v>
          </cell>
          <cell r="D1639">
            <v>66.488</v>
          </cell>
          <cell r="E1639">
            <v>202.52</v>
          </cell>
          <cell r="F1639">
            <v>99.271000000000001</v>
          </cell>
          <cell r="G1639">
            <v>667.02300000000002</v>
          </cell>
          <cell r="H1639">
            <v>681.66499999999996</v>
          </cell>
          <cell r="I1639">
            <v>517.72500000000002</v>
          </cell>
          <cell r="J1639">
            <v>365.52199999999999</v>
          </cell>
          <cell r="K1639">
            <v>305.36200000000002</v>
          </cell>
          <cell r="L1639">
            <v>58.396000000000001</v>
          </cell>
          <cell r="M1639">
            <v>364.827</v>
          </cell>
          <cell r="N1639">
            <v>268.53699999999998</v>
          </cell>
        </row>
        <row r="1640">
          <cell r="A1640" t="str">
            <v>BIOFCST3</v>
          </cell>
          <cell r="B1640">
            <v>3</v>
          </cell>
          <cell r="C1640">
            <v>755.31500000000005</v>
          </cell>
          <cell r="D1640">
            <v>338.149</v>
          </cell>
          <cell r="E1640">
            <v>681.56600000000003</v>
          </cell>
          <cell r="F1640">
            <v>536.41099999999994</v>
          </cell>
          <cell r="G1640">
            <v>2039.2170000000001</v>
          </cell>
          <cell r="H1640">
            <v>1626.8969999999999</v>
          </cell>
          <cell r="I1640">
            <v>1288.2470000000001</v>
          </cell>
          <cell r="J1640">
            <v>1203.2339999999999</v>
          </cell>
          <cell r="K1640">
            <v>1308.585</v>
          </cell>
          <cell r="L1640">
            <v>422.82</v>
          </cell>
          <cell r="M1640">
            <v>1066.1949999999999</v>
          </cell>
          <cell r="N1640">
            <v>907.61099999999999</v>
          </cell>
        </row>
        <row r="1641">
          <cell r="A1641" t="str">
            <v xml:space="preserve">MTONCST1  </v>
          </cell>
          <cell r="B1641">
            <v>1</v>
          </cell>
          <cell r="C1641">
            <v>83.688999999999993</v>
          </cell>
          <cell r="D1641">
            <v>26.827000000000002</v>
          </cell>
          <cell r="E1641">
            <v>103.621</v>
          </cell>
          <cell r="F1641">
            <v>104.60899999999999</v>
          </cell>
          <cell r="G1641">
            <v>372.80200000000002</v>
          </cell>
          <cell r="H1641">
            <v>162.214</v>
          </cell>
          <cell r="I1641">
            <v>124.376</v>
          </cell>
          <cell r="J1641">
            <v>61.759</v>
          </cell>
          <cell r="K1641">
            <v>36.634999999999998</v>
          </cell>
          <cell r="L1641">
            <v>23.033999999999999</v>
          </cell>
          <cell r="M1641">
            <v>252.85300000000001</v>
          </cell>
          <cell r="N1641">
            <v>188.95099999999999</v>
          </cell>
        </row>
        <row r="1642">
          <cell r="A1642" t="str">
            <v>MTOFCST1</v>
          </cell>
          <cell r="B1642">
            <v>1</v>
          </cell>
          <cell r="C1642">
            <v>522.58799999999997</v>
          </cell>
          <cell r="D1642">
            <v>135.85300000000001</v>
          </cell>
          <cell r="E1642">
            <v>498.28899999999999</v>
          </cell>
          <cell r="F1642">
            <v>548.83600000000001</v>
          </cell>
          <cell r="G1642">
            <v>940.55899999999997</v>
          </cell>
          <cell r="H1642">
            <v>646.93499999999995</v>
          </cell>
          <cell r="I1642">
            <v>696.14200000000005</v>
          </cell>
          <cell r="J1642">
            <v>389.23500000000001</v>
          </cell>
          <cell r="K1642">
            <v>175.53299999999999</v>
          </cell>
          <cell r="L1642">
            <v>306.35000000000002</v>
          </cell>
          <cell r="M1642">
            <v>685.32500000000005</v>
          </cell>
          <cell r="N1642">
            <v>443.36900000000003</v>
          </cell>
        </row>
        <row r="1643">
          <cell r="A1643" t="str">
            <v>MTONCST2</v>
          </cell>
          <cell r="B1643">
            <v>2</v>
          </cell>
          <cell r="C1643">
            <v>75.382000000000005</v>
          </cell>
          <cell r="D1643">
            <v>23.716000000000001</v>
          </cell>
          <cell r="E1643">
            <v>72.662000000000006</v>
          </cell>
          <cell r="F1643">
            <v>87.307000000000002</v>
          </cell>
          <cell r="G1643">
            <v>310.13200000000001</v>
          </cell>
          <cell r="H1643">
            <v>145.62799999999999</v>
          </cell>
          <cell r="I1643">
            <v>109.965</v>
          </cell>
          <cell r="J1643">
            <v>64.816000000000003</v>
          </cell>
          <cell r="K1643">
            <v>85.143000000000001</v>
          </cell>
          <cell r="L1643">
            <v>19.103000000000002</v>
          </cell>
          <cell r="M1643">
            <v>215.53899999999999</v>
          </cell>
          <cell r="N1643">
            <v>158.721</v>
          </cell>
        </row>
        <row r="1644">
          <cell r="A1644" t="str">
            <v>MTOFCST2</v>
          </cell>
          <cell r="B1644">
            <v>2</v>
          </cell>
          <cell r="C1644">
            <v>476.685</v>
          </cell>
          <cell r="D1644">
            <v>121.797</v>
          </cell>
          <cell r="E1644">
            <v>444.08</v>
          </cell>
          <cell r="F1644">
            <v>499.44499999999999</v>
          </cell>
          <cell r="G1644">
            <v>881.57600000000002</v>
          </cell>
          <cell r="H1644">
            <v>600.43899999999996</v>
          </cell>
          <cell r="I1644">
            <v>649.22299999999996</v>
          </cell>
          <cell r="J1644">
            <v>385.78699999999998</v>
          </cell>
          <cell r="K1644">
            <v>485.11099999999999</v>
          </cell>
          <cell r="L1644">
            <v>326.17099999999999</v>
          </cell>
          <cell r="M1644">
            <v>637.13499999999999</v>
          </cell>
          <cell r="N1644">
            <v>402.29500000000002</v>
          </cell>
        </row>
        <row r="1645">
          <cell r="A1645" t="str">
            <v>SBYONCST1</v>
          </cell>
          <cell r="B1645">
            <v>1</v>
          </cell>
          <cell r="C1645">
            <v>13.406000000000001</v>
          </cell>
          <cell r="D1645">
            <v>1.895</v>
          </cell>
          <cell r="E1645">
            <v>6.0880000000000001</v>
          </cell>
          <cell r="F1645">
            <v>4.9260000000000002</v>
          </cell>
          <cell r="G1645">
            <v>0</v>
          </cell>
          <cell r="H1645">
            <v>39.655999999999999</v>
          </cell>
          <cell r="I1645">
            <v>28.984999999999999</v>
          </cell>
          <cell r="J1645">
            <v>24.725999999999999</v>
          </cell>
          <cell r="K1645">
            <v>0</v>
          </cell>
          <cell r="L1645">
            <v>2.71</v>
          </cell>
          <cell r="M1645">
            <v>17.094000000000001</v>
          </cell>
          <cell r="N1645">
            <v>10.448</v>
          </cell>
        </row>
        <row r="1646">
          <cell r="A1646" t="str">
            <v>SBYOFCST1</v>
          </cell>
          <cell r="B1646">
            <v>1</v>
          </cell>
          <cell r="C1646">
            <v>62.262999999999998</v>
          </cell>
          <cell r="D1646">
            <v>17.817</v>
          </cell>
          <cell r="E1646">
            <v>61.192999999999998</v>
          </cell>
          <cell r="F1646">
            <v>89.213999999999999</v>
          </cell>
          <cell r="G1646">
            <v>0</v>
          </cell>
          <cell r="H1646">
            <v>134.761</v>
          </cell>
          <cell r="I1646">
            <v>97.164000000000001</v>
          </cell>
          <cell r="J1646">
            <v>90.206000000000003</v>
          </cell>
          <cell r="K1646">
            <v>0</v>
          </cell>
          <cell r="L1646">
            <v>27.417999999999999</v>
          </cell>
          <cell r="M1646">
            <v>144.95099999999999</v>
          </cell>
          <cell r="N1646">
            <v>111.642</v>
          </cell>
        </row>
        <row r="1647">
          <cell r="A1647" t="str">
            <v xml:space="preserve">SBYONCST3 </v>
          </cell>
          <cell r="B1647">
            <v>3</v>
          </cell>
          <cell r="C1647">
            <v>108.253</v>
          </cell>
          <cell r="D1647">
            <v>57.930999999999997</v>
          </cell>
          <cell r="E1647">
            <v>148.72300000000001</v>
          </cell>
          <cell r="F1647">
            <v>148.274</v>
          </cell>
          <cell r="G1647">
            <v>146.255</v>
          </cell>
          <cell r="H1647">
            <v>79.897000000000006</v>
          </cell>
          <cell r="I1647">
            <v>63.649000000000001</v>
          </cell>
          <cell r="J1647">
            <v>47.348999999999997</v>
          </cell>
          <cell r="K1647">
            <v>50.23</v>
          </cell>
          <cell r="L1647">
            <v>28.126000000000001</v>
          </cell>
          <cell r="M1647">
            <v>170.34399999999999</v>
          </cell>
          <cell r="N1647">
            <v>165.345</v>
          </cell>
        </row>
        <row r="1648">
          <cell r="A1648" t="str">
            <v>SBYOFCST3</v>
          </cell>
          <cell r="B1648">
            <v>3</v>
          </cell>
          <cell r="C1648">
            <v>296.78800000000001</v>
          </cell>
          <cell r="D1648">
            <v>163.99199999999999</v>
          </cell>
          <cell r="E1648">
            <v>279.101</v>
          </cell>
          <cell r="F1648">
            <v>307.98200000000003</v>
          </cell>
          <cell r="G1648">
            <v>222.745</v>
          </cell>
          <cell r="H1648">
            <v>147.46700000000001</v>
          </cell>
          <cell r="I1648">
            <v>124.14100000000001</v>
          </cell>
          <cell r="J1648">
            <v>128.43299999999999</v>
          </cell>
          <cell r="K1648">
            <v>131.67400000000001</v>
          </cell>
          <cell r="L1648">
            <v>195.81399999999999</v>
          </cell>
          <cell r="M1648">
            <v>297.702</v>
          </cell>
          <cell r="N1648">
            <v>318.37400000000002</v>
          </cell>
        </row>
        <row r="1649">
          <cell r="A1649" t="str">
            <v>SBYONCST4</v>
          </cell>
          <cell r="B1649">
            <v>4</v>
          </cell>
          <cell r="C1649">
            <v>81.733000000000004</v>
          </cell>
          <cell r="D1649">
            <v>34.872999999999998</v>
          </cell>
          <cell r="E1649">
            <v>97.867000000000004</v>
          </cell>
          <cell r="F1649">
            <v>58.606000000000002</v>
          </cell>
          <cell r="G1649">
            <v>138.375</v>
          </cell>
          <cell r="H1649">
            <v>136.84100000000001</v>
          </cell>
          <cell r="I1649">
            <v>106.961</v>
          </cell>
          <cell r="J1649">
            <v>78.445999999999998</v>
          </cell>
          <cell r="K1649">
            <v>76.171999999999997</v>
          </cell>
          <cell r="L1649">
            <v>18.786999999999999</v>
          </cell>
          <cell r="M1649">
            <v>149.732</v>
          </cell>
          <cell r="N1649">
            <v>123.432</v>
          </cell>
        </row>
        <row r="1650">
          <cell r="A1650" t="str">
            <v>SBYOFCST4</v>
          </cell>
          <cell r="B1650">
            <v>4</v>
          </cell>
          <cell r="C1650">
            <v>264.37400000000002</v>
          </cell>
          <cell r="D1650">
            <v>132.38900000000001</v>
          </cell>
          <cell r="E1650">
            <v>248.36199999999999</v>
          </cell>
          <cell r="F1650">
            <v>214.79499999999999</v>
          </cell>
          <cell r="G1650">
            <v>250.619</v>
          </cell>
          <cell r="H1650">
            <v>297.44900000000001</v>
          </cell>
          <cell r="I1650">
            <v>240.66399999999999</v>
          </cell>
          <cell r="J1650">
            <v>238.43700000000001</v>
          </cell>
          <cell r="K1650">
            <v>255.29599999999999</v>
          </cell>
          <cell r="L1650">
            <v>184.357</v>
          </cell>
          <cell r="M1650">
            <v>326.04599999999999</v>
          </cell>
          <cell r="N1650">
            <v>305.197</v>
          </cell>
        </row>
        <row r="1651">
          <cell r="A1651" t="str">
            <v>HLTONCST1</v>
          </cell>
          <cell r="B1651">
            <v>1</v>
          </cell>
          <cell r="C1651">
            <v>0</v>
          </cell>
          <cell r="D1651">
            <v>0</v>
          </cell>
          <cell r="E1651">
            <v>0</v>
          </cell>
          <cell r="F1651">
            <v>0</v>
          </cell>
          <cell r="G1651">
            <v>0</v>
          </cell>
          <cell r="H1651">
            <v>0</v>
          </cell>
          <cell r="I1651">
            <v>0</v>
          </cell>
          <cell r="J1651">
            <v>0</v>
          </cell>
          <cell r="K1651">
            <v>0</v>
          </cell>
          <cell r="L1651">
            <v>0</v>
          </cell>
          <cell r="M1651">
            <v>0</v>
          </cell>
          <cell r="N1651">
            <v>0</v>
          </cell>
        </row>
        <row r="1652">
          <cell r="A1652" t="str">
            <v>HLTOFCST1</v>
          </cell>
          <cell r="B1652">
            <v>1</v>
          </cell>
          <cell r="C1652">
            <v>0</v>
          </cell>
          <cell r="D1652">
            <v>0</v>
          </cell>
          <cell r="E1652">
            <v>0</v>
          </cell>
          <cell r="F1652">
            <v>0</v>
          </cell>
          <cell r="G1652">
            <v>0</v>
          </cell>
          <cell r="H1652">
            <v>0</v>
          </cell>
          <cell r="I1652">
            <v>0</v>
          </cell>
          <cell r="J1652">
            <v>0</v>
          </cell>
          <cell r="K1652">
            <v>0</v>
          </cell>
          <cell r="L1652">
            <v>0</v>
          </cell>
          <cell r="M1652">
            <v>0</v>
          </cell>
          <cell r="N1652">
            <v>0</v>
          </cell>
        </row>
        <row r="1653">
          <cell r="A1653" t="str">
            <v xml:space="preserve">MNONCST1 </v>
          </cell>
          <cell r="B1653">
            <v>1</v>
          </cell>
          <cell r="C1653">
            <v>160.459</v>
          </cell>
          <cell r="D1653">
            <v>59.615000000000002</v>
          </cell>
          <cell r="E1653">
            <v>130.798</v>
          </cell>
          <cell r="F1653">
            <v>30.204000000000001</v>
          </cell>
          <cell r="G1653">
            <v>0</v>
          </cell>
          <cell r="H1653">
            <v>388.07499999999999</v>
          </cell>
          <cell r="I1653">
            <v>350.05399999999997</v>
          </cell>
          <cell r="J1653">
            <v>273.846</v>
          </cell>
          <cell r="K1653">
            <v>217.88499999999999</v>
          </cell>
          <cell r="L1653">
            <v>65.650999999999996</v>
          </cell>
          <cell r="M1653">
            <v>224.399</v>
          </cell>
          <cell r="N1653">
            <v>184.69300000000001</v>
          </cell>
        </row>
        <row r="1654">
          <cell r="A1654" t="str">
            <v xml:space="preserve">MNOFCST1 </v>
          </cell>
          <cell r="B1654">
            <v>1</v>
          </cell>
          <cell r="C1654">
            <v>629.57100000000003</v>
          </cell>
          <cell r="D1654">
            <v>249.65299999999999</v>
          </cell>
          <cell r="E1654">
            <v>568.16899999999998</v>
          </cell>
          <cell r="F1654">
            <v>298.50900000000001</v>
          </cell>
          <cell r="G1654">
            <v>0</v>
          </cell>
          <cell r="H1654">
            <v>1029.4480000000001</v>
          </cell>
          <cell r="I1654">
            <v>932.69200000000001</v>
          </cell>
          <cell r="J1654">
            <v>927.37400000000002</v>
          </cell>
          <cell r="K1654">
            <v>1007.883</v>
          </cell>
          <cell r="L1654">
            <v>386.65100000000001</v>
          </cell>
          <cell r="M1654">
            <v>865.97299999999996</v>
          </cell>
          <cell r="N1654">
            <v>848.07100000000003</v>
          </cell>
        </row>
        <row r="1655">
          <cell r="A1655" t="str">
            <v xml:space="preserve">MNONCST2 </v>
          </cell>
          <cell r="B1655">
            <v>2</v>
          </cell>
          <cell r="C1655">
            <v>193.94300000000001</v>
          </cell>
          <cell r="D1655">
            <v>60.408000000000001</v>
          </cell>
          <cell r="E1655">
            <v>129.19200000000001</v>
          </cell>
          <cell r="F1655">
            <v>87.161000000000001</v>
          </cell>
          <cell r="G1655">
            <v>401.47300000000001</v>
          </cell>
          <cell r="H1655">
            <v>392.577</v>
          </cell>
          <cell r="I1655">
            <v>307.964</v>
          </cell>
          <cell r="J1655">
            <v>235.863</v>
          </cell>
          <cell r="K1655">
            <v>205.411</v>
          </cell>
          <cell r="L1655">
            <v>67.793999999999997</v>
          </cell>
          <cell r="M1655">
            <v>392.15800000000002</v>
          </cell>
          <cell r="N1655">
            <v>244.256</v>
          </cell>
        </row>
        <row r="1656">
          <cell r="A1656" t="str">
            <v xml:space="preserve">MNOFCST2 </v>
          </cell>
          <cell r="B1656">
            <v>2</v>
          </cell>
          <cell r="C1656">
            <v>719.66099999999994</v>
          </cell>
          <cell r="D1656">
            <v>317.18599999999998</v>
          </cell>
          <cell r="E1656">
            <v>476.33600000000001</v>
          </cell>
          <cell r="F1656">
            <v>672.59699999999998</v>
          </cell>
          <cell r="G1656">
            <v>1204.317</v>
          </cell>
          <cell r="H1656">
            <v>936.08299999999997</v>
          </cell>
          <cell r="I1656">
            <v>757.83699999999999</v>
          </cell>
          <cell r="J1656">
            <v>765.94299999999998</v>
          </cell>
          <cell r="K1656">
            <v>828.48800000000006</v>
          </cell>
          <cell r="L1656">
            <v>357.36599999999999</v>
          </cell>
          <cell r="M1656">
            <v>1090.8920000000001</v>
          </cell>
          <cell r="N1656">
            <v>873.66899999999998</v>
          </cell>
        </row>
        <row r="1657">
          <cell r="A1657" t="str">
            <v>PRCHRATE1</v>
          </cell>
          <cell r="B1657">
            <v>1</v>
          </cell>
          <cell r="C1657">
            <v>0</v>
          </cell>
          <cell r="D1657">
            <v>0</v>
          </cell>
          <cell r="E1657">
            <v>21.957000000000001</v>
          </cell>
          <cell r="F1657">
            <v>20.501000000000001</v>
          </cell>
          <cell r="G1657">
            <v>15.487</v>
          </cell>
          <cell r="H1657">
            <v>14.638999999999999</v>
          </cell>
          <cell r="I1657">
            <v>0</v>
          </cell>
          <cell r="J1657">
            <v>0</v>
          </cell>
          <cell r="K1657">
            <v>14.564</v>
          </cell>
          <cell r="L1657">
            <v>28.56</v>
          </cell>
          <cell r="M1657">
            <v>16.928999999999998</v>
          </cell>
          <cell r="N1657">
            <v>32.899000000000001</v>
          </cell>
        </row>
        <row r="1658">
          <cell r="A1658" t="str">
            <v>SALERATE1</v>
          </cell>
          <cell r="B1658">
            <v>1</v>
          </cell>
          <cell r="C1658">
            <v>22.797999999999998</v>
          </cell>
          <cell r="D1658">
            <v>24.367000000000001</v>
          </cell>
          <cell r="E1658">
            <v>21.224</v>
          </cell>
          <cell r="F1658">
            <v>19.823</v>
          </cell>
          <cell r="G1658">
            <v>18.356999999999999</v>
          </cell>
          <cell r="H1658">
            <v>20.149000000000001</v>
          </cell>
          <cell r="I1658">
            <v>25.597999999999999</v>
          </cell>
          <cell r="J1658">
            <v>24.212</v>
          </cell>
          <cell r="K1658">
            <v>21.83</v>
          </cell>
          <cell r="L1658">
            <v>21.782</v>
          </cell>
          <cell r="M1658">
            <v>18.343</v>
          </cell>
          <cell r="N1658">
            <v>20.856000000000002</v>
          </cell>
        </row>
        <row r="1659">
          <cell r="A1659" t="str">
            <v>SET CURSOR ON B2283 TO IMPORT</v>
          </cell>
        </row>
        <row r="1660">
          <cell r="B1660" t="str">
            <v>COAL CONSUMPTION PROVIDED BY IAIN RODDICK; #2 OIL CONSUMPTION PROVIDED BY DICK JENSEN.  #6 OIL AND GAS BY JOHN BAILEYS.</v>
          </cell>
        </row>
        <row r="1661">
          <cell r="A1661" t="str">
            <v>SUNBURY BIT</v>
          </cell>
          <cell r="B1661" t="str">
            <v>M-Tons</v>
          </cell>
          <cell r="C1661" t="str">
            <v>M-$</v>
          </cell>
          <cell r="D1661" t="str">
            <v>M-Tons</v>
          </cell>
          <cell r="E1661" t="str">
            <v>M-$</v>
          </cell>
          <cell r="F1661" t="str">
            <v>M-Tons</v>
          </cell>
          <cell r="G1661" t="str">
            <v>M-$</v>
          </cell>
          <cell r="H1661" t="str">
            <v>M-Tons</v>
          </cell>
          <cell r="I1661" t="str">
            <v>M-$</v>
          </cell>
        </row>
        <row r="1662">
          <cell r="B1662">
            <v>0</v>
          </cell>
          <cell r="C1662">
            <v>0</v>
          </cell>
          <cell r="D1662">
            <v>0</v>
          </cell>
          <cell r="E1662">
            <v>0</v>
          </cell>
          <cell r="F1662">
            <v>0</v>
          </cell>
          <cell r="G1662">
            <v>0</v>
          </cell>
          <cell r="H1662">
            <v>0</v>
          </cell>
          <cell r="I1662">
            <v>0</v>
          </cell>
          <cell r="J1662">
            <v>0</v>
          </cell>
          <cell r="K1662">
            <v>0</v>
          </cell>
        </row>
        <row r="1663">
          <cell r="B1663">
            <v>0</v>
          </cell>
          <cell r="C1663">
            <v>0</v>
          </cell>
          <cell r="D1663">
            <v>0</v>
          </cell>
          <cell r="E1663">
            <v>0</v>
          </cell>
          <cell r="F1663">
            <v>0</v>
          </cell>
          <cell r="G1663">
            <v>0</v>
          </cell>
          <cell r="H1663">
            <v>0</v>
          </cell>
          <cell r="I1663">
            <v>0</v>
          </cell>
          <cell r="J1663">
            <v>0</v>
          </cell>
          <cell r="K1663">
            <v>0</v>
          </cell>
        </row>
        <row r="1664">
          <cell r="B1664">
            <v>0</v>
          </cell>
          <cell r="C1664">
            <v>0</v>
          </cell>
          <cell r="D1664">
            <v>0</v>
          </cell>
          <cell r="E1664">
            <v>0</v>
          </cell>
          <cell r="F1664">
            <v>0</v>
          </cell>
          <cell r="G1664">
            <v>0</v>
          </cell>
          <cell r="H1664">
            <v>0</v>
          </cell>
          <cell r="I1664">
            <v>0</v>
          </cell>
          <cell r="J1664">
            <v>0</v>
          </cell>
          <cell r="K1664">
            <v>0</v>
          </cell>
        </row>
        <row r="1665">
          <cell r="B1665">
            <v>0</v>
          </cell>
          <cell r="C1665">
            <v>0</v>
          </cell>
          <cell r="J1665">
            <v>0</v>
          </cell>
          <cell r="K1665">
            <v>0</v>
          </cell>
        </row>
        <row r="1666">
          <cell r="A1666" t="str">
            <v>SUNBURY PREP</v>
          </cell>
        </row>
        <row r="1667">
          <cell r="B1667">
            <v>0</v>
          </cell>
          <cell r="C1667">
            <v>0</v>
          </cell>
          <cell r="D1667">
            <v>0</v>
          </cell>
          <cell r="E1667">
            <v>0</v>
          </cell>
          <cell r="F1667">
            <v>0</v>
          </cell>
          <cell r="G1667">
            <v>0</v>
          </cell>
          <cell r="H1667">
            <v>0</v>
          </cell>
          <cell r="I1667">
            <v>0</v>
          </cell>
          <cell r="J1667">
            <v>0</v>
          </cell>
          <cell r="K1667">
            <v>0</v>
          </cell>
        </row>
        <row r="1668">
          <cell r="B1668">
            <v>0</v>
          </cell>
          <cell r="C1668">
            <v>0</v>
          </cell>
          <cell r="D1668">
            <v>0</v>
          </cell>
          <cell r="E1668">
            <v>0</v>
          </cell>
          <cell r="F1668">
            <v>0</v>
          </cell>
          <cell r="G1668">
            <v>0</v>
          </cell>
          <cell r="H1668">
            <v>0</v>
          </cell>
          <cell r="I1668">
            <v>0</v>
          </cell>
          <cell r="J1668">
            <v>0</v>
          </cell>
          <cell r="K1668">
            <v>0</v>
          </cell>
        </row>
        <row r="1669">
          <cell r="B1669">
            <v>0</v>
          </cell>
          <cell r="C1669">
            <v>0</v>
          </cell>
          <cell r="D1669">
            <v>0</v>
          </cell>
          <cell r="E1669">
            <v>0</v>
          </cell>
          <cell r="F1669">
            <v>0</v>
          </cell>
          <cell r="G1669">
            <v>0</v>
          </cell>
          <cell r="H1669">
            <v>0</v>
          </cell>
          <cell r="I1669">
            <v>0</v>
          </cell>
          <cell r="J1669">
            <v>0</v>
          </cell>
          <cell r="K1669">
            <v>0</v>
          </cell>
        </row>
        <row r="1670">
          <cell r="B1670">
            <v>0</v>
          </cell>
          <cell r="C1670">
            <v>0</v>
          </cell>
          <cell r="J1670">
            <v>0</v>
          </cell>
          <cell r="K1670">
            <v>0</v>
          </cell>
        </row>
        <row r="1671">
          <cell r="A1671" t="str">
            <v>SUNBURY SILT</v>
          </cell>
        </row>
        <row r="1672">
          <cell r="B1672">
            <v>0</v>
          </cell>
          <cell r="C1672">
            <v>0</v>
          </cell>
          <cell r="D1672">
            <v>0</v>
          </cell>
          <cell r="E1672">
            <v>0</v>
          </cell>
          <cell r="F1672">
            <v>0</v>
          </cell>
          <cell r="G1672">
            <v>0</v>
          </cell>
          <cell r="H1672">
            <v>0</v>
          </cell>
          <cell r="I1672">
            <v>0</v>
          </cell>
          <cell r="J1672">
            <v>0</v>
          </cell>
          <cell r="K1672">
            <v>0</v>
          </cell>
        </row>
        <row r="1673">
          <cell r="B1673">
            <v>0</v>
          </cell>
          <cell r="C1673">
            <v>0</v>
          </cell>
          <cell r="D1673">
            <v>0</v>
          </cell>
          <cell r="E1673">
            <v>0</v>
          </cell>
          <cell r="F1673">
            <v>0</v>
          </cell>
          <cell r="G1673">
            <v>0</v>
          </cell>
          <cell r="H1673">
            <v>0</v>
          </cell>
          <cell r="I1673">
            <v>0</v>
          </cell>
          <cell r="J1673">
            <v>0</v>
          </cell>
          <cell r="K1673">
            <v>0</v>
          </cell>
        </row>
        <row r="1674">
          <cell r="B1674">
            <v>0</v>
          </cell>
          <cell r="C1674">
            <v>0</v>
          </cell>
          <cell r="D1674">
            <v>0</v>
          </cell>
          <cell r="E1674">
            <v>0</v>
          </cell>
          <cell r="F1674">
            <v>0</v>
          </cell>
          <cell r="G1674">
            <v>0</v>
          </cell>
          <cell r="H1674">
            <v>0</v>
          </cell>
          <cell r="I1674">
            <v>0</v>
          </cell>
          <cell r="J1674">
            <v>0</v>
          </cell>
          <cell r="K1674">
            <v>0</v>
          </cell>
        </row>
        <row r="1675">
          <cell r="B1675">
            <v>0</v>
          </cell>
          <cell r="C1675">
            <v>0</v>
          </cell>
          <cell r="J1675">
            <v>0</v>
          </cell>
          <cell r="K1675">
            <v>0</v>
          </cell>
        </row>
        <row r="1676">
          <cell r="A1676" t="str">
            <v>SUNBURY COKE</v>
          </cell>
        </row>
        <row r="1677">
          <cell r="B1677">
            <v>0</v>
          </cell>
          <cell r="C1677">
            <v>0</v>
          </cell>
          <cell r="D1677">
            <v>0</v>
          </cell>
          <cell r="E1677">
            <v>0</v>
          </cell>
          <cell r="F1677">
            <v>0</v>
          </cell>
          <cell r="G1677">
            <v>0</v>
          </cell>
          <cell r="H1677">
            <v>0</v>
          </cell>
          <cell r="I1677">
            <v>0</v>
          </cell>
          <cell r="J1677">
            <v>0</v>
          </cell>
          <cell r="K1677">
            <v>0</v>
          </cell>
        </row>
        <row r="1678">
          <cell r="B1678">
            <v>0</v>
          </cell>
          <cell r="C1678">
            <v>0</v>
          </cell>
          <cell r="D1678">
            <v>0</v>
          </cell>
          <cell r="E1678">
            <v>0</v>
          </cell>
          <cell r="F1678">
            <v>0</v>
          </cell>
          <cell r="G1678">
            <v>0</v>
          </cell>
          <cell r="H1678">
            <v>0</v>
          </cell>
          <cell r="I1678">
            <v>0</v>
          </cell>
          <cell r="J1678">
            <v>0</v>
          </cell>
          <cell r="K1678">
            <v>0</v>
          </cell>
        </row>
        <row r="1679">
          <cell r="B1679">
            <v>0</v>
          </cell>
          <cell r="C1679">
            <v>0</v>
          </cell>
          <cell r="D1679">
            <v>0</v>
          </cell>
          <cell r="E1679">
            <v>0</v>
          </cell>
          <cell r="F1679">
            <v>0</v>
          </cell>
          <cell r="G1679">
            <v>0</v>
          </cell>
          <cell r="H1679">
            <v>0</v>
          </cell>
          <cell r="I1679">
            <v>0</v>
          </cell>
          <cell r="J1679">
            <v>0</v>
          </cell>
          <cell r="K1679">
            <v>0</v>
          </cell>
        </row>
        <row r="1680">
          <cell r="B1680">
            <v>0</v>
          </cell>
          <cell r="C1680">
            <v>0</v>
          </cell>
          <cell r="J1680">
            <v>0</v>
          </cell>
          <cell r="K1680">
            <v>0</v>
          </cell>
        </row>
        <row r="1681">
          <cell r="A1681" t="str">
            <v>MARTINS CREEK BIT</v>
          </cell>
        </row>
        <row r="1682">
          <cell r="B1682">
            <v>54.56</v>
          </cell>
          <cell r="C1682">
            <v>1825.0320000000002</v>
          </cell>
          <cell r="D1682">
            <v>51.48</v>
          </cell>
          <cell r="E1682">
            <v>1722.0060000000001</v>
          </cell>
          <cell r="F1682">
            <v>40.92</v>
          </cell>
          <cell r="G1682">
            <v>1368.7739999999999</v>
          </cell>
          <cell r="H1682">
            <v>43.12</v>
          </cell>
          <cell r="I1682">
            <v>1442.3639999999998</v>
          </cell>
          <cell r="J1682">
            <v>190.07999999999998</v>
          </cell>
          <cell r="K1682">
            <v>6358.1759999999995</v>
          </cell>
        </row>
        <row r="1683">
          <cell r="B1683">
            <v>27.103999999999999</v>
          </cell>
          <cell r="C1683">
            <v>906.62879999999961</v>
          </cell>
          <cell r="D1683">
            <v>38.808</v>
          </cell>
          <cell r="E1683">
            <v>1298.1275999999998</v>
          </cell>
          <cell r="F1683">
            <v>40.171999999999997</v>
          </cell>
          <cell r="G1683">
            <v>1343.7534000000001</v>
          </cell>
          <cell r="H1683">
            <v>43.427999999999997</v>
          </cell>
          <cell r="I1683">
            <v>1452.6666</v>
          </cell>
          <cell r="J1683">
            <v>149.512</v>
          </cell>
          <cell r="K1683">
            <v>5001.1763999999994</v>
          </cell>
        </row>
        <row r="1684">
          <cell r="B1684">
            <v>12.32</v>
          </cell>
          <cell r="C1684">
            <v>412.10399999999998</v>
          </cell>
          <cell r="D1684">
            <v>59.003999999999998</v>
          </cell>
          <cell r="E1684">
            <v>1973.6837999999996</v>
          </cell>
          <cell r="F1684">
            <v>33.043999999999997</v>
          </cell>
          <cell r="G1684">
            <v>1105.3217999999999</v>
          </cell>
          <cell r="H1684">
            <v>41.36</v>
          </cell>
          <cell r="I1684">
            <v>1383.4920000000002</v>
          </cell>
          <cell r="J1684">
            <v>145.72800000000001</v>
          </cell>
          <cell r="K1684">
            <v>4874.6016</v>
          </cell>
        </row>
        <row r="1685">
          <cell r="A1685">
            <v>17610.250459999996</v>
          </cell>
          <cell r="B1685">
            <v>485.32</v>
          </cell>
          <cell r="C1685">
            <v>16233.953999999996</v>
          </cell>
          <cell r="J1685">
            <v>485.32</v>
          </cell>
          <cell r="K1685">
            <v>16233.954</v>
          </cell>
        </row>
        <row r="1686">
          <cell r="A1686" t="str">
            <v>KEYSTONE BIT</v>
          </cell>
        </row>
        <row r="1687">
          <cell r="B1687">
            <v>51.704599999999999</v>
          </cell>
          <cell r="C1687">
            <v>1333.9786799999999</v>
          </cell>
          <cell r="D1687">
            <v>48.002600000000001</v>
          </cell>
          <cell r="E1687">
            <v>1238.4670800000001</v>
          </cell>
          <cell r="F1687">
            <v>50.1004</v>
          </cell>
          <cell r="G1687">
            <v>1292.59032</v>
          </cell>
          <cell r="H1687">
            <v>48.372799999999998</v>
          </cell>
          <cell r="I1687">
            <v>1248.0182399999999</v>
          </cell>
          <cell r="J1687">
            <v>198.18040000000002</v>
          </cell>
          <cell r="K1687">
            <v>5113.0543199999993</v>
          </cell>
        </row>
        <row r="1688">
          <cell r="B1688">
            <v>50.840800000000002</v>
          </cell>
          <cell r="C1688">
            <v>1311.69264</v>
          </cell>
          <cell r="D1688">
            <v>43.066600000000001</v>
          </cell>
          <cell r="E1688">
            <v>1111.1182800000001</v>
          </cell>
          <cell r="F1688">
            <v>47.755800000000001</v>
          </cell>
          <cell r="G1688">
            <v>1232.0996399999999</v>
          </cell>
          <cell r="H1688">
            <v>56.763999999999996</v>
          </cell>
          <cell r="I1688">
            <v>1464.5111999999999</v>
          </cell>
          <cell r="J1688">
            <v>198.42719999999997</v>
          </cell>
          <cell r="K1688">
            <v>5119.4217599999993</v>
          </cell>
        </row>
        <row r="1689">
          <cell r="B1689">
            <v>52.1982</v>
          </cell>
          <cell r="C1689">
            <v>1346.7135600000001</v>
          </cell>
          <cell r="D1689">
            <v>54.912999999999997</v>
          </cell>
          <cell r="E1689">
            <v>1416.7554</v>
          </cell>
          <cell r="F1689">
            <v>50.594000000000001</v>
          </cell>
          <cell r="G1689">
            <v>1305.3252</v>
          </cell>
          <cell r="H1689">
            <v>50.347200000000001</v>
          </cell>
          <cell r="I1689">
            <v>1298.9577599999998</v>
          </cell>
          <cell r="J1689">
            <v>208.05239999999998</v>
          </cell>
          <cell r="K1689">
            <v>5367.7519200000006</v>
          </cell>
        </row>
        <row r="1690">
          <cell r="B1690">
            <v>604.66</v>
          </cell>
          <cell r="C1690">
            <v>15600.227999999999</v>
          </cell>
          <cell r="J1690">
            <v>604.66</v>
          </cell>
          <cell r="K1690">
            <v>15600.227999999999</v>
          </cell>
        </row>
        <row r="1691">
          <cell r="A1691" t="str">
            <v>CONEMAUGH BIT</v>
          </cell>
        </row>
        <row r="1692">
          <cell r="B1692">
            <v>71.012500000000003</v>
          </cell>
          <cell r="C1692">
            <v>1825.7313750000001</v>
          </cell>
          <cell r="D1692">
            <v>72.8</v>
          </cell>
          <cell r="E1692">
            <v>1871.6880000000001</v>
          </cell>
          <cell r="F1692">
            <v>71.987499999999997</v>
          </cell>
          <cell r="G1692">
            <v>1850.7986249999997</v>
          </cell>
          <cell r="H1692">
            <v>61.587499999999999</v>
          </cell>
          <cell r="I1692">
            <v>1583.4146250000003</v>
          </cell>
          <cell r="J1692">
            <v>277.38749999999999</v>
          </cell>
          <cell r="K1692">
            <v>7131.6326250000002</v>
          </cell>
        </row>
        <row r="1693">
          <cell r="B1693">
            <v>65.325000000000003</v>
          </cell>
          <cell r="C1693">
            <v>1679.50575</v>
          </cell>
          <cell r="D1693">
            <v>70.362499999999997</v>
          </cell>
          <cell r="E1693">
            <v>1809.019875</v>
          </cell>
          <cell r="F1693">
            <v>66.95</v>
          </cell>
          <cell r="G1693">
            <v>1721.2845000000002</v>
          </cell>
          <cell r="H1693">
            <v>66.95</v>
          </cell>
          <cell r="I1693">
            <v>1721.2845000000002</v>
          </cell>
          <cell r="J1693">
            <v>269.58749999999998</v>
          </cell>
          <cell r="K1693">
            <v>6931.0946249999997</v>
          </cell>
        </row>
        <row r="1694">
          <cell r="B1694">
            <v>66.787499999999994</v>
          </cell>
          <cell r="C1694">
            <v>1717.1066250000003</v>
          </cell>
          <cell r="D1694">
            <v>52.325000000000003</v>
          </cell>
          <cell r="E1694">
            <v>1345.27575</v>
          </cell>
          <cell r="F1694">
            <v>45.012500000000003</v>
          </cell>
          <cell r="G1694">
            <v>1157.271375</v>
          </cell>
          <cell r="H1694">
            <v>51.512500000000003</v>
          </cell>
          <cell r="I1694">
            <v>1324.386375</v>
          </cell>
          <cell r="J1694">
            <v>215.63749999999999</v>
          </cell>
          <cell r="K1694">
            <v>5544.0401250000004</v>
          </cell>
        </row>
        <row r="1695">
          <cell r="B1695">
            <v>762.61249999999995</v>
          </cell>
          <cell r="C1695">
            <v>19606.767375000003</v>
          </cell>
          <cell r="J1695">
            <v>762.61249999999995</v>
          </cell>
          <cell r="K1695">
            <v>19606.767374999999</v>
          </cell>
        </row>
        <row r="1696">
          <cell r="A1696" t="str">
            <v>HOLTWOOD PREP</v>
          </cell>
          <cell r="B1696" t="str">
            <v>HOLTWOO</v>
          </cell>
          <cell r="C1696" t="str">
            <v>D SES</v>
          </cell>
          <cell r="D1696" t="str">
            <v>PREP</v>
          </cell>
        </row>
        <row r="1697">
          <cell r="B1697">
            <v>0</v>
          </cell>
          <cell r="C1697">
            <v>0</v>
          </cell>
          <cell r="D1697">
            <v>0</v>
          </cell>
          <cell r="E1697">
            <v>0</v>
          </cell>
          <cell r="F1697">
            <v>0</v>
          </cell>
          <cell r="G1697">
            <v>0</v>
          </cell>
          <cell r="H1697">
            <v>0</v>
          </cell>
          <cell r="I1697">
            <v>0</v>
          </cell>
          <cell r="J1697">
            <v>0</v>
          </cell>
          <cell r="K1697">
            <v>0</v>
          </cell>
        </row>
        <row r="1698">
          <cell r="B1698">
            <v>0</v>
          </cell>
          <cell r="C1698">
            <v>0</v>
          </cell>
          <cell r="D1698">
            <v>0</v>
          </cell>
          <cell r="E1698">
            <v>0</v>
          </cell>
          <cell r="F1698">
            <v>0</v>
          </cell>
          <cell r="G1698">
            <v>0</v>
          </cell>
          <cell r="H1698">
            <v>0</v>
          </cell>
          <cell r="I1698">
            <v>0</v>
          </cell>
          <cell r="J1698">
            <v>0</v>
          </cell>
          <cell r="K1698">
            <v>0</v>
          </cell>
        </row>
        <row r="1699">
          <cell r="B1699">
            <v>0</v>
          </cell>
          <cell r="C1699">
            <v>0</v>
          </cell>
          <cell r="D1699">
            <v>0</v>
          </cell>
          <cell r="E1699">
            <v>0</v>
          </cell>
          <cell r="F1699">
            <v>0</v>
          </cell>
          <cell r="G1699">
            <v>0</v>
          </cell>
          <cell r="H1699">
            <v>0</v>
          </cell>
          <cell r="I1699">
            <v>0</v>
          </cell>
          <cell r="J1699">
            <v>0</v>
          </cell>
          <cell r="K1699">
            <v>0</v>
          </cell>
        </row>
        <row r="1700">
          <cell r="B1700">
            <v>0</v>
          </cell>
          <cell r="C1700">
            <v>0</v>
          </cell>
          <cell r="J1700">
            <v>0</v>
          </cell>
          <cell r="K1700">
            <v>0</v>
          </cell>
        </row>
        <row r="1701">
          <cell r="A1701" t="str">
            <v>HOLTWOOD SILT</v>
          </cell>
          <cell r="B1701" t="str">
            <v>HOLTWOO</v>
          </cell>
          <cell r="C1701" t="str">
            <v>D SES</v>
          </cell>
          <cell r="D1701" t="str">
            <v>SILT</v>
          </cell>
        </row>
        <row r="1702">
          <cell r="B1702">
            <v>0</v>
          </cell>
          <cell r="C1702">
            <v>0</v>
          </cell>
          <cell r="D1702">
            <v>0</v>
          </cell>
          <cell r="E1702">
            <v>0</v>
          </cell>
          <cell r="F1702">
            <v>0</v>
          </cell>
          <cell r="G1702">
            <v>0</v>
          </cell>
          <cell r="H1702">
            <v>0</v>
          </cell>
          <cell r="I1702">
            <v>0</v>
          </cell>
          <cell r="J1702">
            <v>0</v>
          </cell>
          <cell r="K1702">
            <v>0</v>
          </cell>
        </row>
        <row r="1703">
          <cell r="B1703">
            <v>0</v>
          </cell>
          <cell r="C1703">
            <v>0</v>
          </cell>
          <cell r="D1703">
            <v>0</v>
          </cell>
          <cell r="E1703">
            <v>0</v>
          </cell>
          <cell r="F1703">
            <v>0</v>
          </cell>
          <cell r="G1703">
            <v>0</v>
          </cell>
          <cell r="H1703">
            <v>0</v>
          </cell>
          <cell r="I1703">
            <v>0</v>
          </cell>
          <cell r="J1703">
            <v>0</v>
          </cell>
          <cell r="K1703">
            <v>0</v>
          </cell>
        </row>
        <row r="1704">
          <cell r="B1704">
            <v>0</v>
          </cell>
          <cell r="C1704">
            <v>0</v>
          </cell>
          <cell r="D1704">
            <v>0</v>
          </cell>
          <cell r="E1704">
            <v>0</v>
          </cell>
          <cell r="F1704">
            <v>0</v>
          </cell>
          <cell r="G1704">
            <v>0</v>
          </cell>
          <cell r="H1704">
            <v>0</v>
          </cell>
          <cell r="I1704">
            <v>0</v>
          </cell>
          <cell r="J1704">
            <v>0</v>
          </cell>
          <cell r="K1704">
            <v>0</v>
          </cell>
        </row>
        <row r="1705">
          <cell r="B1705">
            <v>0</v>
          </cell>
          <cell r="C1705">
            <v>0</v>
          </cell>
          <cell r="J1705">
            <v>0</v>
          </cell>
          <cell r="K1705">
            <v>0</v>
          </cell>
        </row>
        <row r="1706">
          <cell r="A1706" t="str">
            <v>HOLTWOOD COKE</v>
          </cell>
          <cell r="B1706" t="str">
            <v>HOLTWOO</v>
          </cell>
          <cell r="C1706" t="str">
            <v>D SES</v>
          </cell>
          <cell r="D1706" t="str">
            <v>COKE</v>
          </cell>
        </row>
        <row r="1707">
          <cell r="B1707">
            <v>0</v>
          </cell>
          <cell r="C1707">
            <v>0</v>
          </cell>
          <cell r="D1707">
            <v>0</v>
          </cell>
          <cell r="E1707">
            <v>0</v>
          </cell>
          <cell r="F1707">
            <v>0</v>
          </cell>
          <cell r="G1707">
            <v>0</v>
          </cell>
          <cell r="H1707">
            <v>0</v>
          </cell>
          <cell r="I1707">
            <v>0</v>
          </cell>
          <cell r="J1707">
            <v>0</v>
          </cell>
          <cell r="K1707">
            <v>0</v>
          </cell>
        </row>
        <row r="1708">
          <cell r="B1708">
            <v>0</v>
          </cell>
          <cell r="C1708">
            <v>0</v>
          </cell>
          <cell r="D1708">
            <v>0</v>
          </cell>
          <cell r="E1708">
            <v>0</v>
          </cell>
          <cell r="F1708">
            <v>0</v>
          </cell>
          <cell r="G1708">
            <v>0</v>
          </cell>
          <cell r="H1708">
            <v>0</v>
          </cell>
          <cell r="I1708">
            <v>0</v>
          </cell>
          <cell r="J1708">
            <v>0</v>
          </cell>
          <cell r="K1708">
            <v>0</v>
          </cell>
        </row>
        <row r="1709">
          <cell r="B1709">
            <v>0</v>
          </cell>
          <cell r="C1709">
            <v>0</v>
          </cell>
          <cell r="D1709">
            <v>0</v>
          </cell>
          <cell r="E1709">
            <v>0</v>
          </cell>
          <cell r="F1709">
            <v>0</v>
          </cell>
          <cell r="G1709">
            <v>0</v>
          </cell>
          <cell r="H1709">
            <v>0</v>
          </cell>
          <cell r="I1709">
            <v>0</v>
          </cell>
          <cell r="J1709">
            <v>0</v>
          </cell>
          <cell r="K1709">
            <v>0</v>
          </cell>
        </row>
        <row r="1710">
          <cell r="B1710">
            <v>0</v>
          </cell>
          <cell r="C1710">
            <v>0</v>
          </cell>
          <cell r="J1710">
            <v>0</v>
          </cell>
          <cell r="K1710">
            <v>0</v>
          </cell>
        </row>
        <row r="1711">
          <cell r="B1711" t="str">
            <v>HOLTWOO</v>
          </cell>
          <cell r="C1711" t="str">
            <v>D SES</v>
          </cell>
          <cell r="D1711" t="str">
            <v>BIT</v>
          </cell>
        </row>
        <row r="1712">
          <cell r="A1712">
            <v>0</v>
          </cell>
          <cell r="B1712">
            <v>0</v>
          </cell>
          <cell r="C1712">
            <v>0</v>
          </cell>
          <cell r="D1712">
            <v>0</v>
          </cell>
          <cell r="E1712">
            <v>0</v>
          </cell>
          <cell r="F1712">
            <v>0</v>
          </cell>
          <cell r="G1712">
            <v>0</v>
          </cell>
          <cell r="H1712">
            <v>0</v>
          </cell>
          <cell r="I1712">
            <v>0</v>
          </cell>
          <cell r="J1712">
            <v>0</v>
          </cell>
          <cell r="K1712">
            <v>0</v>
          </cell>
        </row>
        <row r="1713">
          <cell r="B1713">
            <v>0</v>
          </cell>
          <cell r="C1713">
            <v>0</v>
          </cell>
          <cell r="D1713">
            <v>0</v>
          </cell>
          <cell r="E1713">
            <v>0</v>
          </cell>
          <cell r="F1713">
            <v>0</v>
          </cell>
          <cell r="G1713">
            <v>0</v>
          </cell>
          <cell r="H1713">
            <v>0</v>
          </cell>
          <cell r="I1713">
            <v>0</v>
          </cell>
          <cell r="J1713">
            <v>0</v>
          </cell>
          <cell r="K1713">
            <v>0</v>
          </cell>
        </row>
        <row r="1714">
          <cell r="B1714">
            <v>0</v>
          </cell>
          <cell r="C1714">
            <v>0</v>
          </cell>
          <cell r="D1714">
            <v>0</v>
          </cell>
          <cell r="E1714">
            <v>0</v>
          </cell>
          <cell r="F1714">
            <v>0</v>
          </cell>
          <cell r="G1714">
            <v>0</v>
          </cell>
          <cell r="H1714">
            <v>0</v>
          </cell>
          <cell r="I1714">
            <v>0</v>
          </cell>
          <cell r="J1714">
            <v>0</v>
          </cell>
          <cell r="K1714">
            <v>0</v>
          </cell>
        </row>
        <row r="1715">
          <cell r="B1715">
            <v>0</v>
          </cell>
          <cell r="C1715">
            <v>0</v>
          </cell>
          <cell r="J1715">
            <v>0</v>
          </cell>
          <cell r="K1715">
            <v>0</v>
          </cell>
        </row>
        <row r="1716">
          <cell r="A1716" t="str">
            <v>MONTOUR BIT</v>
          </cell>
          <cell r="B1716" t="str">
            <v>MONTOUR</v>
          </cell>
          <cell r="C1716" t="str">
            <v>SES</v>
          </cell>
          <cell r="D1716" t="str">
            <v>BIT</v>
          </cell>
        </row>
        <row r="1717">
          <cell r="B1717">
            <v>301.92</v>
          </cell>
          <cell r="C1717">
            <v>10250.184000000001</v>
          </cell>
          <cell r="D1717">
            <v>283.67899999999997</v>
          </cell>
          <cell r="E1717">
            <v>9630.9020500000006</v>
          </cell>
          <cell r="F1717">
            <v>241.69399999999999</v>
          </cell>
          <cell r="G1717">
            <v>8205.5113000000001</v>
          </cell>
          <cell r="H1717">
            <v>146.15</v>
          </cell>
          <cell r="I1717">
            <v>4961.7925000000005</v>
          </cell>
          <cell r="J1717">
            <v>973.44299999999987</v>
          </cell>
          <cell r="K1717">
            <v>33048.389850000007</v>
          </cell>
        </row>
        <row r="1718">
          <cell r="B1718">
            <v>214.839</v>
          </cell>
          <cell r="C1718">
            <v>7293.7840500000002</v>
          </cell>
          <cell r="D1718">
            <v>318.2</v>
          </cell>
          <cell r="E1718">
            <v>10802.89</v>
          </cell>
          <cell r="F1718">
            <v>346.91199999999998</v>
          </cell>
          <cell r="G1718">
            <v>11777.662400000001</v>
          </cell>
          <cell r="H1718">
            <v>339.06799999999998</v>
          </cell>
          <cell r="I1718">
            <v>11511.3586</v>
          </cell>
          <cell r="J1718">
            <v>1219.019</v>
          </cell>
          <cell r="K1718">
            <v>41385.695050000002</v>
          </cell>
        </row>
        <row r="1719">
          <cell r="B1719">
            <v>286.084</v>
          </cell>
          <cell r="C1719">
            <v>9712.5518000000011</v>
          </cell>
          <cell r="D1719">
            <v>253.82</v>
          </cell>
          <cell r="E1719">
            <v>8617.1890000000003</v>
          </cell>
          <cell r="F1719">
            <v>249.28800000000001</v>
          </cell>
          <cell r="G1719">
            <v>8463.3276000000005</v>
          </cell>
          <cell r="H1719">
            <v>292.26299999999998</v>
          </cell>
          <cell r="I1719">
            <v>9922.3288499999999</v>
          </cell>
          <cell r="J1719">
            <v>1081.4549999999999</v>
          </cell>
          <cell r="K1719">
            <v>36715.397250000002</v>
          </cell>
        </row>
        <row r="1720">
          <cell r="B1720">
            <v>3273.9169999999999</v>
          </cell>
          <cell r="C1720">
            <v>111149.48215000003</v>
          </cell>
          <cell r="J1720">
            <v>3273.9169999999999</v>
          </cell>
          <cell r="K1720">
            <v>111149.48215000003</v>
          </cell>
        </row>
        <row r="1721">
          <cell r="A1721" t="str">
            <v>BRUNNER ISL BIT</v>
          </cell>
        </row>
        <row r="1722">
          <cell r="B1722">
            <v>313.39</v>
          </cell>
          <cell r="C1722">
            <v>11883.748799999999</v>
          </cell>
          <cell r="D1722">
            <v>296.45</v>
          </cell>
          <cell r="E1722">
            <v>11241.383999999998</v>
          </cell>
          <cell r="F1722">
            <v>323.39999999999998</v>
          </cell>
          <cell r="G1722">
            <v>12263.327999999998</v>
          </cell>
          <cell r="H1722">
            <v>207.9</v>
          </cell>
          <cell r="I1722">
            <v>7883.5680000000002</v>
          </cell>
        </row>
        <row r="1723">
          <cell r="B1723">
            <v>214.44499999999999</v>
          </cell>
          <cell r="C1723">
            <v>8131.7543999999998</v>
          </cell>
          <cell r="D1723">
            <v>294.14</v>
          </cell>
          <cell r="E1723">
            <v>11153.7888</v>
          </cell>
          <cell r="F1723">
            <v>318.01</v>
          </cell>
          <cell r="G1723">
            <v>12058.939199999997</v>
          </cell>
          <cell r="H1723">
            <v>319.55</v>
          </cell>
          <cell r="I1723">
            <v>12117.336000000001</v>
          </cell>
        </row>
        <row r="1724">
          <cell r="B1724">
            <v>151.69</v>
          </cell>
          <cell r="C1724">
            <v>5752.0848000000015</v>
          </cell>
          <cell r="D1724">
            <v>144.85599999999999</v>
          </cell>
          <cell r="E1724">
            <v>5492.9395200000008</v>
          </cell>
          <cell r="F1724">
            <v>191.422</v>
          </cell>
          <cell r="G1724">
            <v>7258.7222400000001</v>
          </cell>
          <cell r="H1724">
            <v>287.86500000000001</v>
          </cell>
          <cell r="I1724">
            <v>10915.840800000004</v>
          </cell>
        </row>
        <row r="1725">
          <cell r="B1725">
            <v>3063.1180000000004</v>
          </cell>
          <cell r="C1725">
            <v>116153.43455999999</v>
          </cell>
        </row>
        <row r="1726">
          <cell r="A1726" t="str">
            <v>TOTAL COAL</v>
          </cell>
          <cell r="B1726" t="str">
            <v>TOTAL C</v>
          </cell>
          <cell r="C1726" t="str">
            <v>OAL</v>
          </cell>
        </row>
        <row r="1727">
          <cell r="B1727">
            <v>792.58709999999996</v>
          </cell>
          <cell r="C1727">
            <v>26946.844375598816</v>
          </cell>
          <cell r="D1727">
            <v>752.41159999999991</v>
          </cell>
          <cell r="E1727">
            <v>25527.27618928584</v>
          </cell>
          <cell r="F1727">
            <v>741.33789999999999</v>
          </cell>
          <cell r="G1727">
            <v>25236.588546234845</v>
          </cell>
          <cell r="H1727">
            <v>507.13030000000003</v>
          </cell>
          <cell r="I1727">
            <v>17023.519883252313</v>
          </cell>
          <cell r="J1727">
            <v>2793.4668999999994</v>
          </cell>
          <cell r="K1727">
            <v>94734.228994371821</v>
          </cell>
        </row>
        <row r="1728">
          <cell r="B1728">
            <v>541.23479999999995</v>
          </cell>
          <cell r="C1728">
            <v>18119.127323415385</v>
          </cell>
          <cell r="D1728">
            <v>764.57709999999997</v>
          </cell>
          <cell r="E1728">
            <v>25973.954254456221</v>
          </cell>
          <cell r="F1728">
            <v>819.7998</v>
          </cell>
          <cell r="G1728">
            <v>27910.833754346422</v>
          </cell>
          <cell r="H1728">
            <v>825.76</v>
          </cell>
          <cell r="I1728">
            <v>28062.540264299128</v>
          </cell>
          <cell r="J1728">
            <v>2951.3716999999997</v>
          </cell>
          <cell r="K1728">
            <v>100066.45559651715</v>
          </cell>
        </row>
        <row r="1729">
          <cell r="B1729">
            <v>622.46569999999997</v>
          </cell>
          <cell r="C1729">
            <v>20759.946141026565</v>
          </cell>
          <cell r="D1729">
            <v>621.51099999999997</v>
          </cell>
          <cell r="E1729">
            <v>20881.353703151115</v>
          </cell>
          <cell r="F1729">
            <v>569.3605</v>
          </cell>
          <cell r="G1729">
            <v>19114.240537338104</v>
          </cell>
          <cell r="H1729">
            <v>723.34770000000003</v>
          </cell>
          <cell r="I1729">
            <v>24619.982491987299</v>
          </cell>
          <cell r="J1729">
            <v>2536.6849000000002</v>
          </cell>
          <cell r="K1729">
            <v>85375.522873503083</v>
          </cell>
        </row>
        <row r="1730">
          <cell r="B1730">
            <v>8281.5234999999993</v>
          </cell>
          <cell r="C1730">
            <v>280176.20746439206</v>
          </cell>
          <cell r="J1730">
            <v>8281.5234999999993</v>
          </cell>
          <cell r="K1730">
            <v>280176.20746439206</v>
          </cell>
        </row>
        <row r="1731">
          <cell r="A1731" t="str">
            <v>SUNBURY LIGHT OIL</v>
          </cell>
          <cell r="B1731" t="str">
            <v>SUNBURY</v>
          </cell>
          <cell r="C1731" t="str">
            <v>SES</v>
          </cell>
        </row>
        <row r="1732">
          <cell r="B1732">
            <v>0</v>
          </cell>
          <cell r="C1732">
            <v>0</v>
          </cell>
          <cell r="D1732">
            <v>0</v>
          </cell>
          <cell r="E1732">
            <v>0</v>
          </cell>
          <cell r="F1732">
            <v>0</v>
          </cell>
          <cell r="G1732">
            <v>0</v>
          </cell>
          <cell r="H1732">
            <v>0</v>
          </cell>
          <cell r="I1732">
            <v>0</v>
          </cell>
          <cell r="J1732">
            <v>0</v>
          </cell>
          <cell r="K1732">
            <v>0</v>
          </cell>
        </row>
        <row r="1733">
          <cell r="B1733">
            <v>0</v>
          </cell>
          <cell r="C1733">
            <v>0</v>
          </cell>
          <cell r="D1733">
            <v>0</v>
          </cell>
          <cell r="E1733">
            <v>0</v>
          </cell>
          <cell r="F1733">
            <v>0</v>
          </cell>
          <cell r="G1733">
            <v>0</v>
          </cell>
          <cell r="H1733">
            <v>0</v>
          </cell>
          <cell r="I1733">
            <v>0</v>
          </cell>
          <cell r="J1733">
            <v>0</v>
          </cell>
          <cell r="K1733">
            <v>0</v>
          </cell>
        </row>
        <row r="1734">
          <cell r="B1734">
            <v>0</v>
          </cell>
          <cell r="C1734">
            <v>0</v>
          </cell>
          <cell r="D1734">
            <v>0</v>
          </cell>
          <cell r="E1734">
            <v>0</v>
          </cell>
          <cell r="F1734">
            <v>0</v>
          </cell>
          <cell r="G1734">
            <v>0</v>
          </cell>
          <cell r="H1734">
            <v>0</v>
          </cell>
          <cell r="I1734">
            <v>0</v>
          </cell>
          <cell r="J1734">
            <v>0</v>
          </cell>
          <cell r="K1734">
            <v>0</v>
          </cell>
        </row>
        <row r="1735">
          <cell r="B1735">
            <v>0</v>
          </cell>
          <cell r="C1735">
            <v>0</v>
          </cell>
          <cell r="J1735">
            <v>0</v>
          </cell>
          <cell r="K1735">
            <v>0</v>
          </cell>
        </row>
        <row r="1736">
          <cell r="A1736" t="str">
            <v>MARTINS CREEK LIGHT OIL</v>
          </cell>
          <cell r="B1736" t="str">
            <v>MARTINS</v>
          </cell>
          <cell r="C1736" t="str">
            <v>CREEK SES</v>
          </cell>
        </row>
        <row r="1737">
          <cell r="B1737">
            <v>158</v>
          </cell>
          <cell r="C1737">
            <v>124.495942</v>
          </cell>
          <cell r="D1737">
            <v>142</v>
          </cell>
          <cell r="E1737">
            <v>112.93018599999999</v>
          </cell>
          <cell r="F1737">
            <v>162</v>
          </cell>
          <cell r="G1737">
            <v>124.07693399999999</v>
          </cell>
          <cell r="H1737">
            <v>164</v>
          </cell>
          <cell r="I1737">
            <v>118.67302400000001</v>
          </cell>
          <cell r="J1737">
            <v>626</v>
          </cell>
          <cell r="K1737">
            <v>480.176086</v>
          </cell>
        </row>
        <row r="1738">
          <cell r="B1738">
            <v>124</v>
          </cell>
          <cell r="C1738">
            <v>87.034732000000005</v>
          </cell>
          <cell r="D1738">
            <v>148</v>
          </cell>
          <cell r="E1738">
            <v>98.58516800000001</v>
          </cell>
          <cell r="F1738">
            <v>169</v>
          </cell>
          <cell r="G1738">
            <v>115.69520299999999</v>
          </cell>
          <cell r="H1738">
            <v>152</v>
          </cell>
          <cell r="I1738">
            <v>104.817528</v>
          </cell>
          <cell r="J1738">
            <v>593</v>
          </cell>
          <cell r="K1738">
            <v>406.132631</v>
          </cell>
        </row>
        <row r="1739">
          <cell r="B1739">
            <v>94</v>
          </cell>
          <cell r="C1739">
            <v>65.755914000000004</v>
          </cell>
          <cell r="D1739">
            <v>137</v>
          </cell>
          <cell r="E1739">
            <v>99.402816000000001</v>
          </cell>
          <cell r="F1739">
            <v>160</v>
          </cell>
          <cell r="G1739">
            <v>118.89856</v>
          </cell>
          <cell r="H1739">
            <v>168</v>
          </cell>
          <cell r="I1739">
            <v>128.74848</v>
          </cell>
          <cell r="J1739">
            <v>559</v>
          </cell>
          <cell r="K1739">
            <v>412.80576999999994</v>
          </cell>
        </row>
        <row r="1740">
          <cell r="B1740">
            <v>1778</v>
          </cell>
          <cell r="C1740">
            <v>1376.29646</v>
          </cell>
          <cell r="J1740">
            <v>1778</v>
          </cell>
          <cell r="K1740">
            <v>1299.1144869999998</v>
          </cell>
        </row>
        <row r="1741">
          <cell r="A1741" t="str">
            <v>KEYSTONE LIGHT OIL</v>
          </cell>
          <cell r="B1741" t="str">
            <v>KEYSTON</v>
          </cell>
          <cell r="C1741" t="str">
            <v>E SES</v>
          </cell>
        </row>
        <row r="1742">
          <cell r="B1742">
            <v>25</v>
          </cell>
          <cell r="C1742">
            <v>19.94885</v>
          </cell>
          <cell r="D1742">
            <v>25</v>
          </cell>
          <cell r="E1742">
            <v>19.882075</v>
          </cell>
          <cell r="F1742">
            <v>13</v>
          </cell>
          <cell r="G1742">
            <v>9.9567910000000008</v>
          </cell>
          <cell r="H1742">
            <v>37</v>
          </cell>
          <cell r="I1742">
            <v>26.773792</v>
          </cell>
          <cell r="J1742">
            <v>100</v>
          </cell>
          <cell r="K1742">
            <v>76.561508000000003</v>
          </cell>
        </row>
        <row r="1743">
          <cell r="B1743">
            <v>25</v>
          </cell>
          <cell r="C1743">
            <v>17.547325000000001</v>
          </cell>
          <cell r="D1743">
            <v>25</v>
          </cell>
          <cell r="E1743">
            <v>16.652900000000002</v>
          </cell>
          <cell r="F1743">
            <v>25</v>
          </cell>
          <cell r="G1743">
            <v>17.114674999999998</v>
          </cell>
          <cell r="H1743">
            <v>25</v>
          </cell>
          <cell r="I1743">
            <v>17.239725</v>
          </cell>
          <cell r="J1743">
            <v>100</v>
          </cell>
          <cell r="K1743">
            <v>68.554625000000001</v>
          </cell>
        </row>
        <row r="1744">
          <cell r="B1744">
            <v>25</v>
          </cell>
          <cell r="C1744">
            <v>17.488275000000002</v>
          </cell>
          <cell r="D1744">
            <v>25</v>
          </cell>
          <cell r="E1744">
            <v>18.139199999999999</v>
          </cell>
          <cell r="F1744">
            <v>25</v>
          </cell>
          <cell r="G1744">
            <v>18.5779</v>
          </cell>
          <cell r="H1744">
            <v>25</v>
          </cell>
          <cell r="I1744">
            <v>19.159000000000002</v>
          </cell>
          <cell r="J1744">
            <v>100</v>
          </cell>
          <cell r="K1744">
            <v>73.36437500000001</v>
          </cell>
        </row>
        <row r="1745">
          <cell r="B1745">
            <v>300</v>
          </cell>
          <cell r="C1745">
            <v>232.221</v>
          </cell>
          <cell r="J1745">
            <v>300</v>
          </cell>
          <cell r="K1745">
            <v>218.48050799999999</v>
          </cell>
        </row>
        <row r="1746">
          <cell r="A1746" t="str">
            <v>CONEMAUGH LIGHT OIL</v>
          </cell>
          <cell r="B1746" t="str">
            <v>CONEMAU</v>
          </cell>
          <cell r="C1746" t="str">
            <v>GH SES</v>
          </cell>
        </row>
        <row r="1747">
          <cell r="A1747" t="str">
            <v>(includes incr.generation)</v>
          </cell>
          <cell r="B1747">
            <v>28.6</v>
          </cell>
          <cell r="C1747">
            <v>22.821484400000003</v>
          </cell>
          <cell r="D1747">
            <v>28.6</v>
          </cell>
          <cell r="E1747">
            <v>22.745093799999999</v>
          </cell>
          <cell r="F1747">
            <v>28.6</v>
          </cell>
          <cell r="G1747">
            <v>21.904940200000002</v>
          </cell>
          <cell r="H1747">
            <v>28.6</v>
          </cell>
          <cell r="I1747">
            <v>20.695417600000003</v>
          </cell>
          <cell r="J1747">
            <v>114.4</v>
          </cell>
          <cell r="K1747">
            <v>88.166936000000007</v>
          </cell>
        </row>
        <row r="1748">
          <cell r="B1748">
            <v>28.6</v>
          </cell>
          <cell r="C1748">
            <v>20.074139800000001</v>
          </cell>
          <cell r="D1748">
            <v>28.6</v>
          </cell>
          <cell r="E1748">
            <v>19.050917600000002</v>
          </cell>
          <cell r="F1748">
            <v>28.6</v>
          </cell>
          <cell r="G1748">
            <v>19.579188200000001</v>
          </cell>
          <cell r="H1748">
            <v>28.6</v>
          </cell>
          <cell r="I1748">
            <v>19.722245400000002</v>
          </cell>
          <cell r="J1748">
            <v>114.4</v>
          </cell>
          <cell r="K1748">
            <v>78.426491000000013</v>
          </cell>
        </row>
        <row r="1749">
          <cell r="B1749">
            <v>28.6</v>
          </cell>
          <cell r="C1749">
            <v>20.006586600000002</v>
          </cell>
          <cell r="D1749">
            <v>28.6</v>
          </cell>
          <cell r="E1749">
            <v>20.751244800000002</v>
          </cell>
          <cell r="F1749">
            <v>28.6</v>
          </cell>
          <cell r="G1749">
            <v>21.253117599999999</v>
          </cell>
          <cell r="H1749">
            <v>28.6</v>
          </cell>
          <cell r="I1749">
            <v>21.917896000000002</v>
          </cell>
          <cell r="J1749">
            <v>114.4</v>
          </cell>
          <cell r="K1749">
            <v>83.928844999999995</v>
          </cell>
        </row>
        <row r="1750">
          <cell r="A1750">
            <v>0.77407000000000004</v>
          </cell>
          <cell r="B1750">
            <v>343.20000000000005</v>
          </cell>
          <cell r="C1750">
            <v>265.66082400000005</v>
          </cell>
          <cell r="J1750">
            <v>343.20000000000005</v>
          </cell>
          <cell r="K1750">
            <v>250.52227200000002</v>
          </cell>
        </row>
        <row r="1751">
          <cell r="A1751" t="str">
            <v>HOLTWOOD LIGHT OIL</v>
          </cell>
          <cell r="B1751" t="str">
            <v>HOLTWOO</v>
          </cell>
          <cell r="C1751" t="str">
            <v>D SES</v>
          </cell>
        </row>
        <row r="1752">
          <cell r="B1752">
            <v>0</v>
          </cell>
          <cell r="C1752">
            <v>0</v>
          </cell>
          <cell r="D1752">
            <v>0</v>
          </cell>
          <cell r="E1752">
            <v>0</v>
          </cell>
          <cell r="F1752">
            <v>0</v>
          </cell>
          <cell r="G1752">
            <v>0</v>
          </cell>
          <cell r="H1752">
            <v>0</v>
          </cell>
          <cell r="I1752">
            <v>0</v>
          </cell>
          <cell r="J1752">
            <v>0</v>
          </cell>
          <cell r="K1752">
            <v>0</v>
          </cell>
        </row>
        <row r="1753">
          <cell r="B1753">
            <v>0</v>
          </cell>
          <cell r="C1753">
            <v>0</v>
          </cell>
          <cell r="D1753">
            <v>0</v>
          </cell>
          <cell r="E1753">
            <v>0</v>
          </cell>
          <cell r="F1753">
            <v>0</v>
          </cell>
          <cell r="G1753">
            <v>0</v>
          </cell>
          <cell r="H1753">
            <v>0</v>
          </cell>
          <cell r="I1753">
            <v>0</v>
          </cell>
          <cell r="J1753">
            <v>0</v>
          </cell>
          <cell r="K1753">
            <v>0</v>
          </cell>
        </row>
        <row r="1754">
          <cell r="B1754">
            <v>0</v>
          </cell>
          <cell r="C1754">
            <v>0</v>
          </cell>
          <cell r="D1754">
            <v>0</v>
          </cell>
          <cell r="E1754">
            <v>0</v>
          </cell>
          <cell r="F1754">
            <v>0</v>
          </cell>
          <cell r="G1754">
            <v>0</v>
          </cell>
          <cell r="H1754">
            <v>0</v>
          </cell>
          <cell r="I1754">
            <v>0</v>
          </cell>
          <cell r="J1754">
            <v>0</v>
          </cell>
          <cell r="K1754">
            <v>0</v>
          </cell>
        </row>
        <row r="1755">
          <cell r="B1755">
            <v>0</v>
          </cell>
          <cell r="C1755">
            <v>0</v>
          </cell>
          <cell r="J1755">
            <v>0</v>
          </cell>
          <cell r="K1755">
            <v>0</v>
          </cell>
        </row>
        <row r="1756">
          <cell r="A1756" t="str">
            <v>MONTOUR LIGHT OIL-Gallons</v>
          </cell>
          <cell r="B1756" t="str">
            <v>MONTOUR</v>
          </cell>
          <cell r="C1756" t="str">
            <v>SES</v>
          </cell>
        </row>
        <row r="1757">
          <cell r="B1757">
            <v>591.6</v>
          </cell>
          <cell r="C1757">
            <v>472.06958640000005</v>
          </cell>
          <cell r="D1757">
            <v>391.2</v>
          </cell>
          <cell r="E1757">
            <v>311.11470959999997</v>
          </cell>
          <cell r="F1757">
            <v>274.8</v>
          </cell>
          <cell r="G1757">
            <v>210.47124360000001</v>
          </cell>
          <cell r="H1757">
            <v>148.79999999999998</v>
          </cell>
          <cell r="I1757">
            <v>107.67406079999999</v>
          </cell>
          <cell r="J1757">
            <v>1406.3999999999999</v>
          </cell>
          <cell r="K1757">
            <v>1101.3296003999999</v>
          </cell>
        </row>
        <row r="1758">
          <cell r="B1758">
            <v>92.399999999999991</v>
          </cell>
          <cell r="C1758">
            <v>64.854913199999999</v>
          </cell>
          <cell r="D1758">
            <v>571.19999999999993</v>
          </cell>
          <cell r="E1758">
            <v>380.48545919999998</v>
          </cell>
          <cell r="F1758">
            <v>260.39999999999998</v>
          </cell>
          <cell r="G1758">
            <v>178.26645479999996</v>
          </cell>
          <cell r="H1758">
            <v>134.4</v>
          </cell>
          <cell r="I1758">
            <v>92.680761600000011</v>
          </cell>
          <cell r="J1758">
            <v>1058.3999999999999</v>
          </cell>
          <cell r="K1758">
            <v>716.28758879999998</v>
          </cell>
        </row>
        <row r="1759">
          <cell r="B1759">
            <v>178.79999999999998</v>
          </cell>
          <cell r="C1759">
            <v>125.07614279999999</v>
          </cell>
          <cell r="D1759">
            <v>337.2</v>
          </cell>
          <cell r="E1759">
            <v>244.66152959999999</v>
          </cell>
          <cell r="F1759">
            <v>264</v>
          </cell>
          <cell r="G1759">
            <v>196.182624</v>
          </cell>
          <cell r="H1759">
            <v>421.2</v>
          </cell>
          <cell r="I1759">
            <v>322.79462279999996</v>
          </cell>
          <cell r="J1759">
            <v>1201.2</v>
          </cell>
          <cell r="K1759">
            <v>888.71491919999994</v>
          </cell>
        </row>
        <row r="1760">
          <cell r="B1760">
            <v>3666</v>
          </cell>
          <cell r="C1760">
            <v>2837.74062</v>
          </cell>
          <cell r="J1760">
            <v>3666</v>
          </cell>
          <cell r="K1760">
            <v>2706.3321083999999</v>
          </cell>
        </row>
        <row r="1761">
          <cell r="A1761" t="str">
            <v>BRUNNER IS LIGHT OIL</v>
          </cell>
          <cell r="B1761" t="str">
            <v>BRUNNER</v>
          </cell>
          <cell r="C1761" t="str">
            <v>ISL SES</v>
          </cell>
        </row>
        <row r="1762">
          <cell r="B1762">
            <v>245.20999999999998</v>
          </cell>
          <cell r="C1762">
            <v>195.66630033999999</v>
          </cell>
          <cell r="D1762">
            <v>246.33999999999997</v>
          </cell>
          <cell r="E1762">
            <v>195.91001421999997</v>
          </cell>
          <cell r="F1762">
            <v>302.83999999999997</v>
          </cell>
          <cell r="G1762">
            <v>231.94727587999998</v>
          </cell>
          <cell r="H1762">
            <v>196.61999999999998</v>
          </cell>
          <cell r="I1762">
            <v>142.27737791999999</v>
          </cell>
          <cell r="J1762">
            <v>991.00999999999988</v>
          </cell>
          <cell r="K1762">
            <v>765.80096835999984</v>
          </cell>
        </row>
        <row r="1763">
          <cell r="B1763">
            <v>256.51</v>
          </cell>
          <cell r="C1763">
            <v>180.04257343</v>
          </cell>
          <cell r="D1763">
            <v>176.27999999999997</v>
          </cell>
          <cell r="E1763">
            <v>117.42292848</v>
          </cell>
          <cell r="F1763">
            <v>251.98999999999998</v>
          </cell>
          <cell r="G1763">
            <v>172.50907812999998</v>
          </cell>
          <cell r="H1763">
            <v>219.21999999999997</v>
          </cell>
          <cell r="I1763">
            <v>151.17170057999999</v>
          </cell>
          <cell r="J1763">
            <v>904</v>
          </cell>
          <cell r="K1763">
            <v>621.14628061999997</v>
          </cell>
        </row>
        <row r="1764">
          <cell r="B1764">
            <v>232.77999999999997</v>
          </cell>
          <cell r="C1764">
            <v>162.83682617999997</v>
          </cell>
          <cell r="D1764">
            <v>115.25999999999999</v>
          </cell>
          <cell r="E1764">
            <v>83.628967679999988</v>
          </cell>
          <cell r="F1764">
            <v>210.17999999999998</v>
          </cell>
          <cell r="G1764">
            <v>166.35410711999998</v>
          </cell>
          <cell r="H1764">
            <v>532.2299999999999</v>
          </cell>
          <cell r="I1764">
            <v>407.87978279999993</v>
          </cell>
          <cell r="J1764">
            <v>1090.4499999999998</v>
          </cell>
          <cell r="K1764">
            <v>820.69968377999987</v>
          </cell>
        </row>
        <row r="1765">
          <cell r="B1765">
            <v>2985.4599999999996</v>
          </cell>
          <cell r="C1765">
            <v>2310.9550221999998</v>
          </cell>
          <cell r="J1765">
            <v>2985.4599999999996</v>
          </cell>
          <cell r="K1765">
            <v>2207.6469327599998</v>
          </cell>
        </row>
        <row r="1766">
          <cell r="A1766" t="str">
            <v>TOTAL STATION LIGHT OIL</v>
          </cell>
          <cell r="B1766" t="str">
            <v>TOTAL S</v>
          </cell>
          <cell r="C1766" t="str">
            <v>TATION OIL</v>
          </cell>
        </row>
        <row r="1767">
          <cell r="B1767">
            <v>1048.4099999999999</v>
          </cell>
          <cell r="C1767">
            <v>835.00216314000011</v>
          </cell>
          <cell r="D1767">
            <v>833.14</v>
          </cell>
          <cell r="E1767">
            <v>662.58207861999995</v>
          </cell>
          <cell r="F1767">
            <v>781.24</v>
          </cell>
          <cell r="G1767">
            <v>598.35718468000005</v>
          </cell>
          <cell r="H1767">
            <v>575.02</v>
          </cell>
          <cell r="I1767">
            <v>416.09367232</v>
          </cell>
          <cell r="J1767">
            <v>3237.81</v>
          </cell>
          <cell r="K1767">
            <v>2512.0350987600004</v>
          </cell>
        </row>
        <row r="1768">
          <cell r="B1768">
            <v>526.51</v>
          </cell>
          <cell r="C1768">
            <v>369.55368343000004</v>
          </cell>
          <cell r="D1768">
            <v>949.07999999999993</v>
          </cell>
          <cell r="E1768">
            <v>632.19737327999997</v>
          </cell>
          <cell r="F1768">
            <v>734.99</v>
          </cell>
          <cell r="G1768">
            <v>503.16459912999989</v>
          </cell>
          <cell r="H1768">
            <v>559.22</v>
          </cell>
          <cell r="I1768">
            <v>385.63196058</v>
          </cell>
          <cell r="J1768">
            <v>2769.8</v>
          </cell>
          <cell r="K1768">
            <v>1890.5476164199999</v>
          </cell>
        </row>
        <row r="1769">
          <cell r="B1769">
            <v>559.17999999999995</v>
          </cell>
          <cell r="C1769">
            <v>391.16374457999996</v>
          </cell>
          <cell r="D1769">
            <v>643.05999999999995</v>
          </cell>
          <cell r="E1769">
            <v>466.58375807999994</v>
          </cell>
          <cell r="F1769">
            <v>687.78</v>
          </cell>
          <cell r="G1769">
            <v>521.26630871999998</v>
          </cell>
          <cell r="H1769">
            <v>1175.0299999999997</v>
          </cell>
          <cell r="I1769">
            <v>900.49978159999989</v>
          </cell>
          <cell r="J1769">
            <v>3065.0499999999993</v>
          </cell>
          <cell r="K1769">
            <v>2279.5135929799999</v>
          </cell>
        </row>
        <row r="1770">
          <cell r="B1770">
            <v>9072.66</v>
          </cell>
          <cell r="C1770">
            <v>7022.8739261999999</v>
          </cell>
          <cell r="J1770">
            <v>9072.66</v>
          </cell>
          <cell r="K1770">
            <v>6682.0963081600003</v>
          </cell>
        </row>
        <row r="1771">
          <cell r="A1771" t="str">
            <v>CT AND DIESEL LIGHT OIL</v>
          </cell>
          <cell r="B1771" t="str">
            <v>COMBUST</v>
          </cell>
          <cell r="C1771" t="str">
            <v>ION DIESEL</v>
          </cell>
          <cell r="D1771" t="str">
            <v>#2 OIL G</v>
          </cell>
          <cell r="E1771" t="str">
            <v>AL</v>
          </cell>
        </row>
        <row r="1772">
          <cell r="B1772">
            <v>48</v>
          </cell>
          <cell r="C1772">
            <v>38.301792000000006</v>
          </cell>
          <cell r="D1772">
            <v>109</v>
          </cell>
          <cell r="E1772">
            <v>86.685846999999995</v>
          </cell>
          <cell r="F1772">
            <v>19</v>
          </cell>
          <cell r="G1772">
            <v>14.552232999999999</v>
          </cell>
          <cell r="H1772">
            <v>33</v>
          </cell>
          <cell r="I1772">
            <v>23.879328000000001</v>
          </cell>
        </row>
        <row r="1773">
          <cell r="B1773">
            <v>36</v>
          </cell>
          <cell r="C1773">
            <v>25.268148</v>
          </cell>
          <cell r="D1773">
            <v>33</v>
          </cell>
          <cell r="E1773">
            <v>21.981828</v>
          </cell>
          <cell r="F1773">
            <v>311</v>
          </cell>
          <cell r="G1773">
            <v>212.90655699999999</v>
          </cell>
          <cell r="H1773">
            <v>189</v>
          </cell>
          <cell r="I1773">
            <v>130.33232100000001</v>
          </cell>
        </row>
        <row r="1774">
          <cell r="B1774">
            <v>156</v>
          </cell>
          <cell r="C1774">
            <v>109.126836</v>
          </cell>
          <cell r="D1774">
            <v>21</v>
          </cell>
          <cell r="E1774">
            <v>15.236927999999999</v>
          </cell>
          <cell r="F1774">
            <v>21</v>
          </cell>
          <cell r="G1774">
            <v>15.605435999999999</v>
          </cell>
          <cell r="H1774">
            <v>28</v>
          </cell>
          <cell r="I1774">
            <v>21.458080000000002</v>
          </cell>
        </row>
        <row r="1775">
          <cell r="B1775">
            <v>1004</v>
          </cell>
          <cell r="C1775">
            <v>777.16628000000003</v>
          </cell>
        </row>
        <row r="1776">
          <cell r="A1776" t="str">
            <v>MARTINS CREEK #3,4 LIGHT OIL BBL</v>
          </cell>
          <cell r="B1776" t="str">
            <v>MARTINS</v>
          </cell>
          <cell r="C1776" t="str">
            <v>CREEK 3&amp;4</v>
          </cell>
          <cell r="D1776" t="str">
            <v>#2 OIL G</v>
          </cell>
          <cell r="E1776" t="str">
            <v>AL</v>
          </cell>
        </row>
        <row r="1777">
          <cell r="B1777">
            <v>294</v>
          </cell>
          <cell r="C1777">
            <v>234.59847600000001</v>
          </cell>
          <cell r="D1777">
            <v>252</v>
          </cell>
          <cell r="E1777">
            <v>200.411316</v>
          </cell>
          <cell r="F1777">
            <v>210</v>
          </cell>
          <cell r="G1777">
            <v>160.84047000000001</v>
          </cell>
          <cell r="H1777">
            <v>168</v>
          </cell>
          <cell r="I1777">
            <v>121.56748800000001</v>
          </cell>
          <cell r="J1777">
            <v>924</v>
          </cell>
          <cell r="K1777">
            <v>717.41775000000007</v>
          </cell>
        </row>
        <row r="1778">
          <cell r="B1778">
            <v>168</v>
          </cell>
          <cell r="C1778">
            <v>117.918024</v>
          </cell>
          <cell r="D1778">
            <v>168</v>
          </cell>
          <cell r="E1778">
            <v>111.907488</v>
          </cell>
          <cell r="F1778">
            <v>252</v>
          </cell>
          <cell r="G1778">
            <v>172.51592399999998</v>
          </cell>
          <cell r="H1778">
            <v>252</v>
          </cell>
          <cell r="I1778">
            <v>173.77642800000001</v>
          </cell>
          <cell r="J1778">
            <v>840</v>
          </cell>
          <cell r="K1778">
            <v>576.11786400000005</v>
          </cell>
        </row>
        <row r="1779">
          <cell r="B1779">
            <v>168</v>
          </cell>
          <cell r="C1779">
            <v>117.521208</v>
          </cell>
          <cell r="D1779">
            <v>168</v>
          </cell>
          <cell r="E1779">
            <v>121.89542399999999</v>
          </cell>
          <cell r="F1779">
            <v>168</v>
          </cell>
          <cell r="G1779">
            <v>124.84348799999999</v>
          </cell>
          <cell r="H1779">
            <v>252</v>
          </cell>
          <cell r="I1779">
            <v>193.12272000000002</v>
          </cell>
          <cell r="J1779">
            <v>756</v>
          </cell>
          <cell r="K1779">
            <v>557.38283999999999</v>
          </cell>
        </row>
        <row r="1780">
          <cell r="B1780">
            <v>2520</v>
          </cell>
          <cell r="C1780">
            <v>1950.6564000000001</v>
          </cell>
          <cell r="J1780">
            <v>2520</v>
          </cell>
          <cell r="K1780">
            <v>1850.9184540000001</v>
          </cell>
        </row>
        <row r="1781">
          <cell r="A1781" t="str">
            <v>MARTINS CREEK #3,4 HEAVY OIL BBL</v>
          </cell>
          <cell r="B1781" t="str">
            <v>MARTINS</v>
          </cell>
          <cell r="C1781" t="str">
            <v>CREEK 3&amp;4</v>
          </cell>
          <cell r="D1781" t="str">
            <v>HVY OIL</v>
          </cell>
          <cell r="E1781" t="str">
            <v>BBL</v>
          </cell>
        </row>
        <row r="1782">
          <cell r="B1782">
            <v>175</v>
          </cell>
          <cell r="C1782">
            <v>4531.2750000000005</v>
          </cell>
          <cell r="D1782">
            <v>175</v>
          </cell>
          <cell r="E1782">
            <v>4461.2749999999996</v>
          </cell>
          <cell r="F1782">
            <v>60</v>
          </cell>
          <cell r="G1782">
            <v>1505.58</v>
          </cell>
          <cell r="H1782">
            <v>40</v>
          </cell>
          <cell r="I1782">
            <v>953.72</v>
          </cell>
          <cell r="J1782">
            <v>450</v>
          </cell>
          <cell r="K1782">
            <v>11451.849999999999</v>
          </cell>
        </row>
        <row r="1783">
          <cell r="B1783">
            <v>125</v>
          </cell>
          <cell r="C1783">
            <v>2949.125</v>
          </cell>
          <cell r="D1783">
            <v>400</v>
          </cell>
          <cell r="E1783">
            <v>9337.2000000000007</v>
          </cell>
          <cell r="F1783">
            <v>600</v>
          </cell>
          <cell r="G1783">
            <v>13855.8</v>
          </cell>
          <cell r="H1783">
            <v>600</v>
          </cell>
          <cell r="I1783">
            <v>13705.8</v>
          </cell>
          <cell r="J1783">
            <v>1725</v>
          </cell>
          <cell r="K1783">
            <v>39847.925000000003</v>
          </cell>
        </row>
        <row r="1784">
          <cell r="B1784">
            <v>250</v>
          </cell>
          <cell r="C1784">
            <v>5648.25</v>
          </cell>
          <cell r="D1784">
            <v>50</v>
          </cell>
          <cell r="E1784">
            <v>1129.6500000000001</v>
          </cell>
          <cell r="F1784">
            <v>60</v>
          </cell>
          <cell r="G1784">
            <v>1355.58</v>
          </cell>
          <cell r="H1784">
            <v>140</v>
          </cell>
          <cell r="I1784">
            <v>3163.02</v>
          </cell>
          <cell r="J1784">
            <v>500</v>
          </cell>
          <cell r="K1784">
            <v>11296.5</v>
          </cell>
        </row>
        <row r="1785">
          <cell r="B1785">
            <v>2675</v>
          </cell>
          <cell r="C1785">
            <v>57533.899999999994</v>
          </cell>
          <cell r="J1785">
            <v>2675</v>
          </cell>
          <cell r="K1785">
            <v>62596.275000000001</v>
          </cell>
        </row>
        <row r="1786">
          <cell r="A1786" t="str">
            <v>MARTINS CREEK #3,4 HEAVY OIL BBL</v>
          </cell>
          <cell r="B1786" t="str">
            <v>MARTINS</v>
          </cell>
          <cell r="C1786" t="str">
            <v>CREEK 3&amp;4</v>
          </cell>
          <cell r="D1786" t="str">
            <v>NATURAL</v>
          </cell>
          <cell r="E1786" t="str">
            <v>GAS</v>
          </cell>
        </row>
        <row r="1787">
          <cell r="B1787">
            <v>100</v>
          </cell>
          <cell r="C1787">
            <v>524.30000000000007</v>
          </cell>
          <cell r="D1787">
            <v>50</v>
          </cell>
          <cell r="E1787">
            <v>217.25000000000003</v>
          </cell>
          <cell r="F1787">
            <v>20</v>
          </cell>
          <cell r="G1787">
            <v>84.9</v>
          </cell>
          <cell r="H1787">
            <v>20</v>
          </cell>
          <cell r="I1787">
            <v>73.58</v>
          </cell>
        </row>
        <row r="1788">
          <cell r="B1788">
            <v>50</v>
          </cell>
          <cell r="C1788">
            <v>180.6</v>
          </cell>
          <cell r="D1788">
            <v>400</v>
          </cell>
          <cell r="E1788">
            <v>1412.3999999999999</v>
          </cell>
          <cell r="F1788">
            <v>560</v>
          </cell>
          <cell r="G1788">
            <v>2016.56</v>
          </cell>
          <cell r="H1788">
            <v>560</v>
          </cell>
          <cell r="I1788">
            <v>1983.52</v>
          </cell>
        </row>
        <row r="1789">
          <cell r="B1789">
            <v>50</v>
          </cell>
          <cell r="C1789">
            <v>176.25</v>
          </cell>
          <cell r="D1789">
            <v>20</v>
          </cell>
          <cell r="E1789">
            <v>72.86</v>
          </cell>
          <cell r="F1789">
            <v>20</v>
          </cell>
          <cell r="G1789">
            <v>82.160000000000011</v>
          </cell>
          <cell r="H1789">
            <v>50</v>
          </cell>
          <cell r="I1789">
            <v>220.6</v>
          </cell>
        </row>
        <row r="1790">
          <cell r="B1790">
            <v>1900</v>
          </cell>
          <cell r="C1790">
            <v>7392.9</v>
          </cell>
        </row>
        <row r="1792">
          <cell r="A1792" t="str">
            <v>MARTINS CREEK #3,4 HEAVY OIL BBL  VARIABLE PORTION OF PCR CAME FROM KEN QUINTY.  TOTAL $ FOR MARTINS CREEK #3 AND #4 WERE RECALCUALTED HERE.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Overview"/>
      <sheetName val="2. Global spend by region"/>
      <sheetName val="3. European spend by prod. grou"/>
      <sheetName val="4. European spend by country"/>
      <sheetName val="5. Supplier pareto"/>
      <sheetName val="6. Product group vs country sp."/>
      <sheetName val="8. Database - pruchased items"/>
      <sheetName val="9. Product goup list"/>
      <sheetName val="Appendix 1 - Reference Fields A"/>
      <sheetName val="49 IND Including Losses"/>
      <sheetName val="6223 10-1"/>
      <sheetName val="Appendix 5-Allocation Codes"/>
      <sheetName val="Appendix 2 - Reference Fields B"/>
      <sheetName val="Appendix 1 - Reference Fiel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Project MHRS"/>
      <sheetName val="Contract List"/>
      <sheetName val="Wage Rate Projections"/>
      <sheetName val="Labor Rates"/>
      <sheetName val="Revision Notes"/>
      <sheetName val="Hist1"/>
      <sheetName val="Hist2"/>
      <sheetName val="Coal Handling"/>
      <sheetName val="EPC Evaluation"/>
      <sheetName val="Rod's Summary"/>
      <sheetName val="Weston Bend Summary"/>
      <sheetName val="Cost Detail - 750 MW"/>
      <sheetName val="Equipment List - 750 MW"/>
      <sheetName val="Boiler Island"/>
      <sheetName val="Concrete"/>
      <sheetName val="Valve Summary"/>
      <sheetName val="Valve List"/>
      <sheetName val="Critical Piping"/>
      <sheetName val="Yard Piping"/>
      <sheetName val="Above Grade LB Piping"/>
      <sheetName val="Small Bore Piping"/>
      <sheetName val="Electrical Rooms"/>
      <sheetName val="Painting"/>
      <sheetName val="Structural Data"/>
      <sheetName val="Controls"/>
      <sheetName val="Piping"/>
      <sheetName val="Piping (2)"/>
      <sheetName val="Piping-ODEC"/>
      <sheetName val="ODEC-Lighting"/>
      <sheetName val="Cable-ODEC"/>
      <sheetName val="Cable - Deseret"/>
      <sheetName val="ODEC-Preengineered Bldgs"/>
      <sheetName val="Hawthorn Concre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row r="7">
          <cell r="A7" t="str">
            <v>72.0401</v>
          </cell>
          <cell r="B7" t="str">
            <v>72.0401.0-045</v>
          </cell>
          <cell r="C7" t="str">
            <v>312C</v>
          </cell>
          <cell r="D7" t="str">
            <v>MECHANICAL CONSTRUCTION</v>
          </cell>
          <cell r="F7" t="str">
            <v>PSA-AUX. BOILER</v>
          </cell>
          <cell r="G7" t="str">
            <v>AB BLOWDOWN TANK</v>
          </cell>
          <cell r="H7">
            <v>1</v>
          </cell>
          <cell r="I7" t="str">
            <v>EA</v>
          </cell>
          <cell r="J7">
            <v>40</v>
          </cell>
          <cell r="K7">
            <v>0</v>
          </cell>
          <cell r="L7">
            <v>40</v>
          </cell>
          <cell r="M7">
            <v>0</v>
          </cell>
          <cell r="N7">
            <v>1400</v>
          </cell>
        </row>
        <row r="8">
          <cell r="A8" t="str">
            <v>72.0401</v>
          </cell>
          <cell r="B8" t="str">
            <v>72.0401.0-159</v>
          </cell>
          <cell r="C8" t="str">
            <v>312C</v>
          </cell>
          <cell r="D8" t="str">
            <v>MECHANICAL CONSTRUCTION</v>
          </cell>
          <cell r="E8" t="str">
            <v>STORAGE</v>
          </cell>
          <cell r="F8" t="str">
            <v>FWD-COND. POLISHING</v>
          </cell>
          <cell r="G8" t="str">
            <v>ACID &amp; CAUSTIC</v>
          </cell>
          <cell r="H8">
            <v>2</v>
          </cell>
          <cell r="I8" t="str">
            <v>EA</v>
          </cell>
          <cell r="J8">
            <v>30</v>
          </cell>
          <cell r="K8">
            <v>0</v>
          </cell>
          <cell r="L8">
            <v>60</v>
          </cell>
          <cell r="M8">
            <v>0</v>
          </cell>
          <cell r="N8">
            <v>2000</v>
          </cell>
        </row>
        <row r="9">
          <cell r="A9" t="str">
            <v>72.0401</v>
          </cell>
          <cell r="B9" t="str">
            <v>72.0401.0-334</v>
          </cell>
          <cell r="C9" t="str">
            <v>312B</v>
          </cell>
          <cell r="D9" t="str">
            <v>MECHANICAL CONSTRUCTION</v>
          </cell>
          <cell r="F9" t="str">
            <v>WTD-CYCLE MU TRMT</v>
          </cell>
          <cell r="G9" t="str">
            <v>ACID STORAGE TANK</v>
          </cell>
          <cell r="H9">
            <v>1</v>
          </cell>
          <cell r="I9" t="str">
            <v>EA</v>
          </cell>
          <cell r="J9">
            <v>40</v>
          </cell>
          <cell r="K9">
            <v>0</v>
          </cell>
          <cell r="L9">
            <v>40</v>
          </cell>
          <cell r="M9">
            <v>0</v>
          </cell>
          <cell r="N9">
            <v>1300</v>
          </cell>
        </row>
        <row r="10">
          <cell r="A10" t="str">
            <v>72.0401</v>
          </cell>
          <cell r="B10" t="str">
            <v>72.0401.0-165</v>
          </cell>
          <cell r="C10" t="str">
            <v>312C</v>
          </cell>
          <cell r="D10" t="str">
            <v>MECHANICAL CONSTRUCTION</v>
          </cell>
          <cell r="E10" t="str">
            <v>TANK</v>
          </cell>
          <cell r="F10" t="str">
            <v>FWE-CYC. CH. FEED</v>
          </cell>
          <cell r="G10" t="str">
            <v>AMMONIA SOLUTION</v>
          </cell>
          <cell r="H10">
            <v>1</v>
          </cell>
          <cell r="I10" t="str">
            <v>EA</v>
          </cell>
          <cell r="J10">
            <v>40</v>
          </cell>
          <cell r="K10">
            <v>0</v>
          </cell>
          <cell r="L10">
            <v>40</v>
          </cell>
          <cell r="M10">
            <v>0</v>
          </cell>
          <cell r="N10">
            <v>1300</v>
          </cell>
        </row>
        <row r="11">
          <cell r="A11" t="str">
            <v>72.0401</v>
          </cell>
          <cell r="B11" t="str">
            <v>72.0401.0-164</v>
          </cell>
          <cell r="C11" t="str">
            <v>312C</v>
          </cell>
          <cell r="D11" t="str">
            <v>MECHANICAL CONSTRUCTION</v>
          </cell>
          <cell r="F11" t="str">
            <v>FWE-CYC. CH. FEED</v>
          </cell>
          <cell r="G11" t="str">
            <v>AMMONIA STORAGE TANK</v>
          </cell>
          <cell r="H11">
            <v>1</v>
          </cell>
          <cell r="I11" t="str">
            <v>EA</v>
          </cell>
          <cell r="J11">
            <v>250</v>
          </cell>
          <cell r="K11">
            <v>20800</v>
          </cell>
          <cell r="L11">
            <v>250</v>
          </cell>
          <cell r="M11">
            <v>20800</v>
          </cell>
          <cell r="N11">
            <v>8100</v>
          </cell>
        </row>
        <row r="12">
          <cell r="A12" t="str">
            <v>72.0401</v>
          </cell>
          <cell r="B12" t="str">
            <v>72.0401.0-055</v>
          </cell>
          <cell r="C12" t="str">
            <v>311C</v>
          </cell>
          <cell r="D12" t="str">
            <v>MECHANICAL CONSTRUCTION</v>
          </cell>
          <cell r="F12" t="str">
            <v>DPB-ROOF DRAINS</v>
          </cell>
          <cell r="G12" t="str">
            <v>AQC BLDG</v>
          </cell>
          <cell r="H12">
            <v>955</v>
          </cell>
          <cell r="I12" t="str">
            <v>LF</v>
          </cell>
          <cell r="J12">
            <v>2.6282722513089007</v>
          </cell>
          <cell r="K12">
            <v>4.3979057591623034</v>
          </cell>
          <cell r="L12">
            <v>2510</v>
          </cell>
          <cell r="M12">
            <v>4200</v>
          </cell>
          <cell r="N12">
            <v>81900</v>
          </cell>
        </row>
        <row r="13">
          <cell r="A13" t="str">
            <v>72.0401</v>
          </cell>
          <cell r="B13" t="str">
            <v>72.0401.0-312</v>
          </cell>
          <cell r="C13" t="str">
            <v>312C</v>
          </cell>
          <cell r="D13" t="str">
            <v>MECHANICAL CONSTRUCTION</v>
          </cell>
          <cell r="F13" t="str">
            <v>WSF-ASH SLUICE WATER</v>
          </cell>
          <cell r="G13" t="str">
            <v>AUTO STRAINERS</v>
          </cell>
          <cell r="H13">
            <v>3</v>
          </cell>
          <cell r="I13" t="str">
            <v>EA</v>
          </cell>
          <cell r="J13">
            <v>33.333333333333336</v>
          </cell>
          <cell r="K13">
            <v>0</v>
          </cell>
          <cell r="L13">
            <v>100</v>
          </cell>
          <cell r="M13">
            <v>0</v>
          </cell>
          <cell r="N13">
            <v>3200</v>
          </cell>
        </row>
        <row r="14">
          <cell r="A14" t="str">
            <v>72.0401</v>
          </cell>
          <cell r="B14" t="str">
            <v>72.0401.0-355</v>
          </cell>
          <cell r="C14" t="str">
            <v>312C</v>
          </cell>
          <cell r="D14" t="str">
            <v>MECHANICAL CONSTRUCTION</v>
          </cell>
          <cell r="F14" t="str">
            <v>CHEMICAL CLEANING-</v>
          </cell>
          <cell r="G14" t="str">
            <v>AUX BOILER</v>
          </cell>
          <cell r="H14">
            <v>1</v>
          </cell>
          <cell r="I14" t="str">
            <v>LT</v>
          </cell>
          <cell r="J14">
            <v>60</v>
          </cell>
          <cell r="K14">
            <v>0</v>
          </cell>
          <cell r="L14">
            <v>60</v>
          </cell>
          <cell r="M14">
            <v>0</v>
          </cell>
          <cell r="N14">
            <v>3300</v>
          </cell>
        </row>
        <row r="15">
          <cell r="A15" t="str">
            <v>72.0401</v>
          </cell>
          <cell r="B15" t="str">
            <v>72.0401.0-043</v>
          </cell>
          <cell r="C15" t="str">
            <v>312C</v>
          </cell>
          <cell r="D15" t="str">
            <v>MECHANICAL CONSTRUCTION</v>
          </cell>
          <cell r="F15" t="str">
            <v>PSA-AUX. BOILER</v>
          </cell>
          <cell r="G15" t="str">
            <v>AUX BOILER</v>
          </cell>
          <cell r="H15">
            <v>1</v>
          </cell>
          <cell r="I15" t="str">
            <v>LT</v>
          </cell>
          <cell r="J15">
            <v>680</v>
          </cell>
          <cell r="K15">
            <v>0</v>
          </cell>
          <cell r="L15">
            <v>680</v>
          </cell>
          <cell r="M15">
            <v>0</v>
          </cell>
          <cell r="N15">
            <v>24200</v>
          </cell>
        </row>
        <row r="16">
          <cell r="A16" t="str">
            <v>72.0401</v>
          </cell>
          <cell r="B16" t="str">
            <v>72.0401.0-185</v>
          </cell>
          <cell r="C16" t="str">
            <v>312A</v>
          </cell>
          <cell r="D16" t="str">
            <v>MECHANICAL CONSTRUCTION</v>
          </cell>
          <cell r="F16" t="str">
            <v>FOB-FO SUPPLY</v>
          </cell>
          <cell r="G16" t="str">
            <v>AUX PUMP</v>
          </cell>
          <cell r="H16">
            <v>1</v>
          </cell>
          <cell r="I16" t="str">
            <v>EA</v>
          </cell>
          <cell r="J16">
            <v>40</v>
          </cell>
          <cell r="K16">
            <v>0</v>
          </cell>
          <cell r="L16">
            <v>40</v>
          </cell>
          <cell r="M16">
            <v>0</v>
          </cell>
          <cell r="N16">
            <v>1400</v>
          </cell>
        </row>
        <row r="17">
          <cell r="A17" t="str">
            <v>72.0401</v>
          </cell>
          <cell r="B17" t="str">
            <v>72.0401.0-283</v>
          </cell>
          <cell r="C17" t="str">
            <v>314C</v>
          </cell>
          <cell r="D17" t="str">
            <v>MECHANICAL CONSTRUCTION</v>
          </cell>
          <cell r="F17" t="str">
            <v>TGD-TURBINE LUBE OIL</v>
          </cell>
          <cell r="G17" t="str">
            <v>BFPT CENTRIFUGE</v>
          </cell>
          <cell r="H17">
            <v>1</v>
          </cell>
          <cell r="I17" t="str">
            <v>EA</v>
          </cell>
          <cell r="J17">
            <v>30</v>
          </cell>
          <cell r="K17">
            <v>83800</v>
          </cell>
          <cell r="L17">
            <v>30</v>
          </cell>
          <cell r="M17">
            <v>83800</v>
          </cell>
          <cell r="N17">
            <v>1000</v>
          </cell>
        </row>
        <row r="18">
          <cell r="A18" t="str">
            <v>72.0401</v>
          </cell>
          <cell r="B18" t="str">
            <v>72.0401.0-286</v>
          </cell>
          <cell r="C18" t="str">
            <v>314C</v>
          </cell>
          <cell r="D18" t="str">
            <v>MECHANICAL CONSTRUCTION</v>
          </cell>
          <cell r="F18" t="str">
            <v>TGD-TURBINE LUBE OIL</v>
          </cell>
          <cell r="G18" t="str">
            <v>BFPT FILTER</v>
          </cell>
          <cell r="H18">
            <v>1</v>
          </cell>
          <cell r="I18" t="str">
            <v>EA</v>
          </cell>
          <cell r="J18">
            <v>30</v>
          </cell>
          <cell r="K18">
            <v>0</v>
          </cell>
          <cell r="L18">
            <v>30</v>
          </cell>
          <cell r="M18">
            <v>0</v>
          </cell>
          <cell r="N18">
            <v>1000</v>
          </cell>
        </row>
        <row r="19">
          <cell r="A19" t="str">
            <v>72.0401</v>
          </cell>
          <cell r="B19" t="str">
            <v>72.0401.0-032</v>
          </cell>
          <cell r="C19" t="str">
            <v>312C</v>
          </cell>
          <cell r="D19" t="str">
            <v>MECHANICAL CONSTRUCTION</v>
          </cell>
          <cell r="E19" t="str">
            <v>&amp; AGITATOR</v>
          </cell>
          <cell r="F19" t="str">
            <v>ASE-SCRUBBER SOLIDS</v>
          </cell>
          <cell r="G19" t="str">
            <v>BLOWDOWN PUMPS</v>
          </cell>
          <cell r="H19">
            <v>2</v>
          </cell>
          <cell r="I19" t="str">
            <v>EA</v>
          </cell>
          <cell r="J19">
            <v>55</v>
          </cell>
          <cell r="K19">
            <v>6300</v>
          </cell>
          <cell r="L19">
            <v>110</v>
          </cell>
          <cell r="M19">
            <v>12600</v>
          </cell>
          <cell r="N19">
            <v>3800</v>
          </cell>
        </row>
        <row r="20">
          <cell r="A20" t="str">
            <v>72.0401</v>
          </cell>
          <cell r="B20" t="str">
            <v>72.0401.0-234</v>
          </cell>
          <cell r="C20" t="str">
            <v>312C</v>
          </cell>
          <cell r="D20" t="str">
            <v>MECHANICAL CONSTRUCTION</v>
          </cell>
          <cell r="F20" t="str">
            <v>SGF-BOILER</v>
          </cell>
          <cell r="G20" t="str">
            <v>BLOWDOWN TANK</v>
          </cell>
          <cell r="H20">
            <v>1</v>
          </cell>
          <cell r="I20" t="str">
            <v>EA</v>
          </cell>
          <cell r="J20">
            <v>40</v>
          </cell>
          <cell r="K20">
            <v>0</v>
          </cell>
          <cell r="L20">
            <v>40</v>
          </cell>
          <cell r="M20">
            <v>0</v>
          </cell>
          <cell r="N20">
            <v>1300</v>
          </cell>
        </row>
        <row r="21">
          <cell r="A21" t="str">
            <v>72.0401</v>
          </cell>
          <cell r="B21" t="str">
            <v>72.0401.0-357</v>
          </cell>
          <cell r="C21" t="str">
            <v>312C</v>
          </cell>
          <cell r="D21" t="str">
            <v>MECHANICAL CONSTRUCTION</v>
          </cell>
          <cell r="F21" t="str">
            <v>CHEMICAL CLEANING-</v>
          </cell>
          <cell r="G21" t="str">
            <v>BOILER</v>
          </cell>
          <cell r="H21">
            <v>1</v>
          </cell>
          <cell r="I21" t="str">
            <v>LT</v>
          </cell>
          <cell r="J21">
            <v>130</v>
          </cell>
          <cell r="K21">
            <v>0</v>
          </cell>
          <cell r="L21">
            <v>130</v>
          </cell>
          <cell r="M21">
            <v>0</v>
          </cell>
          <cell r="N21">
            <v>8300</v>
          </cell>
        </row>
        <row r="22">
          <cell r="A22" t="str">
            <v>72.0401</v>
          </cell>
          <cell r="B22" t="str">
            <v>72.0401.0-135</v>
          </cell>
          <cell r="C22" t="str">
            <v>314C</v>
          </cell>
          <cell r="D22" t="str">
            <v>MECHANICAL CONSTRUCTION</v>
          </cell>
          <cell r="F22" t="str">
            <v>ECB-CLSD.CYC.CLG.WTR</v>
          </cell>
          <cell r="G22" t="str">
            <v>BOOSTER PUMPS</v>
          </cell>
          <cell r="H22">
            <v>2</v>
          </cell>
          <cell r="I22" t="str">
            <v>EA</v>
          </cell>
          <cell r="J22">
            <v>40</v>
          </cell>
          <cell r="K22">
            <v>0</v>
          </cell>
          <cell r="L22">
            <v>80</v>
          </cell>
          <cell r="M22">
            <v>0</v>
          </cell>
          <cell r="N22">
            <v>2700</v>
          </cell>
        </row>
        <row r="23">
          <cell r="A23" t="str">
            <v>72.0401</v>
          </cell>
          <cell r="B23" t="str">
            <v>72.0401.0-042</v>
          </cell>
          <cell r="C23" t="str">
            <v>315A</v>
          </cell>
          <cell r="D23" t="str">
            <v>MECHANICAL CONSTRUCTION</v>
          </cell>
          <cell r="F23" t="str">
            <v>APK-EMERG.GENERATOR</v>
          </cell>
          <cell r="G23" t="str">
            <v>C &amp; I</v>
          </cell>
          <cell r="H23">
            <v>1</v>
          </cell>
          <cell r="I23" t="str">
            <v>LT</v>
          </cell>
          <cell r="J23">
            <v>20</v>
          </cell>
          <cell r="K23">
            <v>0</v>
          </cell>
          <cell r="L23">
            <v>20</v>
          </cell>
          <cell r="M23">
            <v>0</v>
          </cell>
          <cell r="N23">
            <v>700</v>
          </cell>
        </row>
        <row r="24">
          <cell r="A24" t="str">
            <v>72.0401</v>
          </cell>
          <cell r="B24" t="str">
            <v>72.0401.0-013</v>
          </cell>
          <cell r="C24" t="str">
            <v>312C</v>
          </cell>
          <cell r="D24" t="str">
            <v>MECHANICAL CONSTRUCTION</v>
          </cell>
          <cell r="F24" t="str">
            <v>ASA-BOTTOM ASH</v>
          </cell>
          <cell r="G24" t="str">
            <v>C &amp; I</v>
          </cell>
          <cell r="H24">
            <v>1</v>
          </cell>
          <cell r="I24" t="str">
            <v>LT</v>
          </cell>
          <cell r="J24">
            <v>1000</v>
          </cell>
          <cell r="K24">
            <v>28300</v>
          </cell>
          <cell r="L24">
            <v>1000</v>
          </cell>
          <cell r="M24">
            <v>28300</v>
          </cell>
          <cell r="N24">
            <v>35600</v>
          </cell>
        </row>
        <row r="25">
          <cell r="A25" t="str">
            <v>72.0401</v>
          </cell>
          <cell r="B25" t="str">
            <v>72.0401.0-023</v>
          </cell>
          <cell r="C25" t="str">
            <v>312C</v>
          </cell>
          <cell r="D25" t="str">
            <v>MECHANICAL CONSTRUCTION</v>
          </cell>
          <cell r="F25" t="str">
            <v>ASB-FLY ASH</v>
          </cell>
          <cell r="G25" t="str">
            <v>C &amp; I</v>
          </cell>
          <cell r="H25">
            <v>1</v>
          </cell>
          <cell r="I25" t="str">
            <v>LT</v>
          </cell>
          <cell r="J25">
            <v>660</v>
          </cell>
          <cell r="K25">
            <v>18700</v>
          </cell>
          <cell r="L25">
            <v>660</v>
          </cell>
          <cell r="M25">
            <v>18700</v>
          </cell>
          <cell r="N25">
            <v>23500</v>
          </cell>
        </row>
        <row r="26">
          <cell r="A26" t="str">
            <v>72.0401</v>
          </cell>
          <cell r="B26" t="str">
            <v>72.0401.0-026</v>
          </cell>
          <cell r="C26" t="str">
            <v>312C</v>
          </cell>
          <cell r="D26" t="str">
            <v>MECHANICAL CONSTRUCTION</v>
          </cell>
          <cell r="F26" t="str">
            <v>ASC-ECONOMIZER ASH</v>
          </cell>
          <cell r="G26" t="str">
            <v>C &amp; I</v>
          </cell>
          <cell r="H26">
            <v>1</v>
          </cell>
          <cell r="I26" t="str">
            <v>LT</v>
          </cell>
          <cell r="J26">
            <v>30</v>
          </cell>
          <cell r="K26">
            <v>800</v>
          </cell>
          <cell r="L26">
            <v>30</v>
          </cell>
          <cell r="M26">
            <v>800</v>
          </cell>
          <cell r="N26">
            <v>1100</v>
          </cell>
        </row>
        <row r="27">
          <cell r="A27" t="str">
            <v>72.0401</v>
          </cell>
          <cell r="B27" t="str">
            <v>72.0401.0-031</v>
          </cell>
          <cell r="C27" t="str">
            <v>312C</v>
          </cell>
          <cell r="D27" t="str">
            <v>MECHANICAL CONSTRUCTION</v>
          </cell>
          <cell r="F27" t="str">
            <v>ASD-PULVERIZER REJ</v>
          </cell>
          <cell r="G27" t="str">
            <v>C &amp; I</v>
          </cell>
          <cell r="H27">
            <v>1</v>
          </cell>
          <cell r="I27" t="str">
            <v>LT</v>
          </cell>
          <cell r="J27">
            <v>150</v>
          </cell>
          <cell r="K27">
            <v>4100</v>
          </cell>
          <cell r="L27">
            <v>150</v>
          </cell>
          <cell r="M27">
            <v>4100</v>
          </cell>
          <cell r="N27">
            <v>5200</v>
          </cell>
        </row>
        <row r="28">
          <cell r="A28" t="str">
            <v>72.0401</v>
          </cell>
          <cell r="B28" t="str">
            <v>72.0401.0-038</v>
          </cell>
          <cell r="C28" t="str">
            <v>312C</v>
          </cell>
          <cell r="D28" t="str">
            <v>MECHANICAL CONSTRUCTION</v>
          </cell>
          <cell r="F28" t="str">
            <v>ASE-SCRUBBER SOLIDS</v>
          </cell>
          <cell r="G28" t="str">
            <v>C &amp; I</v>
          </cell>
          <cell r="H28">
            <v>1</v>
          </cell>
          <cell r="I28" t="str">
            <v>LT</v>
          </cell>
          <cell r="J28">
            <v>120</v>
          </cell>
          <cell r="K28">
            <v>3300</v>
          </cell>
          <cell r="L28">
            <v>120</v>
          </cell>
          <cell r="M28">
            <v>3300</v>
          </cell>
          <cell r="N28">
            <v>4100</v>
          </cell>
        </row>
        <row r="29">
          <cell r="A29" t="str">
            <v>72.0401</v>
          </cell>
          <cell r="B29" t="str">
            <v>72.0401.0-064</v>
          </cell>
          <cell r="C29" t="str">
            <v>312A</v>
          </cell>
          <cell r="D29" t="str">
            <v>MECHANICAL CONSTRUCTION</v>
          </cell>
          <cell r="F29" t="str">
            <v>BMC-SCRUB.ADD.PREP</v>
          </cell>
          <cell r="G29" t="str">
            <v>C &amp; I</v>
          </cell>
          <cell r="H29">
            <v>1</v>
          </cell>
          <cell r="I29" t="str">
            <v>LT</v>
          </cell>
          <cell r="J29">
            <v>20</v>
          </cell>
          <cell r="K29">
            <v>600</v>
          </cell>
          <cell r="L29">
            <v>20</v>
          </cell>
          <cell r="M29">
            <v>600</v>
          </cell>
          <cell r="N29">
            <v>700</v>
          </cell>
        </row>
        <row r="30">
          <cell r="A30" t="str">
            <v>72.0401</v>
          </cell>
          <cell r="B30" t="str">
            <v>72.0401.0-084</v>
          </cell>
          <cell r="C30" t="str">
            <v>316C</v>
          </cell>
          <cell r="D30" t="str">
            <v>MECHANICAL CONSTRUCTION</v>
          </cell>
          <cell r="F30" t="str">
            <v>CAA-STATION AIR</v>
          </cell>
          <cell r="G30" t="str">
            <v>C &amp; I</v>
          </cell>
          <cell r="H30">
            <v>1</v>
          </cell>
          <cell r="I30" t="str">
            <v>LT</v>
          </cell>
          <cell r="J30">
            <v>280</v>
          </cell>
          <cell r="K30">
            <v>8000</v>
          </cell>
          <cell r="L30">
            <v>280</v>
          </cell>
          <cell r="M30">
            <v>8000</v>
          </cell>
          <cell r="N30">
            <v>10000</v>
          </cell>
        </row>
        <row r="31">
          <cell r="A31" t="str">
            <v>72.0401</v>
          </cell>
          <cell r="B31" t="str">
            <v>72.0401.0-089</v>
          </cell>
          <cell r="C31" t="str">
            <v>316C</v>
          </cell>
          <cell r="D31" t="str">
            <v>MECHANICAL CONSTRUCTION</v>
          </cell>
          <cell r="F31" t="str">
            <v>CAB-CONTROL AIR</v>
          </cell>
          <cell r="G31" t="str">
            <v>C &amp; I</v>
          </cell>
          <cell r="H31">
            <v>1</v>
          </cell>
          <cell r="I31" t="str">
            <v>LT</v>
          </cell>
          <cell r="J31">
            <v>1340</v>
          </cell>
          <cell r="K31">
            <v>42400</v>
          </cell>
          <cell r="L31">
            <v>1340</v>
          </cell>
          <cell r="M31">
            <v>42400</v>
          </cell>
          <cell r="N31">
            <v>32400</v>
          </cell>
        </row>
        <row r="32">
          <cell r="A32" t="str">
            <v>72.0401</v>
          </cell>
          <cell r="B32" t="str">
            <v>72.0401.0-071</v>
          </cell>
          <cell r="C32" t="str">
            <v>312C</v>
          </cell>
          <cell r="D32" t="str">
            <v>MECHANICAL CONSTRUCTION</v>
          </cell>
          <cell r="F32" t="str">
            <v>CCB-PART. REMOVAL</v>
          </cell>
          <cell r="G32" t="str">
            <v>C &amp; I</v>
          </cell>
          <cell r="H32">
            <v>1</v>
          </cell>
          <cell r="I32" t="str">
            <v>LT</v>
          </cell>
          <cell r="J32">
            <v>90</v>
          </cell>
          <cell r="K32">
            <v>2500</v>
          </cell>
          <cell r="L32">
            <v>90</v>
          </cell>
          <cell r="M32">
            <v>2500</v>
          </cell>
          <cell r="N32">
            <v>3100</v>
          </cell>
        </row>
        <row r="33">
          <cell r="A33" t="str">
            <v>72.0401</v>
          </cell>
          <cell r="B33" t="str">
            <v>72.0401.0-074</v>
          </cell>
          <cell r="C33" t="str">
            <v>312C</v>
          </cell>
          <cell r="D33" t="str">
            <v>MECHANICAL CONSTRUCTION</v>
          </cell>
          <cell r="F33" t="str">
            <v>CCC-FLUE GAS DESULF</v>
          </cell>
          <cell r="G33" t="str">
            <v>C &amp; I</v>
          </cell>
          <cell r="H33">
            <v>1</v>
          </cell>
          <cell r="I33" t="str">
            <v>LT</v>
          </cell>
          <cell r="J33">
            <v>60</v>
          </cell>
          <cell r="K33">
            <v>1700</v>
          </cell>
          <cell r="L33">
            <v>60</v>
          </cell>
          <cell r="M33">
            <v>1700</v>
          </cell>
          <cell r="N33">
            <v>2100</v>
          </cell>
        </row>
        <row r="34">
          <cell r="A34" t="str">
            <v>72.0401</v>
          </cell>
          <cell r="B34" t="str">
            <v>72.0401.0-079</v>
          </cell>
          <cell r="C34" t="str">
            <v>312C</v>
          </cell>
          <cell r="D34" t="str">
            <v>MECHANICAL CONSTRUCTION</v>
          </cell>
          <cell r="F34" t="str">
            <v>CCE-ID</v>
          </cell>
          <cell r="G34" t="str">
            <v>C &amp; I</v>
          </cell>
          <cell r="H34">
            <v>1</v>
          </cell>
          <cell r="I34" t="str">
            <v>LT</v>
          </cell>
          <cell r="J34">
            <v>100</v>
          </cell>
          <cell r="K34">
            <v>2700</v>
          </cell>
          <cell r="L34">
            <v>100</v>
          </cell>
          <cell r="M34">
            <v>2700</v>
          </cell>
          <cell r="N34">
            <v>3500</v>
          </cell>
        </row>
        <row r="35">
          <cell r="A35" t="str">
            <v>72.0401</v>
          </cell>
          <cell r="B35" t="str">
            <v>72.0401.0-097</v>
          </cell>
          <cell r="C35" t="str">
            <v>316C</v>
          </cell>
          <cell r="D35" t="str">
            <v>MECHANICAL CONSTRUCTION</v>
          </cell>
          <cell r="F35" t="str">
            <v>CG-PROPANE GAS</v>
          </cell>
          <cell r="G35" t="str">
            <v>C &amp; I</v>
          </cell>
          <cell r="H35">
            <v>1</v>
          </cell>
          <cell r="I35" t="str">
            <v>LT</v>
          </cell>
          <cell r="J35">
            <v>290</v>
          </cell>
          <cell r="K35">
            <v>8300</v>
          </cell>
          <cell r="L35">
            <v>290</v>
          </cell>
          <cell r="M35">
            <v>8300</v>
          </cell>
          <cell r="N35">
            <v>10400</v>
          </cell>
        </row>
        <row r="36">
          <cell r="A36" t="str">
            <v>72.0401</v>
          </cell>
          <cell r="B36" t="str">
            <v>72.0401.0-068</v>
          </cell>
          <cell r="C36" t="str">
            <v>312B</v>
          </cell>
          <cell r="D36" t="str">
            <v>MECHANICAL CONSTRUCTION</v>
          </cell>
          <cell r="F36" t="str">
            <v>CHF-DUST SUPPRESSION</v>
          </cell>
          <cell r="G36" t="str">
            <v>C &amp; I</v>
          </cell>
          <cell r="H36">
            <v>1</v>
          </cell>
          <cell r="I36" t="str">
            <v>LT</v>
          </cell>
          <cell r="J36">
            <v>360</v>
          </cell>
          <cell r="K36">
            <v>10200</v>
          </cell>
          <cell r="L36">
            <v>360</v>
          </cell>
          <cell r="M36">
            <v>10200</v>
          </cell>
          <cell r="N36">
            <v>12800</v>
          </cell>
        </row>
        <row r="37">
          <cell r="A37" t="str">
            <v>72.0401</v>
          </cell>
          <cell r="B37" t="str">
            <v>72.0401.0-349</v>
          </cell>
          <cell r="C37" t="str">
            <v>312C</v>
          </cell>
          <cell r="D37" t="str">
            <v>MECHANICAL CONSTRUCTION</v>
          </cell>
          <cell r="F37" t="str">
            <v>DUST COLL EQUIP-</v>
          </cell>
          <cell r="G37" t="str">
            <v>C &amp; I</v>
          </cell>
          <cell r="H37">
            <v>1</v>
          </cell>
          <cell r="I37" t="str">
            <v>LT</v>
          </cell>
          <cell r="J37">
            <v>160</v>
          </cell>
          <cell r="K37">
            <v>1300</v>
          </cell>
          <cell r="L37">
            <v>160</v>
          </cell>
          <cell r="M37">
            <v>1300</v>
          </cell>
          <cell r="N37">
            <v>4100</v>
          </cell>
        </row>
        <row r="38">
          <cell r="A38" t="str">
            <v>72.0401</v>
          </cell>
          <cell r="B38" t="str">
            <v>72.0401.0-133</v>
          </cell>
          <cell r="C38" t="str">
            <v>314C</v>
          </cell>
          <cell r="D38" t="str">
            <v>MECHANICAL CONSTRUCTION</v>
          </cell>
          <cell r="F38" t="str">
            <v>ECA-AUX. CLG. WTR.</v>
          </cell>
          <cell r="G38" t="str">
            <v>C &amp; I</v>
          </cell>
          <cell r="H38">
            <v>1</v>
          </cell>
          <cell r="I38" t="str">
            <v>LT</v>
          </cell>
          <cell r="J38">
            <v>130</v>
          </cell>
          <cell r="K38">
            <v>3600</v>
          </cell>
          <cell r="L38">
            <v>130</v>
          </cell>
          <cell r="M38">
            <v>3600</v>
          </cell>
          <cell r="N38">
            <v>4500</v>
          </cell>
        </row>
        <row r="39">
          <cell r="A39" t="str">
            <v>72.0401</v>
          </cell>
          <cell r="B39" t="str">
            <v>72.0401.0-138</v>
          </cell>
          <cell r="C39" t="str">
            <v>314C</v>
          </cell>
          <cell r="D39" t="str">
            <v>MECHANICAL CONSTRUCTION</v>
          </cell>
          <cell r="F39" t="str">
            <v>ECB-CLSD.CYC.CLG.WTR</v>
          </cell>
          <cell r="G39" t="str">
            <v>C &amp; I</v>
          </cell>
          <cell r="H39">
            <v>1</v>
          </cell>
          <cell r="I39" t="str">
            <v>LT</v>
          </cell>
          <cell r="J39">
            <v>1610</v>
          </cell>
          <cell r="K39">
            <v>45200</v>
          </cell>
          <cell r="L39">
            <v>1610</v>
          </cell>
          <cell r="M39">
            <v>45200</v>
          </cell>
          <cell r="N39">
            <v>57400</v>
          </cell>
        </row>
        <row r="40">
          <cell r="A40" t="str">
            <v>72.0401</v>
          </cell>
          <cell r="B40" t="str">
            <v>72.0401.0-182</v>
          </cell>
          <cell r="C40" t="str">
            <v>312B</v>
          </cell>
          <cell r="D40" t="str">
            <v>MECHANICAL CONSTRUCTION</v>
          </cell>
          <cell r="F40" t="str">
            <v>FOA-FO REC &amp; STORAGE</v>
          </cell>
          <cell r="G40" t="str">
            <v>C &amp; I</v>
          </cell>
          <cell r="H40">
            <v>1</v>
          </cell>
          <cell r="I40" t="str">
            <v>LT</v>
          </cell>
          <cell r="J40">
            <v>80</v>
          </cell>
          <cell r="K40">
            <v>2200</v>
          </cell>
          <cell r="L40">
            <v>80</v>
          </cell>
          <cell r="M40">
            <v>2200</v>
          </cell>
          <cell r="N40">
            <v>2800</v>
          </cell>
        </row>
        <row r="41">
          <cell r="A41" t="str">
            <v>72.0401</v>
          </cell>
          <cell r="B41" t="str">
            <v>72.0401.0-188</v>
          </cell>
          <cell r="C41" t="str">
            <v>312A</v>
          </cell>
          <cell r="D41" t="str">
            <v>MECHANICAL CONSTRUCTION</v>
          </cell>
          <cell r="F41" t="str">
            <v>FOB-FO SUPPLY</v>
          </cell>
          <cell r="G41" t="str">
            <v>C &amp; I</v>
          </cell>
          <cell r="H41">
            <v>1</v>
          </cell>
          <cell r="I41" t="str">
            <v>LT</v>
          </cell>
          <cell r="J41">
            <v>190</v>
          </cell>
          <cell r="K41">
            <v>5500</v>
          </cell>
          <cell r="L41">
            <v>190</v>
          </cell>
          <cell r="M41">
            <v>5500</v>
          </cell>
          <cell r="N41">
            <v>6900</v>
          </cell>
        </row>
        <row r="42">
          <cell r="A42" t="str">
            <v>72.0401</v>
          </cell>
          <cell r="B42" t="str">
            <v>72.0401.0-177</v>
          </cell>
          <cell r="C42" t="str">
            <v>316C</v>
          </cell>
          <cell r="D42" t="str">
            <v>MECHANICAL CONSTRUCTION</v>
          </cell>
          <cell r="F42" t="str">
            <v>FP-FIRE PROTECTION</v>
          </cell>
          <cell r="G42" t="str">
            <v>C &amp; I</v>
          </cell>
          <cell r="H42">
            <v>1</v>
          </cell>
          <cell r="I42" t="str">
            <v>LT</v>
          </cell>
          <cell r="J42">
            <v>240</v>
          </cell>
          <cell r="K42">
            <v>6900</v>
          </cell>
          <cell r="L42">
            <v>240</v>
          </cell>
          <cell r="M42">
            <v>6900</v>
          </cell>
          <cell r="N42">
            <v>8600</v>
          </cell>
        </row>
        <row r="43">
          <cell r="A43" t="str">
            <v>72.0401</v>
          </cell>
          <cell r="B43" t="str">
            <v>72.0401.0-146</v>
          </cell>
          <cell r="C43" t="str">
            <v>312C</v>
          </cell>
          <cell r="D43" t="str">
            <v>MECHANICAL CONSTRUCTION</v>
          </cell>
          <cell r="F43" t="str">
            <v>FWA-BOILER FEED WTR</v>
          </cell>
          <cell r="G43" t="str">
            <v>C &amp; I</v>
          </cell>
          <cell r="H43">
            <v>1</v>
          </cell>
          <cell r="I43" t="str">
            <v>LT</v>
          </cell>
          <cell r="J43">
            <v>620</v>
          </cell>
          <cell r="K43">
            <v>17600</v>
          </cell>
          <cell r="L43">
            <v>620</v>
          </cell>
          <cell r="M43">
            <v>17600</v>
          </cell>
          <cell r="N43">
            <v>22100</v>
          </cell>
        </row>
        <row r="44">
          <cell r="A44" t="str">
            <v>72.0401</v>
          </cell>
          <cell r="B44" t="str">
            <v>72.0401.0-150</v>
          </cell>
          <cell r="C44" t="str">
            <v>312C</v>
          </cell>
          <cell r="D44" t="str">
            <v>MECHANICAL CONSTRUCTION</v>
          </cell>
          <cell r="F44" t="str">
            <v>FWB-BOILER FEED INJ.</v>
          </cell>
          <cell r="G44" t="str">
            <v>C &amp; I</v>
          </cell>
          <cell r="H44">
            <v>1</v>
          </cell>
          <cell r="I44" t="str">
            <v>LT</v>
          </cell>
          <cell r="J44">
            <v>380</v>
          </cell>
          <cell r="K44">
            <v>10700</v>
          </cell>
          <cell r="L44">
            <v>380</v>
          </cell>
          <cell r="M44">
            <v>10700</v>
          </cell>
          <cell r="N44">
            <v>13500</v>
          </cell>
        </row>
        <row r="45">
          <cell r="A45" t="str">
            <v>72.0401</v>
          </cell>
          <cell r="B45" t="str">
            <v>72.0401.0-155</v>
          </cell>
          <cell r="C45" t="str">
            <v>312C</v>
          </cell>
          <cell r="D45" t="str">
            <v>MECHANICAL CONSTRUCTION</v>
          </cell>
          <cell r="F45" t="str">
            <v>FWC-CONDENSATE</v>
          </cell>
          <cell r="G45" t="str">
            <v>C &amp; I</v>
          </cell>
          <cell r="H45">
            <v>1</v>
          </cell>
          <cell r="I45" t="str">
            <v>LT</v>
          </cell>
          <cell r="J45">
            <v>460</v>
          </cell>
          <cell r="K45">
            <v>12900</v>
          </cell>
          <cell r="L45">
            <v>460</v>
          </cell>
          <cell r="M45">
            <v>12900</v>
          </cell>
          <cell r="N45">
            <v>16300</v>
          </cell>
        </row>
        <row r="46">
          <cell r="A46" t="str">
            <v>72.0401</v>
          </cell>
          <cell r="B46" t="str">
            <v>72.0401.0-162</v>
          </cell>
          <cell r="C46" t="str">
            <v>312C</v>
          </cell>
          <cell r="D46" t="str">
            <v>MECHANICAL CONSTRUCTION</v>
          </cell>
          <cell r="F46" t="str">
            <v>FWD-COND. POLISHING</v>
          </cell>
          <cell r="G46" t="str">
            <v>C &amp; I</v>
          </cell>
          <cell r="H46">
            <v>1</v>
          </cell>
          <cell r="I46" t="str">
            <v>LT</v>
          </cell>
          <cell r="J46">
            <v>750</v>
          </cell>
          <cell r="K46">
            <v>21200</v>
          </cell>
          <cell r="L46">
            <v>750</v>
          </cell>
          <cell r="M46">
            <v>21200</v>
          </cell>
          <cell r="N46">
            <v>26600</v>
          </cell>
        </row>
        <row r="47">
          <cell r="A47" t="str">
            <v>72.0401</v>
          </cell>
          <cell r="B47" t="str">
            <v>72.0401.0-167</v>
          </cell>
          <cell r="C47" t="str">
            <v>312C</v>
          </cell>
          <cell r="D47" t="str">
            <v>MECHANICAL CONSTRUCTION</v>
          </cell>
          <cell r="F47" t="str">
            <v>FWE-CYC. CH. FEED</v>
          </cell>
          <cell r="G47" t="str">
            <v>C &amp; I</v>
          </cell>
          <cell r="H47">
            <v>1</v>
          </cell>
          <cell r="I47" t="str">
            <v>LT</v>
          </cell>
          <cell r="J47">
            <v>130</v>
          </cell>
          <cell r="K47">
            <v>3600</v>
          </cell>
          <cell r="L47">
            <v>130</v>
          </cell>
          <cell r="M47">
            <v>3600</v>
          </cell>
          <cell r="N47">
            <v>4500</v>
          </cell>
        </row>
        <row r="48">
          <cell r="A48" t="str">
            <v>72.0401</v>
          </cell>
          <cell r="B48" t="str">
            <v>72.0401.0-172</v>
          </cell>
          <cell r="C48" t="str">
            <v>312C</v>
          </cell>
          <cell r="D48" t="str">
            <v>MECHANICAL CONSTRUCTION</v>
          </cell>
          <cell r="F48" t="str">
            <v>FWF-CYC.MU &amp; STORAGE</v>
          </cell>
          <cell r="G48" t="str">
            <v>C &amp; I</v>
          </cell>
          <cell r="H48">
            <v>1</v>
          </cell>
          <cell r="I48" t="str">
            <v>LT</v>
          </cell>
          <cell r="J48">
            <v>70</v>
          </cell>
          <cell r="K48">
            <v>1900</v>
          </cell>
          <cell r="L48">
            <v>70</v>
          </cell>
          <cell r="M48">
            <v>1900</v>
          </cell>
          <cell r="N48">
            <v>2400</v>
          </cell>
        </row>
        <row r="49">
          <cell r="A49" t="str">
            <v>72.0401</v>
          </cell>
          <cell r="B49" t="str">
            <v>72.0401.0-105</v>
          </cell>
          <cell r="C49" t="str">
            <v>314C</v>
          </cell>
          <cell r="D49" t="str">
            <v>MECHANICAL CONSTRUCTION</v>
          </cell>
          <cell r="F49" t="str">
            <v>HRA-CONDENSER</v>
          </cell>
          <cell r="G49" t="str">
            <v>C &amp; I</v>
          </cell>
          <cell r="H49">
            <v>1</v>
          </cell>
          <cell r="I49" t="str">
            <v>LT</v>
          </cell>
          <cell r="J49">
            <v>330</v>
          </cell>
          <cell r="K49">
            <v>9400</v>
          </cell>
          <cell r="L49">
            <v>330</v>
          </cell>
          <cell r="M49">
            <v>9400</v>
          </cell>
          <cell r="N49">
            <v>11800</v>
          </cell>
        </row>
        <row r="50">
          <cell r="A50" t="str">
            <v>72.0401</v>
          </cell>
          <cell r="B50" t="str">
            <v>72.0401.0-109</v>
          </cell>
          <cell r="C50" t="str">
            <v>314C</v>
          </cell>
          <cell r="D50" t="str">
            <v>MECHANICAL CONSTRUCTION</v>
          </cell>
          <cell r="F50" t="str">
            <v>HRB-COND. AIR EXT.</v>
          </cell>
          <cell r="G50" t="str">
            <v>C &amp; I</v>
          </cell>
          <cell r="H50">
            <v>1</v>
          </cell>
          <cell r="I50" t="str">
            <v>LT</v>
          </cell>
          <cell r="J50">
            <v>210</v>
          </cell>
          <cell r="K50">
            <v>6000</v>
          </cell>
          <cell r="L50">
            <v>210</v>
          </cell>
          <cell r="M50">
            <v>6000</v>
          </cell>
          <cell r="N50">
            <v>7600</v>
          </cell>
        </row>
        <row r="51">
          <cell r="A51" t="str">
            <v>72.0401</v>
          </cell>
          <cell r="B51" t="str">
            <v>72.0401.0-113</v>
          </cell>
          <cell r="C51" t="str">
            <v>314C</v>
          </cell>
          <cell r="D51" t="str">
            <v>MECHANICAL CONSTRUCTION</v>
          </cell>
          <cell r="F51" t="str">
            <v>HRC-CIRC WATER</v>
          </cell>
          <cell r="G51" t="str">
            <v>C &amp; I</v>
          </cell>
          <cell r="H51">
            <v>1</v>
          </cell>
          <cell r="I51" t="str">
            <v>LT</v>
          </cell>
          <cell r="J51">
            <v>480</v>
          </cell>
          <cell r="K51">
            <v>13500</v>
          </cell>
          <cell r="L51">
            <v>480</v>
          </cell>
          <cell r="M51">
            <v>13500</v>
          </cell>
          <cell r="N51">
            <v>16900</v>
          </cell>
        </row>
        <row r="52">
          <cell r="A52" t="str">
            <v>72.0401</v>
          </cell>
          <cell r="B52" t="str">
            <v>72.0401.0-117</v>
          </cell>
          <cell r="C52" t="str">
            <v>314C</v>
          </cell>
          <cell r="D52" t="str">
            <v>MECHANICAL CONSTRUCTION</v>
          </cell>
          <cell r="F52" t="str">
            <v>HRD-CIRC.WTR.MAKEUP</v>
          </cell>
          <cell r="G52" t="str">
            <v>C &amp; I</v>
          </cell>
          <cell r="H52">
            <v>1</v>
          </cell>
          <cell r="I52" t="str">
            <v>LT</v>
          </cell>
          <cell r="J52">
            <v>90</v>
          </cell>
          <cell r="K52">
            <v>2500</v>
          </cell>
          <cell r="L52">
            <v>90</v>
          </cell>
          <cell r="M52">
            <v>2500</v>
          </cell>
          <cell r="N52">
            <v>3100</v>
          </cell>
        </row>
        <row r="53">
          <cell r="A53" t="str">
            <v>72.0401</v>
          </cell>
          <cell r="B53" t="str">
            <v>72.0401.0-123</v>
          </cell>
          <cell r="C53" t="str">
            <v>314C</v>
          </cell>
          <cell r="D53" t="str">
            <v>MECHANICAL CONSTRUCTION</v>
          </cell>
          <cell r="F53" t="str">
            <v>HRE-CW CHEM FEED</v>
          </cell>
          <cell r="G53" t="str">
            <v>C &amp; I</v>
          </cell>
          <cell r="H53">
            <v>1</v>
          </cell>
          <cell r="I53" t="str">
            <v>LT</v>
          </cell>
          <cell r="J53">
            <v>130</v>
          </cell>
          <cell r="K53">
            <v>3600</v>
          </cell>
          <cell r="L53">
            <v>130</v>
          </cell>
          <cell r="M53">
            <v>3600</v>
          </cell>
          <cell r="N53">
            <v>4500</v>
          </cell>
        </row>
        <row r="54">
          <cell r="A54" t="str">
            <v>72.0401</v>
          </cell>
          <cell r="B54" t="str">
            <v>72.0401.0-127</v>
          </cell>
          <cell r="C54" t="str">
            <v>314C</v>
          </cell>
          <cell r="D54" t="str">
            <v>MECHANICAL CONSTRUCTION</v>
          </cell>
          <cell r="F54" t="str">
            <v>HRF-COND. CLEANING</v>
          </cell>
          <cell r="G54" t="str">
            <v>C &amp; I</v>
          </cell>
          <cell r="H54">
            <v>1</v>
          </cell>
          <cell r="I54" t="str">
            <v>LT</v>
          </cell>
          <cell r="J54">
            <v>30</v>
          </cell>
          <cell r="K54">
            <v>0</v>
          </cell>
          <cell r="L54">
            <v>30</v>
          </cell>
          <cell r="M54">
            <v>0</v>
          </cell>
          <cell r="N54">
            <v>1000</v>
          </cell>
        </row>
        <row r="55">
          <cell r="A55" t="str">
            <v>72.0401</v>
          </cell>
          <cell r="B55" t="str">
            <v>72.0401.0-193</v>
          </cell>
          <cell r="C55" t="str">
            <v>312C</v>
          </cell>
          <cell r="D55" t="str">
            <v>MECHANICAL CONSTRUCTION</v>
          </cell>
          <cell r="F55" t="str">
            <v>PMA-CHEM. CLEANING</v>
          </cell>
          <cell r="G55" t="str">
            <v>C &amp; I</v>
          </cell>
          <cell r="H55">
            <v>1</v>
          </cell>
          <cell r="I55" t="str">
            <v>LT</v>
          </cell>
          <cell r="J55">
            <v>70</v>
          </cell>
          <cell r="K55">
            <v>1900</v>
          </cell>
          <cell r="L55">
            <v>70</v>
          </cell>
          <cell r="M55">
            <v>1900</v>
          </cell>
          <cell r="N55">
            <v>2400</v>
          </cell>
        </row>
        <row r="56">
          <cell r="A56" t="str">
            <v>72.0401</v>
          </cell>
          <cell r="B56" t="str">
            <v>72.0401.0-196</v>
          </cell>
          <cell r="C56" t="str">
            <v>316C</v>
          </cell>
          <cell r="D56" t="str">
            <v>MECHANICAL CONSTRUCTION</v>
          </cell>
          <cell r="F56" t="str">
            <v>PMB-SD CORR PROT</v>
          </cell>
          <cell r="G56" t="str">
            <v>C &amp; I</v>
          </cell>
          <cell r="H56">
            <v>1</v>
          </cell>
          <cell r="I56" t="str">
            <v>LT</v>
          </cell>
          <cell r="J56">
            <v>20</v>
          </cell>
          <cell r="K56">
            <v>500</v>
          </cell>
          <cell r="L56">
            <v>20</v>
          </cell>
          <cell r="M56">
            <v>500</v>
          </cell>
          <cell r="N56">
            <v>700</v>
          </cell>
        </row>
        <row r="57">
          <cell r="A57" t="str">
            <v>72.0401</v>
          </cell>
          <cell r="B57" t="str">
            <v>72.0401.0-048</v>
          </cell>
          <cell r="C57" t="str">
            <v>312C</v>
          </cell>
          <cell r="D57" t="str">
            <v>MECHANICAL CONSTRUCTION</v>
          </cell>
          <cell r="F57" t="str">
            <v>PSA-AUX. BOILER</v>
          </cell>
          <cell r="G57" t="str">
            <v>C &amp; I</v>
          </cell>
          <cell r="H57">
            <v>1</v>
          </cell>
          <cell r="I57" t="str">
            <v>EA</v>
          </cell>
          <cell r="J57">
            <v>490</v>
          </cell>
          <cell r="K57">
            <v>13800</v>
          </cell>
          <cell r="L57">
            <v>490</v>
          </cell>
          <cell r="M57">
            <v>13800</v>
          </cell>
          <cell r="N57">
            <v>17300</v>
          </cell>
        </row>
        <row r="58">
          <cell r="A58" t="str">
            <v>72.0401</v>
          </cell>
          <cell r="B58" t="str">
            <v>72.0401.0-051</v>
          </cell>
          <cell r="C58" t="str">
            <v>312C</v>
          </cell>
          <cell r="D58" t="str">
            <v>MECHANICAL CONSTRUCTION</v>
          </cell>
          <cell r="F58" t="str">
            <v>PSB-AUX.BOILER FUEL</v>
          </cell>
          <cell r="G58" t="str">
            <v>C &amp; I</v>
          </cell>
          <cell r="H58">
            <v>1</v>
          </cell>
          <cell r="I58" t="str">
            <v>LT</v>
          </cell>
          <cell r="J58">
            <v>100</v>
          </cell>
          <cell r="K58">
            <v>2800</v>
          </cell>
          <cell r="L58">
            <v>100</v>
          </cell>
          <cell r="M58">
            <v>2800</v>
          </cell>
          <cell r="N58">
            <v>3500</v>
          </cell>
        </row>
        <row r="59">
          <cell r="A59" t="str">
            <v>72.0401</v>
          </cell>
          <cell r="B59" t="str">
            <v>72.0401.0-202</v>
          </cell>
          <cell r="C59" t="str">
            <v>312C</v>
          </cell>
          <cell r="D59" t="str">
            <v>MECHANICAL CONSTRUCTION</v>
          </cell>
          <cell r="F59" t="str">
            <v>SAC-ST CYC SAMPLING</v>
          </cell>
          <cell r="G59" t="str">
            <v>C &amp; I</v>
          </cell>
          <cell r="H59">
            <v>1</v>
          </cell>
          <cell r="I59" t="str">
            <v>LT</v>
          </cell>
          <cell r="J59">
            <v>330</v>
          </cell>
          <cell r="K59">
            <v>5000</v>
          </cell>
          <cell r="L59">
            <v>330</v>
          </cell>
          <cell r="M59">
            <v>5000</v>
          </cell>
          <cell r="N59">
            <v>8100</v>
          </cell>
        </row>
        <row r="60">
          <cell r="A60" t="str">
            <v>72.0401</v>
          </cell>
          <cell r="B60" t="str">
            <v>72.0401.0-218</v>
          </cell>
          <cell r="C60" t="str">
            <v>312C</v>
          </cell>
          <cell r="D60" t="str">
            <v>MECHANICAL CONSTRUCTION</v>
          </cell>
          <cell r="F60" t="str">
            <v>SGA-STEAM GENERATOR</v>
          </cell>
          <cell r="G60" t="str">
            <v>C &amp; I</v>
          </cell>
          <cell r="H60">
            <v>1</v>
          </cell>
          <cell r="I60" t="str">
            <v>LT</v>
          </cell>
          <cell r="J60">
            <v>1010</v>
          </cell>
          <cell r="K60">
            <v>28600</v>
          </cell>
          <cell r="L60">
            <v>1010</v>
          </cell>
          <cell r="M60">
            <v>28600</v>
          </cell>
          <cell r="N60">
            <v>36000</v>
          </cell>
        </row>
        <row r="61">
          <cell r="A61" t="str">
            <v>72.0401</v>
          </cell>
          <cell r="B61" t="str">
            <v>72.0401.0-223</v>
          </cell>
          <cell r="C61" t="str">
            <v>312C</v>
          </cell>
          <cell r="D61" t="str">
            <v>MECHANICAL CONSTRUCTION</v>
          </cell>
          <cell r="F61" t="str">
            <v>SGB-COMB AIR</v>
          </cell>
          <cell r="G61" t="str">
            <v>C &amp; I</v>
          </cell>
          <cell r="H61">
            <v>1</v>
          </cell>
          <cell r="I61" t="str">
            <v>LT</v>
          </cell>
          <cell r="J61">
            <v>430</v>
          </cell>
          <cell r="K61">
            <v>12100</v>
          </cell>
          <cell r="L61">
            <v>430</v>
          </cell>
          <cell r="M61">
            <v>12100</v>
          </cell>
          <cell r="N61">
            <v>15200</v>
          </cell>
        </row>
        <row r="62">
          <cell r="A62" t="str">
            <v>72.0401</v>
          </cell>
          <cell r="B62" t="str">
            <v>72.0401.0-229</v>
          </cell>
          <cell r="C62" t="str">
            <v>312C</v>
          </cell>
          <cell r="D62" t="str">
            <v>MECHANICAL CONSTRUCTION</v>
          </cell>
          <cell r="F62" t="str">
            <v>SGD-AIR PREHEAT</v>
          </cell>
          <cell r="G62" t="str">
            <v>C &amp; I</v>
          </cell>
          <cell r="H62">
            <v>1</v>
          </cell>
          <cell r="I62" t="str">
            <v>LT</v>
          </cell>
          <cell r="J62">
            <v>120</v>
          </cell>
          <cell r="K62">
            <v>3300</v>
          </cell>
          <cell r="L62">
            <v>120</v>
          </cell>
          <cell r="M62">
            <v>3300</v>
          </cell>
          <cell r="N62">
            <v>4200</v>
          </cell>
        </row>
        <row r="63">
          <cell r="A63" t="str">
            <v>72.0401</v>
          </cell>
          <cell r="B63" t="str">
            <v>72.0401.0-233</v>
          </cell>
          <cell r="C63" t="str">
            <v>312C</v>
          </cell>
          <cell r="D63" t="str">
            <v>MECHANICAL CONSTRUCTION</v>
          </cell>
          <cell r="F63" t="str">
            <v>SGE-IGNITER FUEL OIL</v>
          </cell>
          <cell r="G63" t="str">
            <v>C &amp; I</v>
          </cell>
          <cell r="H63">
            <v>1</v>
          </cell>
          <cell r="I63" t="str">
            <v>LT</v>
          </cell>
          <cell r="J63">
            <v>220</v>
          </cell>
          <cell r="K63">
            <v>6300</v>
          </cell>
          <cell r="L63">
            <v>220</v>
          </cell>
          <cell r="M63">
            <v>6300</v>
          </cell>
          <cell r="N63">
            <v>8000</v>
          </cell>
        </row>
        <row r="64">
          <cell r="A64" t="str">
            <v>72.0401</v>
          </cell>
          <cell r="B64" t="str">
            <v>72.0401.0-237</v>
          </cell>
          <cell r="C64" t="str">
            <v>312C</v>
          </cell>
          <cell r="D64" t="str">
            <v>MECHANICAL CONSTRUCTION</v>
          </cell>
          <cell r="F64" t="str">
            <v>SGF-BOILER VENTS &amp;DR</v>
          </cell>
          <cell r="G64" t="str">
            <v>C &amp; I</v>
          </cell>
          <cell r="H64">
            <v>1</v>
          </cell>
          <cell r="I64" t="str">
            <v>LT</v>
          </cell>
          <cell r="J64">
            <v>0</v>
          </cell>
          <cell r="K64">
            <v>0</v>
          </cell>
          <cell r="L64">
            <v>0</v>
          </cell>
          <cell r="M64">
            <v>0</v>
          </cell>
          <cell r="N64">
            <v>0</v>
          </cell>
        </row>
        <row r="65">
          <cell r="A65" t="str">
            <v>72.0401</v>
          </cell>
          <cell r="B65" t="str">
            <v>72.0401.0-242</v>
          </cell>
          <cell r="C65" t="str">
            <v>312C</v>
          </cell>
          <cell r="D65" t="str">
            <v>MECHANICAL CONSTRUCTION</v>
          </cell>
          <cell r="F65" t="str">
            <v>SGG-MAIN STEAM</v>
          </cell>
          <cell r="G65" t="str">
            <v>C &amp; I</v>
          </cell>
          <cell r="H65">
            <v>1</v>
          </cell>
          <cell r="I65" t="str">
            <v>LT</v>
          </cell>
          <cell r="J65">
            <v>320</v>
          </cell>
          <cell r="K65">
            <v>9100</v>
          </cell>
          <cell r="L65">
            <v>320</v>
          </cell>
          <cell r="M65">
            <v>9100</v>
          </cell>
          <cell r="N65">
            <v>11400</v>
          </cell>
        </row>
        <row r="66">
          <cell r="A66" t="str">
            <v>72.0401</v>
          </cell>
          <cell r="B66" t="str">
            <v>72.0401.0-252</v>
          </cell>
          <cell r="C66" t="str">
            <v>312C</v>
          </cell>
          <cell r="D66" t="str">
            <v>MECHANICAL CONSTRUCTION</v>
          </cell>
          <cell r="F66" t="str">
            <v>SGJ-REHEAT STEAM</v>
          </cell>
          <cell r="G66" t="str">
            <v>C &amp; I</v>
          </cell>
          <cell r="H66">
            <v>1</v>
          </cell>
          <cell r="I66" t="str">
            <v>LT</v>
          </cell>
          <cell r="J66">
            <v>510</v>
          </cell>
          <cell r="K66">
            <v>15600</v>
          </cell>
          <cell r="L66">
            <v>510</v>
          </cell>
          <cell r="M66">
            <v>15600</v>
          </cell>
          <cell r="N66">
            <v>18400</v>
          </cell>
        </row>
        <row r="67">
          <cell r="A67" t="str">
            <v>72.0401</v>
          </cell>
          <cell r="B67" t="str">
            <v>72.0401.0-256</v>
          </cell>
          <cell r="C67" t="str">
            <v>312C</v>
          </cell>
          <cell r="D67" t="str">
            <v>MECHANICAL CONSTRUCTION</v>
          </cell>
          <cell r="F67" t="str">
            <v>SGK-TEMP BLOWOUT</v>
          </cell>
          <cell r="G67" t="str">
            <v>C &amp; I</v>
          </cell>
          <cell r="H67">
            <v>1</v>
          </cell>
          <cell r="I67" t="str">
            <v>LT</v>
          </cell>
          <cell r="J67">
            <v>30</v>
          </cell>
          <cell r="K67">
            <v>800</v>
          </cell>
          <cell r="L67">
            <v>30</v>
          </cell>
          <cell r="M67">
            <v>800</v>
          </cell>
          <cell r="N67">
            <v>1000</v>
          </cell>
        </row>
        <row r="68">
          <cell r="A68" t="str">
            <v>72.0401</v>
          </cell>
          <cell r="B68" t="str">
            <v>72.0401.0-206</v>
          </cell>
          <cell r="C68" t="str">
            <v>316B</v>
          </cell>
          <cell r="D68" t="str">
            <v>MECHANICAL CONSTRUCTION</v>
          </cell>
          <cell r="F68" t="str">
            <v>STG-SITE FIRE PROT</v>
          </cell>
          <cell r="G68" t="str">
            <v>C &amp; I</v>
          </cell>
          <cell r="H68">
            <v>1</v>
          </cell>
          <cell r="I68" t="str">
            <v>LT</v>
          </cell>
          <cell r="J68">
            <v>130</v>
          </cell>
          <cell r="K68">
            <v>3600</v>
          </cell>
          <cell r="L68">
            <v>130</v>
          </cell>
          <cell r="M68">
            <v>3600</v>
          </cell>
          <cell r="N68">
            <v>4500</v>
          </cell>
        </row>
        <row r="69">
          <cell r="A69" t="str">
            <v>72.0401</v>
          </cell>
          <cell r="B69" t="str">
            <v>72.0401.0-259</v>
          </cell>
          <cell r="C69" t="str">
            <v>312C</v>
          </cell>
          <cell r="D69" t="str">
            <v>MECHANICAL CONSTRUCTION</v>
          </cell>
          <cell r="F69" t="str">
            <v>TEA-HP EXTRACTION</v>
          </cell>
          <cell r="G69" t="str">
            <v>C &amp; I</v>
          </cell>
          <cell r="H69">
            <v>1</v>
          </cell>
          <cell r="I69" t="str">
            <v>LT</v>
          </cell>
          <cell r="J69">
            <v>310</v>
          </cell>
          <cell r="K69">
            <v>8800</v>
          </cell>
          <cell r="L69">
            <v>310</v>
          </cell>
          <cell r="M69">
            <v>8800</v>
          </cell>
          <cell r="N69">
            <v>11100</v>
          </cell>
        </row>
        <row r="70">
          <cell r="A70" t="str">
            <v>72.0401</v>
          </cell>
          <cell r="B70" t="str">
            <v>72.0401.0-262</v>
          </cell>
          <cell r="C70" t="str">
            <v>312C</v>
          </cell>
          <cell r="D70" t="str">
            <v>MECHANICAL CONSTRUCTION</v>
          </cell>
          <cell r="F70" t="str">
            <v>TEB-LP EXTRACTION</v>
          </cell>
          <cell r="G70" t="str">
            <v>C &amp; I</v>
          </cell>
          <cell r="H70">
            <v>1</v>
          </cell>
          <cell r="I70" t="str">
            <v>LT</v>
          </cell>
          <cell r="J70">
            <v>210</v>
          </cell>
          <cell r="K70">
            <v>6100</v>
          </cell>
          <cell r="L70">
            <v>210</v>
          </cell>
          <cell r="M70">
            <v>6100</v>
          </cell>
          <cell r="N70">
            <v>7600</v>
          </cell>
        </row>
        <row r="71">
          <cell r="A71" t="str">
            <v>72.0401</v>
          </cell>
          <cell r="B71" t="str">
            <v>72.0401.0-266</v>
          </cell>
          <cell r="C71" t="str">
            <v>312C</v>
          </cell>
          <cell r="D71" t="str">
            <v>MECHANICAL CONSTRUCTION</v>
          </cell>
          <cell r="F71" t="str">
            <v>TEC-LP EXTRACTION</v>
          </cell>
          <cell r="G71" t="str">
            <v>C &amp; I</v>
          </cell>
          <cell r="H71">
            <v>1</v>
          </cell>
          <cell r="I71" t="str">
            <v>LT</v>
          </cell>
          <cell r="J71">
            <v>140</v>
          </cell>
          <cell r="K71">
            <v>3900</v>
          </cell>
          <cell r="L71">
            <v>140</v>
          </cell>
          <cell r="M71">
            <v>3900</v>
          </cell>
          <cell r="N71">
            <v>4800</v>
          </cell>
        </row>
        <row r="72">
          <cell r="A72" t="str">
            <v>72.0401</v>
          </cell>
          <cell r="B72" t="str">
            <v>72.0401.0-270</v>
          </cell>
          <cell r="C72" t="str">
            <v>312C</v>
          </cell>
          <cell r="D72" t="str">
            <v>MECHANICAL CONSTRUCTION</v>
          </cell>
          <cell r="F72" t="str">
            <v>TED-HP HTR DRAINS</v>
          </cell>
          <cell r="G72" t="str">
            <v>C &amp; I</v>
          </cell>
          <cell r="H72">
            <v>1</v>
          </cell>
          <cell r="I72" t="str">
            <v>LT</v>
          </cell>
          <cell r="J72">
            <v>370</v>
          </cell>
          <cell r="K72">
            <v>10400</v>
          </cell>
          <cell r="L72">
            <v>370</v>
          </cell>
          <cell r="M72">
            <v>10400</v>
          </cell>
          <cell r="N72">
            <v>13100</v>
          </cell>
        </row>
        <row r="73">
          <cell r="A73" t="str">
            <v>72.0401</v>
          </cell>
          <cell r="B73" t="str">
            <v>72.0401.0-274</v>
          </cell>
          <cell r="C73" t="str">
            <v>312C</v>
          </cell>
          <cell r="D73" t="str">
            <v>MECHANICAL CONSTRUCTION</v>
          </cell>
          <cell r="F73" t="str">
            <v>TEE-LP HTR DRAINS</v>
          </cell>
          <cell r="G73" t="str">
            <v>C &amp; I</v>
          </cell>
          <cell r="H73">
            <v>1</v>
          </cell>
          <cell r="I73" t="str">
            <v>LT</v>
          </cell>
          <cell r="J73">
            <v>370</v>
          </cell>
          <cell r="K73">
            <v>10900</v>
          </cell>
          <cell r="L73">
            <v>370</v>
          </cell>
          <cell r="M73">
            <v>10900</v>
          </cell>
          <cell r="N73">
            <v>13100</v>
          </cell>
        </row>
        <row r="74">
          <cell r="A74" t="str">
            <v>72.0401</v>
          </cell>
          <cell r="B74" t="str">
            <v>72.0401.0-289</v>
          </cell>
          <cell r="C74" t="str">
            <v>314C</v>
          </cell>
          <cell r="D74" t="str">
            <v>MECHANICAL CONSTRUCTION</v>
          </cell>
          <cell r="F74" t="str">
            <v>TGD-TURBINE LUBE OIL</v>
          </cell>
          <cell r="G74" t="str">
            <v>C &amp; I</v>
          </cell>
          <cell r="H74">
            <v>1</v>
          </cell>
          <cell r="I74" t="str">
            <v>LT</v>
          </cell>
          <cell r="J74">
            <v>270</v>
          </cell>
          <cell r="K74">
            <v>7700</v>
          </cell>
          <cell r="L74">
            <v>270</v>
          </cell>
          <cell r="M74">
            <v>7700</v>
          </cell>
          <cell r="N74">
            <v>9700</v>
          </cell>
        </row>
        <row r="75">
          <cell r="A75" t="str">
            <v>72.0401</v>
          </cell>
          <cell r="B75" t="str">
            <v>72.0401.0-293</v>
          </cell>
          <cell r="C75" t="str">
            <v>314C</v>
          </cell>
          <cell r="D75" t="str">
            <v>MECHANICAL CONSTRUCTION</v>
          </cell>
          <cell r="F75" t="str">
            <v>TGE-GEN COOL.&amp; PURGE</v>
          </cell>
          <cell r="G75" t="str">
            <v>C &amp; I</v>
          </cell>
          <cell r="H75">
            <v>1</v>
          </cell>
          <cell r="I75" t="str">
            <v>LT</v>
          </cell>
          <cell r="J75">
            <v>140</v>
          </cell>
          <cell r="K75">
            <v>3900</v>
          </cell>
          <cell r="L75">
            <v>140</v>
          </cell>
          <cell r="M75">
            <v>3900</v>
          </cell>
          <cell r="N75">
            <v>4800</v>
          </cell>
        </row>
        <row r="76">
          <cell r="A76" t="str">
            <v>72.0401</v>
          </cell>
          <cell r="B76" t="str">
            <v>72.0401.0-309</v>
          </cell>
          <cell r="C76" t="str">
            <v>311C</v>
          </cell>
          <cell r="D76" t="str">
            <v>MECHANICAL CONSTRUCTION</v>
          </cell>
          <cell r="F76" t="str">
            <v>WSC-SERVICE WATER</v>
          </cell>
          <cell r="G76" t="str">
            <v>C &amp; I</v>
          </cell>
          <cell r="H76">
            <v>1</v>
          </cell>
          <cell r="I76" t="str">
            <v>LT</v>
          </cell>
          <cell r="J76">
            <v>150</v>
          </cell>
          <cell r="K76">
            <v>4100</v>
          </cell>
          <cell r="L76">
            <v>150</v>
          </cell>
          <cell r="M76">
            <v>4100</v>
          </cell>
          <cell r="N76">
            <v>5200</v>
          </cell>
        </row>
        <row r="77">
          <cell r="A77" t="str">
            <v>72.0401</v>
          </cell>
          <cell r="B77" t="str">
            <v>72.0401.0-318</v>
          </cell>
          <cell r="C77" t="str">
            <v>312C</v>
          </cell>
          <cell r="D77" t="str">
            <v>MECHANICAL CONSTRUCTION</v>
          </cell>
          <cell r="F77" t="str">
            <v>WSF-ASH SLUICE WATER</v>
          </cell>
          <cell r="G77" t="str">
            <v>C &amp; I</v>
          </cell>
          <cell r="H77">
            <v>1</v>
          </cell>
          <cell r="I77" t="str">
            <v>LT</v>
          </cell>
          <cell r="J77">
            <v>280</v>
          </cell>
          <cell r="K77">
            <v>8000</v>
          </cell>
          <cell r="L77">
            <v>280</v>
          </cell>
          <cell r="M77">
            <v>8000</v>
          </cell>
          <cell r="N77">
            <v>10000</v>
          </cell>
        </row>
        <row r="78">
          <cell r="A78" t="str">
            <v>72.0401</v>
          </cell>
          <cell r="B78" t="str">
            <v>72.0401.0-323</v>
          </cell>
          <cell r="C78" t="str">
            <v>312A</v>
          </cell>
          <cell r="D78" t="str">
            <v>MECHANICAL CONSTRUCTION</v>
          </cell>
          <cell r="F78" t="str">
            <v>WSG-SCRUBBER MU WTR</v>
          </cell>
          <cell r="G78" t="str">
            <v>C &amp; I</v>
          </cell>
          <cell r="H78">
            <v>1</v>
          </cell>
          <cell r="I78" t="str">
            <v>LT</v>
          </cell>
          <cell r="J78">
            <v>110</v>
          </cell>
          <cell r="K78">
            <v>3000</v>
          </cell>
          <cell r="L78">
            <v>110</v>
          </cell>
          <cell r="M78">
            <v>3000</v>
          </cell>
          <cell r="N78">
            <v>3800</v>
          </cell>
        </row>
        <row r="79">
          <cell r="A79" t="str">
            <v>72.0401</v>
          </cell>
          <cell r="B79" t="str">
            <v>72.0401.0-331</v>
          </cell>
          <cell r="C79" t="str">
            <v>311B</v>
          </cell>
          <cell r="D79" t="str">
            <v>MECHANICAL CONSTRUCTION</v>
          </cell>
          <cell r="F79" t="str">
            <v>WTB-SERV WTR TRMT</v>
          </cell>
          <cell r="G79" t="str">
            <v>C &amp; I</v>
          </cell>
          <cell r="H79">
            <v>1</v>
          </cell>
          <cell r="I79" t="str">
            <v>LT</v>
          </cell>
          <cell r="J79">
            <v>450</v>
          </cell>
          <cell r="K79">
            <v>12700</v>
          </cell>
          <cell r="L79">
            <v>450</v>
          </cell>
          <cell r="M79">
            <v>12700</v>
          </cell>
          <cell r="N79">
            <v>15900</v>
          </cell>
        </row>
        <row r="80">
          <cell r="A80" t="str">
            <v>72.0401</v>
          </cell>
          <cell r="B80" t="str">
            <v>72.0401.0-337</v>
          </cell>
          <cell r="C80" t="str">
            <v>312B</v>
          </cell>
          <cell r="D80" t="str">
            <v>MECHANICAL CONSTRUCTION</v>
          </cell>
          <cell r="F80" t="str">
            <v>WTD-CYCLE MU TRMT</v>
          </cell>
          <cell r="G80" t="str">
            <v>C &amp; I</v>
          </cell>
          <cell r="H80">
            <v>1</v>
          </cell>
          <cell r="I80" t="str">
            <v>LT</v>
          </cell>
          <cell r="J80">
            <v>940</v>
          </cell>
          <cell r="K80">
            <v>26700</v>
          </cell>
          <cell r="L80">
            <v>940</v>
          </cell>
          <cell r="M80">
            <v>26700</v>
          </cell>
          <cell r="N80">
            <v>33500</v>
          </cell>
        </row>
        <row r="81">
          <cell r="A81" t="str">
            <v>72.0401</v>
          </cell>
          <cell r="B81" t="str">
            <v>72.0401.0-173</v>
          </cell>
          <cell r="C81" t="str">
            <v>316C</v>
          </cell>
          <cell r="D81" t="str">
            <v>MECHANICAL CONSTRUCTION</v>
          </cell>
          <cell r="E81" t="str">
            <v>EXTINGUISHERS</v>
          </cell>
          <cell r="F81" t="str">
            <v>FP-FIRE PROTECTION</v>
          </cell>
          <cell r="G81" t="str">
            <v>CABINETS, RACKS,</v>
          </cell>
          <cell r="H81">
            <v>1</v>
          </cell>
          <cell r="I81" t="str">
            <v>LT</v>
          </cell>
          <cell r="J81">
            <v>540</v>
          </cell>
          <cell r="K81">
            <v>0</v>
          </cell>
          <cell r="L81">
            <v>540</v>
          </cell>
          <cell r="M81">
            <v>0</v>
          </cell>
          <cell r="N81">
            <v>18300</v>
          </cell>
        </row>
        <row r="82">
          <cell r="A82" t="str">
            <v>72.0401</v>
          </cell>
          <cell r="B82" t="str">
            <v>72.0401.0-203</v>
          </cell>
          <cell r="C82" t="str">
            <v>316B</v>
          </cell>
          <cell r="D82" t="str">
            <v>MECHANICAL CONSTRUCTION</v>
          </cell>
          <cell r="E82" t="str">
            <v>EXTINGUISHERS</v>
          </cell>
          <cell r="F82" t="str">
            <v>STG-SITE FIRE PROT</v>
          </cell>
          <cell r="G82" t="str">
            <v>CABINETS,RACKS,</v>
          </cell>
          <cell r="H82">
            <v>1</v>
          </cell>
          <cell r="I82" t="str">
            <v>LT</v>
          </cell>
          <cell r="J82">
            <v>250</v>
          </cell>
          <cell r="K82">
            <v>0</v>
          </cell>
          <cell r="L82">
            <v>250</v>
          </cell>
          <cell r="M82">
            <v>0</v>
          </cell>
          <cell r="N82">
            <v>8400</v>
          </cell>
        </row>
        <row r="83">
          <cell r="A83" t="str">
            <v>72.0401</v>
          </cell>
          <cell r="B83" t="str">
            <v>72.0401.0-335</v>
          </cell>
          <cell r="C83" t="str">
            <v>312B</v>
          </cell>
          <cell r="D83" t="str">
            <v>MECHANICAL CONSTRUCTION</v>
          </cell>
          <cell r="F83" t="str">
            <v>WTD-CYCLE MU TRMT</v>
          </cell>
          <cell r="G83" t="str">
            <v>CAUSTIC STORAGE TANK</v>
          </cell>
          <cell r="H83">
            <v>1</v>
          </cell>
          <cell r="I83" t="str">
            <v>EA</v>
          </cell>
          <cell r="J83">
            <v>40</v>
          </cell>
          <cell r="K83">
            <v>0</v>
          </cell>
          <cell r="L83">
            <v>40</v>
          </cell>
          <cell r="M83">
            <v>0</v>
          </cell>
          <cell r="N83">
            <v>1300</v>
          </cell>
        </row>
        <row r="84">
          <cell r="A84" t="str">
            <v>72.0401</v>
          </cell>
          <cell r="B84" t="str">
            <v>72.0401.0-282</v>
          </cell>
          <cell r="C84" t="str">
            <v>314C</v>
          </cell>
          <cell r="D84" t="str">
            <v>MECHANICAL CONSTRUCTION</v>
          </cell>
          <cell r="F84" t="str">
            <v>TGD-TURBINE LUBE OIL</v>
          </cell>
          <cell r="G84" t="str">
            <v>CENTRIFUGE</v>
          </cell>
          <cell r="H84">
            <v>1</v>
          </cell>
          <cell r="I84" t="str">
            <v>EA</v>
          </cell>
          <cell r="J84">
            <v>30</v>
          </cell>
          <cell r="K84">
            <v>83800</v>
          </cell>
          <cell r="L84">
            <v>30</v>
          </cell>
          <cell r="M84">
            <v>83800</v>
          </cell>
          <cell r="N84">
            <v>1000</v>
          </cell>
        </row>
        <row r="85">
          <cell r="A85" t="str">
            <v>72.0401</v>
          </cell>
          <cell r="B85" t="str">
            <v>72.0401.0-118</v>
          </cell>
          <cell r="C85" t="str">
            <v>314C</v>
          </cell>
          <cell r="D85" t="str">
            <v>MECHANICAL CONSTRUCTION</v>
          </cell>
          <cell r="F85" t="str">
            <v>HRE-CW CHEM FEED</v>
          </cell>
          <cell r="G85" t="str">
            <v>CHEM FEED EQUIPMENT</v>
          </cell>
          <cell r="H85">
            <v>1</v>
          </cell>
          <cell r="I85" t="str">
            <v>LT</v>
          </cell>
          <cell r="J85">
            <v>80</v>
          </cell>
          <cell r="K85">
            <v>0</v>
          </cell>
          <cell r="L85">
            <v>80</v>
          </cell>
          <cell r="M85">
            <v>0</v>
          </cell>
          <cell r="N85">
            <v>2700</v>
          </cell>
        </row>
        <row r="86">
          <cell r="A86" t="str">
            <v>72.0401</v>
          </cell>
          <cell r="B86" t="str">
            <v>72.0401.0-207</v>
          </cell>
          <cell r="C86" t="str">
            <v>316A</v>
          </cell>
          <cell r="D86" t="str">
            <v>MECHANICAL CONSTRUCTION</v>
          </cell>
          <cell r="E86" t="str">
            <v>PUMPS</v>
          </cell>
          <cell r="F86" t="str">
            <v>SCC-CONT CENTER BLDG</v>
          </cell>
          <cell r="G86" t="str">
            <v>CHILLED LIQUID</v>
          </cell>
          <cell r="H86">
            <v>2</v>
          </cell>
          <cell r="I86" t="str">
            <v>EA</v>
          </cell>
          <cell r="J86">
            <v>40</v>
          </cell>
          <cell r="K86">
            <v>0</v>
          </cell>
          <cell r="L86">
            <v>80</v>
          </cell>
          <cell r="M86">
            <v>0</v>
          </cell>
          <cell r="N86">
            <v>2700</v>
          </cell>
        </row>
        <row r="87">
          <cell r="A87" t="str">
            <v>72.0401</v>
          </cell>
          <cell r="B87" t="str">
            <v>72.0401.0-208</v>
          </cell>
          <cell r="C87" t="str">
            <v>316A</v>
          </cell>
          <cell r="D87" t="str">
            <v>MECHANICAL CONSTRUCTION</v>
          </cell>
          <cell r="F87" t="str">
            <v>SCC-CONT CENTER BLDG</v>
          </cell>
          <cell r="G87" t="str">
            <v>CHILLED LIQUID TANK</v>
          </cell>
          <cell r="H87">
            <v>1</v>
          </cell>
          <cell r="I87" t="str">
            <v>EA</v>
          </cell>
          <cell r="J87">
            <v>40</v>
          </cell>
          <cell r="K87">
            <v>0</v>
          </cell>
          <cell r="L87">
            <v>40</v>
          </cell>
          <cell r="M87">
            <v>0</v>
          </cell>
          <cell r="N87">
            <v>1300</v>
          </cell>
        </row>
        <row r="88">
          <cell r="A88" t="str">
            <v>72.0401</v>
          </cell>
          <cell r="B88" t="str">
            <v>72.0401.0-340</v>
          </cell>
          <cell r="C88" t="str">
            <v>312C</v>
          </cell>
          <cell r="D88" t="str">
            <v>MECHANICAL CONSTRUCTION</v>
          </cell>
          <cell r="F88" t="str">
            <v>DUCT-SCRUBBER TO</v>
          </cell>
          <cell r="G88" t="str">
            <v>CHIMNEY</v>
          </cell>
          <cell r="H88">
            <v>1</v>
          </cell>
          <cell r="I88" t="str">
            <v>LT</v>
          </cell>
          <cell r="J88">
            <v>5760</v>
          </cell>
          <cell r="K88">
            <v>0</v>
          </cell>
          <cell r="L88">
            <v>5760</v>
          </cell>
          <cell r="M88">
            <v>0</v>
          </cell>
          <cell r="N88">
            <v>205900</v>
          </cell>
        </row>
        <row r="89">
          <cell r="A89" t="str">
            <v>72.0401</v>
          </cell>
          <cell r="B89" t="str">
            <v>72.0401.0-119</v>
          </cell>
          <cell r="C89" t="str">
            <v>314C</v>
          </cell>
          <cell r="D89" t="str">
            <v>MECHANICAL CONSTRUCTION</v>
          </cell>
          <cell r="E89" t="str">
            <v>PUMPS</v>
          </cell>
          <cell r="F89" t="str">
            <v>HRE-CW CHEM FEED</v>
          </cell>
          <cell r="G89" t="str">
            <v>CHLORINE INJ WATER</v>
          </cell>
          <cell r="H89">
            <v>2</v>
          </cell>
          <cell r="I89" t="str">
            <v>EA</v>
          </cell>
          <cell r="J89">
            <v>40</v>
          </cell>
          <cell r="K89">
            <v>0</v>
          </cell>
          <cell r="L89">
            <v>80</v>
          </cell>
          <cell r="M89">
            <v>0</v>
          </cell>
          <cell r="N89">
            <v>2800</v>
          </cell>
        </row>
        <row r="90">
          <cell r="A90" t="str">
            <v>72.0401</v>
          </cell>
          <cell r="B90" t="str">
            <v>72.0401.0-061</v>
          </cell>
          <cell r="C90" t="str">
            <v>311A</v>
          </cell>
          <cell r="D90" t="str">
            <v>MECHANICAL CONSTRUCTION</v>
          </cell>
          <cell r="F90" t="str">
            <v>BSL-ROOF DRAINS</v>
          </cell>
          <cell r="G90" t="str">
            <v>COAL CRUSHER BLDG</v>
          </cell>
          <cell r="H90">
            <v>120</v>
          </cell>
          <cell r="I90" t="str">
            <v>LF</v>
          </cell>
          <cell r="J90">
            <v>1.0833333333333333</v>
          </cell>
          <cell r="K90">
            <v>8.3333333333333339</v>
          </cell>
          <cell r="L90">
            <v>130</v>
          </cell>
          <cell r="M90">
            <v>1000</v>
          </cell>
          <cell r="N90">
            <v>4200</v>
          </cell>
        </row>
        <row r="91">
          <cell r="A91" t="str">
            <v>72.0401</v>
          </cell>
          <cell r="B91" t="str">
            <v>72.0401.0-313</v>
          </cell>
          <cell r="C91" t="str">
            <v>312C</v>
          </cell>
          <cell r="D91" t="str">
            <v>MECHANICAL CONSTRUCTION</v>
          </cell>
          <cell r="F91" t="str">
            <v>WSF-ASH SLUICE WATER</v>
          </cell>
          <cell r="G91" t="str">
            <v>COAL DUST SUPP PUMP</v>
          </cell>
          <cell r="H91">
            <v>1</v>
          </cell>
          <cell r="I91" t="str">
            <v>EA</v>
          </cell>
          <cell r="J91">
            <v>40</v>
          </cell>
          <cell r="K91">
            <v>0</v>
          </cell>
          <cell r="L91">
            <v>40</v>
          </cell>
          <cell r="M91">
            <v>0</v>
          </cell>
          <cell r="N91">
            <v>1400</v>
          </cell>
        </row>
        <row r="92">
          <cell r="A92" t="str">
            <v>72.0401</v>
          </cell>
          <cell r="B92" t="str">
            <v>72.0401.0-062</v>
          </cell>
          <cell r="C92" t="str">
            <v>311B</v>
          </cell>
          <cell r="D92" t="str">
            <v>MECHANICAL CONSTRUCTION</v>
          </cell>
          <cell r="F92" t="str">
            <v>CHB-ROOF DRAINS</v>
          </cell>
          <cell r="G92" t="str">
            <v>COAL TRANSFER BLDG</v>
          </cell>
          <cell r="H92">
            <v>163</v>
          </cell>
          <cell r="I92" t="str">
            <v>LF</v>
          </cell>
          <cell r="J92">
            <v>1.0429447852760736</v>
          </cell>
          <cell r="K92">
            <v>9.8159509202453989</v>
          </cell>
          <cell r="L92">
            <v>170</v>
          </cell>
          <cell r="M92">
            <v>1600</v>
          </cell>
          <cell r="N92">
            <v>5700</v>
          </cell>
        </row>
        <row r="93">
          <cell r="A93" t="str">
            <v>72.0401</v>
          </cell>
          <cell r="B93" t="str">
            <v>72.0401.0-224</v>
          </cell>
          <cell r="C93" t="str">
            <v>312C</v>
          </cell>
          <cell r="D93" t="str">
            <v>MECHANICAL CONSTRUCTION</v>
          </cell>
          <cell r="F93" t="str">
            <v>SGD-AIR PREHEAT</v>
          </cell>
          <cell r="G93" t="str">
            <v>COIL</v>
          </cell>
          <cell r="H93">
            <v>1</v>
          </cell>
          <cell r="I93" t="str">
            <v>EA</v>
          </cell>
          <cell r="J93">
            <v>100</v>
          </cell>
          <cell r="K93">
            <v>0</v>
          </cell>
          <cell r="L93">
            <v>100</v>
          </cell>
          <cell r="M93">
            <v>0</v>
          </cell>
          <cell r="N93">
            <v>3500</v>
          </cell>
        </row>
        <row r="94">
          <cell r="A94" t="str">
            <v>72.0401</v>
          </cell>
          <cell r="B94" t="str">
            <v>72.0401.0-248</v>
          </cell>
          <cell r="C94" t="str">
            <v>312C</v>
          </cell>
          <cell r="D94" t="str">
            <v>MECHANICAL CONSTRUCTION</v>
          </cell>
          <cell r="E94" t="str">
            <v>PIPING</v>
          </cell>
          <cell r="F94" t="str">
            <v>SGJ-REHEAT STEAM</v>
          </cell>
          <cell r="G94" t="str">
            <v>COLD REHEAT MAJOR</v>
          </cell>
          <cell r="H94">
            <v>1433</v>
          </cell>
          <cell r="I94" t="str">
            <v>LF</v>
          </cell>
          <cell r="J94">
            <v>3.977669225401256</v>
          </cell>
          <cell r="K94">
            <v>0</v>
          </cell>
          <cell r="L94">
            <v>5700</v>
          </cell>
          <cell r="M94">
            <v>0</v>
          </cell>
          <cell r="N94">
            <v>185500</v>
          </cell>
        </row>
        <row r="95">
          <cell r="A95" t="str">
            <v>72.0401</v>
          </cell>
          <cell r="B95" t="str">
            <v>72.0401.0-250</v>
          </cell>
          <cell r="C95" t="str">
            <v>312C</v>
          </cell>
          <cell r="D95" t="str">
            <v>MECHANICAL CONSTRUCTION</v>
          </cell>
          <cell r="E95" t="str">
            <v>WELDING</v>
          </cell>
          <cell r="F95" t="str">
            <v>SGJ-REHEAT STEAM</v>
          </cell>
          <cell r="G95" t="str">
            <v>COLD REHEAT PIPE</v>
          </cell>
          <cell r="H95">
            <v>68</v>
          </cell>
          <cell r="I95" t="str">
            <v>EA</v>
          </cell>
          <cell r="J95">
            <v>17.5</v>
          </cell>
          <cell r="K95">
            <v>0</v>
          </cell>
          <cell r="L95">
            <v>1190</v>
          </cell>
          <cell r="M95">
            <v>0</v>
          </cell>
          <cell r="N95">
            <v>38500</v>
          </cell>
        </row>
        <row r="96">
          <cell r="A96" t="str">
            <v>72.0401</v>
          </cell>
          <cell r="B96" t="str">
            <v>72.0401.0-246</v>
          </cell>
          <cell r="C96" t="str">
            <v>312C</v>
          </cell>
          <cell r="D96" t="str">
            <v>MECHANICAL CONSTRUCTION</v>
          </cell>
          <cell r="F96" t="str">
            <v>SGJ-REHEAT STEAM</v>
          </cell>
          <cell r="G96" t="str">
            <v>COLD REHEAT SUPPORTS</v>
          </cell>
          <cell r="H96">
            <v>58</v>
          </cell>
          <cell r="I96" t="str">
            <v>EA</v>
          </cell>
          <cell r="J96">
            <v>35.172413793103445</v>
          </cell>
          <cell r="K96">
            <v>0</v>
          </cell>
          <cell r="L96">
            <v>2040</v>
          </cell>
          <cell r="M96">
            <v>0</v>
          </cell>
          <cell r="N96">
            <v>66100</v>
          </cell>
        </row>
        <row r="97">
          <cell r="A97" t="str">
            <v>72.0401</v>
          </cell>
          <cell r="B97" t="str">
            <v>72.0401.0-299</v>
          </cell>
          <cell r="C97" t="str">
            <v>311B</v>
          </cell>
          <cell r="D97" t="str">
            <v>MECHANICAL CONSTRUCTION</v>
          </cell>
          <cell r="E97" t="str">
            <v>RETURN PUMPS</v>
          </cell>
          <cell r="F97" t="str">
            <v>WWC-WASTE WATER</v>
          </cell>
          <cell r="G97" t="str">
            <v>COLLECTION &amp; TRTMT</v>
          </cell>
          <cell r="H97">
            <v>2</v>
          </cell>
          <cell r="I97" t="str">
            <v>EA</v>
          </cell>
          <cell r="J97">
            <v>50</v>
          </cell>
          <cell r="K97">
            <v>0</v>
          </cell>
          <cell r="L97">
            <v>100</v>
          </cell>
          <cell r="M97">
            <v>0</v>
          </cell>
          <cell r="N97">
            <v>3400</v>
          </cell>
        </row>
        <row r="98">
          <cell r="A98" t="str">
            <v>72.0401</v>
          </cell>
          <cell r="B98" t="str">
            <v>72.0401.0-300</v>
          </cell>
          <cell r="C98" t="str">
            <v>311B</v>
          </cell>
          <cell r="D98" t="str">
            <v>MECHANICAL CONSTRUCTION</v>
          </cell>
          <cell r="E98" t="str">
            <v>PRETRTMT WSTWTR PMPS</v>
          </cell>
          <cell r="F98" t="str">
            <v>WWC-WASTE WATER</v>
          </cell>
          <cell r="G98" t="str">
            <v>COLLECTION &amp; TRTMT</v>
          </cell>
          <cell r="H98">
            <v>2</v>
          </cell>
          <cell r="I98" t="str">
            <v>EA</v>
          </cell>
          <cell r="J98">
            <v>30</v>
          </cell>
          <cell r="K98">
            <v>0</v>
          </cell>
          <cell r="L98">
            <v>60</v>
          </cell>
          <cell r="M98">
            <v>0</v>
          </cell>
          <cell r="N98">
            <v>2100</v>
          </cell>
        </row>
        <row r="99">
          <cell r="A99" t="str">
            <v>72.0401</v>
          </cell>
          <cell r="B99" t="str">
            <v>72.0401.0-301</v>
          </cell>
          <cell r="C99" t="str">
            <v>311B</v>
          </cell>
          <cell r="D99" t="str">
            <v>MECHANICAL CONSTRUCTION</v>
          </cell>
          <cell r="E99" t="str">
            <v>MAJOR PIPING</v>
          </cell>
          <cell r="F99" t="str">
            <v>WWC-WASTEWATER</v>
          </cell>
          <cell r="G99" t="str">
            <v>COLLECTION &amp; TRTMT</v>
          </cell>
          <cell r="H99">
            <v>747</v>
          </cell>
          <cell r="I99" t="str">
            <v>LF</v>
          </cell>
          <cell r="J99">
            <v>1.2182061579651942</v>
          </cell>
          <cell r="K99">
            <v>35.876840696117803</v>
          </cell>
          <cell r="L99">
            <v>910</v>
          </cell>
          <cell r="M99">
            <v>26800</v>
          </cell>
          <cell r="N99">
            <v>29800</v>
          </cell>
        </row>
        <row r="100">
          <cell r="A100" t="str">
            <v>72.0401</v>
          </cell>
          <cell r="B100" t="str">
            <v>72.0401.0-302</v>
          </cell>
          <cell r="C100" t="str">
            <v>311B</v>
          </cell>
          <cell r="D100" t="str">
            <v>MECHANICAL CONSTRUCTION</v>
          </cell>
          <cell r="E100" t="str">
            <v>MISC PIPING</v>
          </cell>
          <cell r="F100" t="str">
            <v>WWC-WASTEWATER</v>
          </cell>
          <cell r="G100" t="str">
            <v>COLLECTION &amp; TRTMT</v>
          </cell>
          <cell r="H100">
            <v>200</v>
          </cell>
          <cell r="I100" t="str">
            <v>LF</v>
          </cell>
          <cell r="J100">
            <v>0.85</v>
          </cell>
          <cell r="K100">
            <v>29.5</v>
          </cell>
          <cell r="L100">
            <v>170</v>
          </cell>
          <cell r="M100">
            <v>5900</v>
          </cell>
          <cell r="N100">
            <v>5600</v>
          </cell>
        </row>
        <row r="101">
          <cell r="A101" t="str">
            <v>72.0401</v>
          </cell>
          <cell r="B101" t="str">
            <v>72.0401.0-303</v>
          </cell>
          <cell r="C101" t="str">
            <v>311B</v>
          </cell>
          <cell r="D101" t="str">
            <v>MECHANICAL CONSTRUCTION</v>
          </cell>
          <cell r="E101" t="str">
            <v>C &amp; I</v>
          </cell>
          <cell r="F101" t="str">
            <v>WWC-WASTEWATER</v>
          </cell>
          <cell r="G101" t="str">
            <v>COLLECTION &amp; TRTMT</v>
          </cell>
          <cell r="H101">
            <v>1</v>
          </cell>
          <cell r="I101" t="str">
            <v>LT</v>
          </cell>
          <cell r="J101">
            <v>190</v>
          </cell>
          <cell r="K101">
            <v>5500</v>
          </cell>
          <cell r="L101">
            <v>190</v>
          </cell>
          <cell r="M101">
            <v>5500</v>
          </cell>
          <cell r="N101">
            <v>6900</v>
          </cell>
        </row>
        <row r="102">
          <cell r="A102" t="str">
            <v>72.0401</v>
          </cell>
          <cell r="B102" t="str">
            <v>72.0401.0-080</v>
          </cell>
          <cell r="C102" t="str">
            <v>316C</v>
          </cell>
          <cell r="D102" t="str">
            <v>MECHANICAL CONSTRUCTION</v>
          </cell>
          <cell r="F102" t="str">
            <v>CAA-STATION AIR</v>
          </cell>
          <cell r="G102" t="str">
            <v>COMPRESSORS</v>
          </cell>
          <cell r="H102">
            <v>2</v>
          </cell>
          <cell r="I102" t="str">
            <v>EA</v>
          </cell>
          <cell r="J102">
            <v>190</v>
          </cell>
          <cell r="K102">
            <v>0</v>
          </cell>
          <cell r="L102">
            <v>380</v>
          </cell>
          <cell r="M102">
            <v>0</v>
          </cell>
          <cell r="N102">
            <v>13000</v>
          </cell>
        </row>
        <row r="103">
          <cell r="A103" t="str">
            <v>72.0401</v>
          </cell>
          <cell r="B103" t="str">
            <v>72.0401.0-169</v>
          </cell>
          <cell r="C103" t="str">
            <v>312C</v>
          </cell>
          <cell r="D103" t="str">
            <v>MECHANICAL CONSTRUCTION</v>
          </cell>
          <cell r="F103" t="str">
            <v>FWF-CYC.MU &amp; STORAGE</v>
          </cell>
          <cell r="G103" t="str">
            <v>COND MU PUMP</v>
          </cell>
          <cell r="H103">
            <v>1</v>
          </cell>
          <cell r="I103" t="str">
            <v>EA</v>
          </cell>
          <cell r="J103">
            <v>40</v>
          </cell>
          <cell r="K103">
            <v>0</v>
          </cell>
          <cell r="L103">
            <v>40</v>
          </cell>
          <cell r="M103">
            <v>0</v>
          </cell>
          <cell r="N103">
            <v>1400</v>
          </cell>
        </row>
        <row r="104">
          <cell r="A104" t="str">
            <v>72.0401</v>
          </cell>
          <cell r="B104" t="str">
            <v>72.0401.0-102</v>
          </cell>
          <cell r="C104" t="str">
            <v>314C</v>
          </cell>
          <cell r="D104" t="str">
            <v>MECHANICAL CONSTRUCTION</v>
          </cell>
          <cell r="F104" t="str">
            <v>HRA-CONDENSER</v>
          </cell>
          <cell r="G104" t="str">
            <v>CONDENSATE PUMPS</v>
          </cell>
          <cell r="H104">
            <v>2</v>
          </cell>
          <cell r="I104" t="str">
            <v>EA</v>
          </cell>
          <cell r="J104">
            <v>155</v>
          </cell>
          <cell r="K104">
            <v>0</v>
          </cell>
          <cell r="L104">
            <v>310</v>
          </cell>
          <cell r="M104">
            <v>0</v>
          </cell>
          <cell r="N104">
            <v>10700</v>
          </cell>
        </row>
        <row r="105">
          <cell r="A105" t="str">
            <v>72.0401</v>
          </cell>
          <cell r="B105" t="str">
            <v>72.0401.0-098</v>
          </cell>
          <cell r="C105" t="str">
            <v>314C</v>
          </cell>
          <cell r="D105" t="str">
            <v>MECHANICAL CONSTRUCTION</v>
          </cell>
          <cell r="F105" t="str">
            <v>HRA-CONDENSER</v>
          </cell>
          <cell r="G105" t="str">
            <v>CONDENSER ERECTION</v>
          </cell>
          <cell r="H105">
            <v>1</v>
          </cell>
          <cell r="I105" t="str">
            <v>LT</v>
          </cell>
          <cell r="J105">
            <v>10230</v>
          </cell>
          <cell r="K105">
            <v>0</v>
          </cell>
          <cell r="L105">
            <v>10230</v>
          </cell>
          <cell r="M105">
            <v>0</v>
          </cell>
          <cell r="N105">
            <v>337900</v>
          </cell>
        </row>
        <row r="106">
          <cell r="A106" t="str">
            <v>72.0401</v>
          </cell>
          <cell r="B106" t="str">
            <v>72.0401.0-100</v>
          </cell>
          <cell r="C106" t="str">
            <v>314C</v>
          </cell>
          <cell r="D106" t="str">
            <v>MECHANICAL CONSTRUCTION</v>
          </cell>
          <cell r="F106" t="str">
            <v>HRA-CONDENSER</v>
          </cell>
          <cell r="G106" t="str">
            <v>CONDENSER TUBING</v>
          </cell>
          <cell r="H106">
            <v>1</v>
          </cell>
          <cell r="I106" t="str">
            <v>LT</v>
          </cell>
          <cell r="J106">
            <v>5270</v>
          </cell>
          <cell r="K106">
            <v>0</v>
          </cell>
          <cell r="L106">
            <v>5270</v>
          </cell>
          <cell r="M106">
            <v>0</v>
          </cell>
          <cell r="N106">
            <v>215100</v>
          </cell>
        </row>
        <row r="107">
          <cell r="A107" t="str">
            <v>72.0401</v>
          </cell>
          <cell r="B107" t="str">
            <v>72.0401.0-056</v>
          </cell>
          <cell r="C107" t="str">
            <v>311A</v>
          </cell>
          <cell r="D107" t="str">
            <v>MECHANICAL CONSTRUCTION</v>
          </cell>
          <cell r="F107" t="str">
            <v>DPC-ROOF DRAINS</v>
          </cell>
          <cell r="G107" t="str">
            <v>CONTROL BLDG</v>
          </cell>
          <cell r="H107">
            <v>137</v>
          </cell>
          <cell r="I107" t="str">
            <v>LF</v>
          </cell>
          <cell r="J107">
            <v>2.2627737226277373</v>
          </cell>
          <cell r="K107">
            <v>5.1094890510948909</v>
          </cell>
          <cell r="L107">
            <v>310</v>
          </cell>
          <cell r="M107">
            <v>700</v>
          </cell>
          <cell r="N107">
            <v>10200</v>
          </cell>
        </row>
        <row r="108">
          <cell r="A108" t="str">
            <v>72.0401</v>
          </cell>
          <cell r="B108" t="str">
            <v>72.0401.0-311</v>
          </cell>
          <cell r="C108" t="str">
            <v>312C</v>
          </cell>
          <cell r="D108" t="str">
            <v>MECHANICAL CONSTRUCTION</v>
          </cell>
          <cell r="E108" t="str">
            <v>PUMPS (2)</v>
          </cell>
          <cell r="F108" t="str">
            <v>WSF-ASH SLUICE WATER</v>
          </cell>
          <cell r="G108" t="str">
            <v>COOLING WTR</v>
          </cell>
          <cell r="H108">
            <v>2</v>
          </cell>
          <cell r="I108" t="str">
            <v>EA</v>
          </cell>
          <cell r="J108">
            <v>40</v>
          </cell>
          <cell r="K108">
            <v>0</v>
          </cell>
          <cell r="L108">
            <v>80</v>
          </cell>
          <cell r="M108">
            <v>0</v>
          </cell>
          <cell r="N108">
            <v>2800</v>
          </cell>
        </row>
        <row r="109">
          <cell r="A109" t="str">
            <v>72.0401</v>
          </cell>
          <cell r="B109" t="str">
            <v>72.0401.0-141</v>
          </cell>
          <cell r="C109" t="str">
            <v>314C</v>
          </cell>
          <cell r="D109" t="str">
            <v>MECHANICAL CONSTRUCTION</v>
          </cell>
          <cell r="F109" t="str">
            <v>FWA-BOILER FEED WTR</v>
          </cell>
          <cell r="G109" t="str">
            <v>DEAERATOR TRAY ASSY</v>
          </cell>
          <cell r="H109">
            <v>1</v>
          </cell>
          <cell r="I109" t="str">
            <v>EA</v>
          </cell>
          <cell r="J109">
            <v>500</v>
          </cell>
          <cell r="K109">
            <v>0</v>
          </cell>
          <cell r="L109">
            <v>500</v>
          </cell>
          <cell r="M109">
            <v>0</v>
          </cell>
          <cell r="N109">
            <v>17800</v>
          </cell>
        </row>
        <row r="110">
          <cell r="A110" t="str">
            <v>72.0401</v>
          </cell>
          <cell r="B110" t="str">
            <v>72.0401.0-305</v>
          </cell>
          <cell r="C110" t="str">
            <v>311B</v>
          </cell>
          <cell r="D110" t="str">
            <v>MECHANICAL CONSTRUCTION</v>
          </cell>
          <cell r="F110" t="str">
            <v>WSC-SERVICE WATER</v>
          </cell>
          <cell r="G110" t="str">
            <v>DEMIN INFLUENT PUMPS</v>
          </cell>
          <cell r="H110">
            <v>2</v>
          </cell>
          <cell r="I110" t="str">
            <v>EA</v>
          </cell>
          <cell r="J110">
            <v>40</v>
          </cell>
          <cell r="K110">
            <v>0</v>
          </cell>
          <cell r="L110">
            <v>80</v>
          </cell>
          <cell r="M110">
            <v>0</v>
          </cell>
          <cell r="N110">
            <v>2800</v>
          </cell>
        </row>
        <row r="111">
          <cell r="A111" t="str">
            <v>72.0401</v>
          </cell>
          <cell r="B111" t="str">
            <v>72.0401.0-332</v>
          </cell>
          <cell r="C111" t="str">
            <v>312B</v>
          </cell>
          <cell r="D111" t="str">
            <v>MECHANICAL CONSTRUCTION</v>
          </cell>
          <cell r="F111" t="str">
            <v>WTD-CYCLE MU TRMT</v>
          </cell>
          <cell r="G111" t="str">
            <v>DEMIN SYSTEM EQUIP</v>
          </cell>
          <cell r="H111">
            <v>1</v>
          </cell>
          <cell r="I111" t="str">
            <v>LT</v>
          </cell>
          <cell r="J111">
            <v>1100</v>
          </cell>
          <cell r="K111">
            <v>0</v>
          </cell>
          <cell r="L111">
            <v>1100</v>
          </cell>
          <cell r="M111">
            <v>0</v>
          </cell>
          <cell r="N111">
            <v>37800</v>
          </cell>
        </row>
        <row r="112">
          <cell r="A112" t="str">
            <v>72.0401</v>
          </cell>
          <cell r="B112" t="str">
            <v>72.0401.0-168</v>
          </cell>
          <cell r="C112" t="str">
            <v>312C</v>
          </cell>
          <cell r="D112" t="str">
            <v>MECHANICAL CONSTRUCTION</v>
          </cell>
          <cell r="F112" t="str">
            <v>FWF-CYC.MU &amp; STORAGE</v>
          </cell>
          <cell r="G112" t="str">
            <v>DEMIN WATER PUMPS</v>
          </cell>
          <cell r="H112">
            <v>2</v>
          </cell>
          <cell r="I112" t="str">
            <v>EA</v>
          </cell>
          <cell r="J112">
            <v>40</v>
          </cell>
          <cell r="K112">
            <v>0</v>
          </cell>
          <cell r="L112">
            <v>80</v>
          </cell>
          <cell r="M112">
            <v>0</v>
          </cell>
          <cell r="N112">
            <v>2800</v>
          </cell>
        </row>
        <row r="113">
          <cell r="A113" t="str">
            <v>72.0401</v>
          </cell>
          <cell r="B113" t="str">
            <v>72.0401.0-085</v>
          </cell>
          <cell r="C113" t="str">
            <v>316C</v>
          </cell>
          <cell r="D113" t="str">
            <v>MECHANICAL CONSTRUCTION</v>
          </cell>
          <cell r="F113" t="str">
            <v>CAB-CONTROL AIR</v>
          </cell>
          <cell r="G113" t="str">
            <v>DESICCANT DRYERS</v>
          </cell>
          <cell r="H113">
            <v>2</v>
          </cell>
          <cell r="I113" t="str">
            <v>EA</v>
          </cell>
          <cell r="J113">
            <v>50</v>
          </cell>
          <cell r="K113">
            <v>19050</v>
          </cell>
          <cell r="L113">
            <v>100</v>
          </cell>
          <cell r="M113">
            <v>38100</v>
          </cell>
          <cell r="N113">
            <v>3300</v>
          </cell>
        </row>
        <row r="114">
          <cell r="A114" t="str">
            <v>72.0401</v>
          </cell>
          <cell r="B114" t="str">
            <v>72.0401.0-007</v>
          </cell>
          <cell r="C114" t="str">
            <v>312C</v>
          </cell>
          <cell r="D114" t="str">
            <v>MECHANICAL CONSTRUCTION</v>
          </cell>
          <cell r="E114" t="str">
            <v>SUMP PUMP</v>
          </cell>
          <cell r="F114" t="str">
            <v>ASA-BOTTOM ASH</v>
          </cell>
          <cell r="G114" t="str">
            <v>DEWATERING</v>
          </cell>
          <cell r="H114">
            <v>2</v>
          </cell>
          <cell r="I114" t="str">
            <v>EA</v>
          </cell>
          <cell r="J114">
            <v>20</v>
          </cell>
          <cell r="K114">
            <v>0</v>
          </cell>
          <cell r="L114">
            <v>40</v>
          </cell>
          <cell r="M114">
            <v>0</v>
          </cell>
          <cell r="N114">
            <v>1400</v>
          </cell>
        </row>
        <row r="115">
          <cell r="A115" t="str">
            <v>72.0401</v>
          </cell>
          <cell r="B115" t="str">
            <v>72.0401.0-005</v>
          </cell>
          <cell r="C115" t="str">
            <v>312C</v>
          </cell>
          <cell r="D115" t="str">
            <v>MECHANICAL CONSTRUCTION</v>
          </cell>
          <cell r="F115" t="str">
            <v>ASA-BOTTOM ASH</v>
          </cell>
          <cell r="G115" t="str">
            <v>DEWATERING,STORAGE</v>
          </cell>
          <cell r="H115">
            <v>1</v>
          </cell>
          <cell r="I115" t="str">
            <v>LT</v>
          </cell>
          <cell r="J115">
            <v>8800</v>
          </cell>
          <cell r="K115">
            <v>0</v>
          </cell>
          <cell r="L115">
            <v>8800</v>
          </cell>
          <cell r="M115">
            <v>0</v>
          </cell>
          <cell r="N115">
            <v>308000</v>
          </cell>
        </row>
        <row r="116">
          <cell r="A116" t="str">
            <v>72.0401</v>
          </cell>
          <cell r="B116" t="str">
            <v>72.0401.0-152</v>
          </cell>
          <cell r="C116" t="str">
            <v>312C</v>
          </cell>
          <cell r="D116" t="str">
            <v>MECHANICAL CONSTRUCTION</v>
          </cell>
          <cell r="F116" t="str">
            <v>FWC-CONDENSATE</v>
          </cell>
          <cell r="G116" t="str">
            <v>DRAIN COOLER</v>
          </cell>
          <cell r="H116">
            <v>1</v>
          </cell>
          <cell r="I116" t="str">
            <v>LT</v>
          </cell>
          <cell r="J116">
            <v>50</v>
          </cell>
          <cell r="K116">
            <v>0</v>
          </cell>
          <cell r="L116">
            <v>50</v>
          </cell>
          <cell r="M116">
            <v>0</v>
          </cell>
          <cell r="N116">
            <v>1700</v>
          </cell>
        </row>
        <row r="117">
          <cell r="A117" t="str">
            <v>72.0401</v>
          </cell>
          <cell r="B117" t="str">
            <v>72.0401.0-267</v>
          </cell>
          <cell r="C117" t="str">
            <v>312C</v>
          </cell>
          <cell r="D117" t="str">
            <v>MECHANICAL CONSTRUCTION</v>
          </cell>
          <cell r="F117" t="str">
            <v>TED-HP HTR DRAINS</v>
          </cell>
          <cell r="G117" t="str">
            <v>DRAIN PUMP</v>
          </cell>
          <cell r="H117">
            <v>1</v>
          </cell>
          <cell r="I117" t="str">
            <v>EA</v>
          </cell>
          <cell r="J117">
            <v>40</v>
          </cell>
          <cell r="K117">
            <v>0</v>
          </cell>
          <cell r="L117">
            <v>40</v>
          </cell>
          <cell r="M117">
            <v>0</v>
          </cell>
          <cell r="N117">
            <v>1400</v>
          </cell>
        </row>
        <row r="118">
          <cell r="A118" t="str">
            <v>72.0401</v>
          </cell>
          <cell r="B118" t="str">
            <v>72.0401.0-147</v>
          </cell>
          <cell r="C118" t="str">
            <v>312C</v>
          </cell>
          <cell r="D118" t="str">
            <v>MECHANICAL CONSTRUCTION</v>
          </cell>
          <cell r="F118" t="str">
            <v>FWB-BOILER FEED INJ.</v>
          </cell>
          <cell r="G118" t="str">
            <v>DRAIN PUMP &amp; TANK</v>
          </cell>
          <cell r="H118">
            <v>2</v>
          </cell>
          <cell r="I118" t="str">
            <v>EA</v>
          </cell>
          <cell r="J118">
            <v>40</v>
          </cell>
          <cell r="K118">
            <v>0</v>
          </cell>
          <cell r="L118">
            <v>80</v>
          </cell>
          <cell r="M118">
            <v>0</v>
          </cell>
          <cell r="N118">
            <v>2700</v>
          </cell>
        </row>
        <row r="119">
          <cell r="A119" t="str">
            <v>72.0401</v>
          </cell>
          <cell r="B119" t="str">
            <v>72.0401.0-225</v>
          </cell>
          <cell r="C119" t="str">
            <v>312C</v>
          </cell>
          <cell r="D119" t="str">
            <v>MECHANICAL CONSTRUCTION</v>
          </cell>
          <cell r="F119" t="str">
            <v>SGD-AIR PREHEAT</v>
          </cell>
          <cell r="G119" t="str">
            <v>DRAIN TANK</v>
          </cell>
          <cell r="H119">
            <v>1</v>
          </cell>
          <cell r="I119" t="str">
            <v>EA</v>
          </cell>
          <cell r="J119">
            <v>40</v>
          </cell>
          <cell r="K119">
            <v>0</v>
          </cell>
          <cell r="L119">
            <v>40</v>
          </cell>
          <cell r="M119">
            <v>0</v>
          </cell>
          <cell r="N119">
            <v>1300</v>
          </cell>
        </row>
        <row r="120">
          <cell r="A120" t="str">
            <v>72.0401</v>
          </cell>
          <cell r="B120" t="str">
            <v>72.0401.0-354</v>
          </cell>
          <cell r="C120" t="str">
            <v>312C</v>
          </cell>
          <cell r="D120" t="str">
            <v>MECHANICAL CONSTRUCTION</v>
          </cell>
          <cell r="F120" t="str">
            <v>MATL HDLG EQUIP</v>
          </cell>
          <cell r="G120" t="str">
            <v>DRAINS</v>
          </cell>
          <cell r="H120">
            <v>444</v>
          </cell>
          <cell r="I120" t="str">
            <v>LF</v>
          </cell>
          <cell r="J120">
            <v>0.69819819819819817</v>
          </cell>
          <cell r="K120">
            <v>4.5045045045045047</v>
          </cell>
          <cell r="L120">
            <v>310</v>
          </cell>
          <cell r="M120">
            <v>2000</v>
          </cell>
          <cell r="N120">
            <v>10200</v>
          </cell>
        </row>
        <row r="121">
          <cell r="A121" t="str">
            <v>72.0401</v>
          </cell>
          <cell r="B121" t="str">
            <v>72.0401.0-277</v>
          </cell>
          <cell r="C121" t="str">
            <v>312C</v>
          </cell>
          <cell r="D121" t="str">
            <v>MECHANICAL CONSTRUCTION</v>
          </cell>
          <cell r="E121" t="str">
            <v>MAJOR PIPING</v>
          </cell>
          <cell r="F121" t="str">
            <v>TGC-TURBINE SEALS &amp;</v>
          </cell>
          <cell r="G121" t="str">
            <v>DRAINS</v>
          </cell>
          <cell r="H121">
            <v>1137</v>
          </cell>
          <cell r="I121" t="str">
            <v>LF</v>
          </cell>
          <cell r="J121">
            <v>1.7326297273526825</v>
          </cell>
          <cell r="K121">
            <v>0.61565523306948111</v>
          </cell>
          <cell r="L121">
            <v>1970</v>
          </cell>
          <cell r="M121">
            <v>700</v>
          </cell>
          <cell r="N121">
            <v>64200</v>
          </cell>
        </row>
        <row r="122">
          <cell r="A122" t="str">
            <v>72.0401</v>
          </cell>
          <cell r="B122" t="str">
            <v>72.0401.0-278</v>
          </cell>
          <cell r="C122" t="str">
            <v>312C</v>
          </cell>
          <cell r="D122" t="str">
            <v>MECHANICAL CONSTRUCTION</v>
          </cell>
          <cell r="E122" t="str">
            <v>MISC PIPING</v>
          </cell>
          <cell r="F122" t="str">
            <v>TGC-TURBINE SEALS &amp;</v>
          </cell>
          <cell r="G122" t="str">
            <v>DRAINS</v>
          </cell>
          <cell r="H122">
            <v>600</v>
          </cell>
          <cell r="I122" t="str">
            <v>LF</v>
          </cell>
          <cell r="J122">
            <v>0.81666666666666665</v>
          </cell>
          <cell r="K122">
            <v>17.666666666666668</v>
          </cell>
          <cell r="L122">
            <v>490</v>
          </cell>
          <cell r="M122">
            <v>10600</v>
          </cell>
          <cell r="N122">
            <v>16100</v>
          </cell>
        </row>
        <row r="123">
          <cell r="A123" t="str">
            <v>72.0401</v>
          </cell>
          <cell r="B123" t="str">
            <v>72.0401.0-279</v>
          </cell>
          <cell r="C123" t="str">
            <v>314C</v>
          </cell>
          <cell r="D123" t="str">
            <v>MECHANICAL CONSTRUCTION</v>
          </cell>
          <cell r="E123" t="str">
            <v>C &amp; I</v>
          </cell>
          <cell r="F123" t="str">
            <v>TGC-TURBINE SEALS &amp;</v>
          </cell>
          <cell r="G123" t="str">
            <v>DRAINS</v>
          </cell>
          <cell r="H123">
            <v>1</v>
          </cell>
          <cell r="I123" t="str">
            <v>LT</v>
          </cell>
          <cell r="J123">
            <v>320</v>
          </cell>
          <cell r="K123">
            <v>9100</v>
          </cell>
          <cell r="L123">
            <v>320</v>
          </cell>
          <cell r="M123">
            <v>9100</v>
          </cell>
          <cell r="N123">
            <v>11400</v>
          </cell>
        </row>
        <row r="124">
          <cell r="A124" t="str">
            <v>72.0401</v>
          </cell>
          <cell r="B124" t="str">
            <v>72.0401.0-294</v>
          </cell>
          <cell r="C124" t="str">
            <v>311B</v>
          </cell>
          <cell r="D124" t="str">
            <v>MECHANICAL CONSTRUCTION</v>
          </cell>
          <cell r="E124" t="str">
            <v>NEUTR BASIN MIXER</v>
          </cell>
          <cell r="F124" t="str">
            <v>WWA-CHEMICAL WASTE</v>
          </cell>
          <cell r="G124" t="str">
            <v>DRAINS &amp; TREATMENT</v>
          </cell>
          <cell r="H124">
            <v>1</v>
          </cell>
          <cell r="I124" t="str">
            <v>EA</v>
          </cell>
          <cell r="J124">
            <v>90</v>
          </cell>
          <cell r="K124">
            <v>15200</v>
          </cell>
          <cell r="L124">
            <v>90</v>
          </cell>
          <cell r="M124">
            <v>15200</v>
          </cell>
          <cell r="N124">
            <v>3000</v>
          </cell>
        </row>
        <row r="125">
          <cell r="A125" t="str">
            <v>72.0401</v>
          </cell>
          <cell r="B125" t="str">
            <v>72.0401.0-295</v>
          </cell>
          <cell r="C125" t="str">
            <v>311B</v>
          </cell>
          <cell r="D125" t="str">
            <v>MECHANICAL CONSTRUCTION</v>
          </cell>
          <cell r="E125" t="str">
            <v>EJECTORS</v>
          </cell>
          <cell r="F125" t="str">
            <v>WWA-CHEMICAL WASTE</v>
          </cell>
          <cell r="G125" t="str">
            <v>DRAINS &amp; TREATMENT</v>
          </cell>
          <cell r="H125">
            <v>2</v>
          </cell>
          <cell r="I125" t="str">
            <v>EA</v>
          </cell>
          <cell r="J125">
            <v>15</v>
          </cell>
          <cell r="K125">
            <v>4650</v>
          </cell>
          <cell r="L125">
            <v>30</v>
          </cell>
          <cell r="M125">
            <v>9300</v>
          </cell>
          <cell r="N125">
            <v>1000</v>
          </cell>
        </row>
        <row r="126">
          <cell r="A126" t="str">
            <v>72.0401</v>
          </cell>
          <cell r="B126" t="str">
            <v>72.0401.0-296</v>
          </cell>
          <cell r="C126" t="str">
            <v>311B</v>
          </cell>
          <cell r="D126" t="str">
            <v>MECHANICAL CONSTRUCTION</v>
          </cell>
          <cell r="E126" t="str">
            <v>MAJOR PIPING</v>
          </cell>
          <cell r="F126" t="str">
            <v>WWA-CHEMICAL WASTE</v>
          </cell>
          <cell r="G126" t="str">
            <v>DRAINS &amp; TREATMENT</v>
          </cell>
          <cell r="H126">
            <v>100</v>
          </cell>
          <cell r="I126" t="str">
            <v>LF</v>
          </cell>
          <cell r="J126">
            <v>1.1000000000000001</v>
          </cell>
          <cell r="K126">
            <v>32</v>
          </cell>
          <cell r="L126">
            <v>110</v>
          </cell>
          <cell r="M126">
            <v>3200</v>
          </cell>
          <cell r="N126">
            <v>3600</v>
          </cell>
        </row>
        <row r="127">
          <cell r="A127" t="str">
            <v>72.0401</v>
          </cell>
          <cell r="B127" t="str">
            <v>72.0401.0-297</v>
          </cell>
          <cell r="C127" t="str">
            <v>311B</v>
          </cell>
          <cell r="D127" t="str">
            <v>MECHANICAL CONSTRUCTION</v>
          </cell>
          <cell r="E127" t="str">
            <v>MISC PIPING</v>
          </cell>
          <cell r="F127" t="str">
            <v>WWA-CHEMICAL WASTE</v>
          </cell>
          <cell r="G127" t="str">
            <v>DRAINS &amp; TREATMENT</v>
          </cell>
          <cell r="H127">
            <v>100</v>
          </cell>
          <cell r="I127" t="str">
            <v>LF</v>
          </cell>
          <cell r="J127">
            <v>0.8</v>
          </cell>
          <cell r="K127">
            <v>10</v>
          </cell>
          <cell r="L127">
            <v>80</v>
          </cell>
          <cell r="M127">
            <v>1000</v>
          </cell>
          <cell r="N127">
            <v>2600</v>
          </cell>
        </row>
        <row r="128">
          <cell r="A128" t="str">
            <v>72.0401</v>
          </cell>
          <cell r="B128" t="str">
            <v>72.0401.0-298</v>
          </cell>
          <cell r="C128" t="str">
            <v>311B</v>
          </cell>
          <cell r="D128" t="str">
            <v>MECHANICAL CONSTRUCTION</v>
          </cell>
          <cell r="E128" t="str">
            <v>C &amp; I</v>
          </cell>
          <cell r="F128" t="str">
            <v>WWA-CHEMICAL WASTE</v>
          </cell>
          <cell r="G128" t="str">
            <v>DRAINS &amp; TREATMENT</v>
          </cell>
          <cell r="H128">
            <v>1</v>
          </cell>
          <cell r="I128" t="str">
            <v>LT</v>
          </cell>
          <cell r="J128">
            <v>20</v>
          </cell>
          <cell r="K128">
            <v>500</v>
          </cell>
          <cell r="L128">
            <v>20</v>
          </cell>
          <cell r="M128">
            <v>500</v>
          </cell>
          <cell r="N128">
            <v>700</v>
          </cell>
        </row>
        <row r="129">
          <cell r="A129" t="str">
            <v>72.0401</v>
          </cell>
          <cell r="B129" t="str">
            <v>72.0401.0-281</v>
          </cell>
          <cell r="C129" t="str">
            <v>314C</v>
          </cell>
          <cell r="D129" t="str">
            <v>MECHANICAL CONSTRUCTION</v>
          </cell>
          <cell r="F129" t="str">
            <v>TGD-TURBINE LUBE OIL</v>
          </cell>
          <cell r="G129" t="str">
            <v>DUMP TANK</v>
          </cell>
          <cell r="H129">
            <v>1</v>
          </cell>
          <cell r="I129" t="str">
            <v>EA</v>
          </cell>
          <cell r="J129">
            <v>40</v>
          </cell>
          <cell r="K129">
            <v>0</v>
          </cell>
          <cell r="L129">
            <v>40</v>
          </cell>
          <cell r="M129">
            <v>0</v>
          </cell>
          <cell r="N129">
            <v>1300</v>
          </cell>
        </row>
        <row r="130">
          <cell r="A130" t="str">
            <v>72.0401</v>
          </cell>
          <cell r="B130" t="str">
            <v>72.0401.0-024</v>
          </cell>
          <cell r="C130" t="str">
            <v>312C</v>
          </cell>
          <cell r="D130" t="str">
            <v>MECHANICAL CONSTRUCTION</v>
          </cell>
          <cell r="E130" t="str">
            <v>COLLECTION TANK</v>
          </cell>
          <cell r="F130" t="str">
            <v>ASC-ECONOMIZER ASH</v>
          </cell>
          <cell r="G130" t="str">
            <v>ECONOMIZER ASH</v>
          </cell>
          <cell r="H130">
            <v>2</v>
          </cell>
          <cell r="I130" t="str">
            <v>EA</v>
          </cell>
          <cell r="J130">
            <v>30</v>
          </cell>
          <cell r="K130">
            <v>0</v>
          </cell>
          <cell r="L130">
            <v>60</v>
          </cell>
          <cell r="M130">
            <v>0</v>
          </cell>
          <cell r="N130">
            <v>2100</v>
          </cell>
        </row>
        <row r="131">
          <cell r="A131" t="str">
            <v>72.0401</v>
          </cell>
          <cell r="B131" t="str">
            <v>72.0401.0-039</v>
          </cell>
          <cell r="C131" t="str">
            <v>315A</v>
          </cell>
          <cell r="D131" t="str">
            <v>MECHANICAL CONSTRUCTION</v>
          </cell>
          <cell r="F131" t="str">
            <v>APK-EMERG.GENERATOR</v>
          </cell>
          <cell r="G131" t="str">
            <v>EMERGENCY GENERATOR</v>
          </cell>
          <cell r="H131">
            <v>1</v>
          </cell>
          <cell r="I131" t="str">
            <v>LT</v>
          </cell>
          <cell r="J131">
            <v>1260</v>
          </cell>
          <cell r="K131">
            <v>0</v>
          </cell>
          <cell r="L131">
            <v>1260</v>
          </cell>
          <cell r="M131">
            <v>0</v>
          </cell>
          <cell r="N131">
            <v>44400</v>
          </cell>
        </row>
        <row r="132">
          <cell r="A132" t="str">
            <v>72.0401</v>
          </cell>
          <cell r="B132" t="str">
            <v>72.0401.0-052</v>
          </cell>
          <cell r="C132" t="str">
            <v>312C</v>
          </cell>
          <cell r="D132" t="str">
            <v>MECHANICAL CONSTRUCTION</v>
          </cell>
          <cell r="F132" t="str">
            <v>PSC-AUX.BLR.CHM.FEED</v>
          </cell>
          <cell r="G132" t="str">
            <v>EQUIP</v>
          </cell>
          <cell r="H132">
            <v>1</v>
          </cell>
          <cell r="I132" t="str">
            <v>LT</v>
          </cell>
          <cell r="J132">
            <v>40</v>
          </cell>
          <cell r="K132">
            <v>0</v>
          </cell>
          <cell r="L132">
            <v>40</v>
          </cell>
          <cell r="M132">
            <v>0</v>
          </cell>
          <cell r="N132">
            <v>1400</v>
          </cell>
        </row>
        <row r="133">
          <cell r="A133" t="str">
            <v>72.0401</v>
          </cell>
          <cell r="B133" t="str">
            <v>72.0401.0-090</v>
          </cell>
          <cell r="C133" t="str">
            <v>314C</v>
          </cell>
          <cell r="D133" t="str">
            <v>MECHANICAL CONSTRUCTION</v>
          </cell>
          <cell r="F133" t="str">
            <v>CGA-HYDROGEN STORAGE</v>
          </cell>
          <cell r="G133" t="str">
            <v>EQUIPMENT</v>
          </cell>
          <cell r="H133">
            <v>1</v>
          </cell>
          <cell r="I133" t="str">
            <v>LT</v>
          </cell>
          <cell r="J133">
            <v>130</v>
          </cell>
          <cell r="K133">
            <v>213000</v>
          </cell>
          <cell r="L133">
            <v>130</v>
          </cell>
          <cell r="M133">
            <v>213000</v>
          </cell>
          <cell r="N133">
            <v>4300</v>
          </cell>
        </row>
        <row r="134">
          <cell r="A134" t="str">
            <v>72.0401</v>
          </cell>
          <cell r="B134" t="str">
            <v>72.0401.0-091</v>
          </cell>
          <cell r="C134" t="str">
            <v>314A</v>
          </cell>
          <cell r="D134" t="str">
            <v>MECHANICAL CONSTRUCTION</v>
          </cell>
          <cell r="F134" t="str">
            <v>CGB-C02 STORAGE</v>
          </cell>
          <cell r="G134" t="str">
            <v>EQUIPMENT</v>
          </cell>
          <cell r="H134">
            <v>1</v>
          </cell>
          <cell r="I134" t="str">
            <v>LT</v>
          </cell>
          <cell r="J134">
            <v>130</v>
          </cell>
          <cell r="K134">
            <v>0</v>
          </cell>
          <cell r="L134">
            <v>130</v>
          </cell>
          <cell r="M134">
            <v>0</v>
          </cell>
          <cell r="N134">
            <v>4300</v>
          </cell>
        </row>
        <row r="135">
          <cell r="A135" t="str">
            <v>72.0401</v>
          </cell>
          <cell r="B135" t="str">
            <v>72.0401.0-092</v>
          </cell>
          <cell r="C135" t="str">
            <v>314C</v>
          </cell>
          <cell r="D135" t="str">
            <v>MECHANICAL CONSTRUCTION</v>
          </cell>
          <cell r="F135" t="str">
            <v>CGC-CHLOR.STORAGE</v>
          </cell>
          <cell r="G135" t="str">
            <v>EQUIPMENT</v>
          </cell>
          <cell r="H135">
            <v>1</v>
          </cell>
          <cell r="I135" t="str">
            <v>LT</v>
          </cell>
          <cell r="J135">
            <v>210</v>
          </cell>
          <cell r="K135">
            <v>0</v>
          </cell>
          <cell r="L135">
            <v>210</v>
          </cell>
          <cell r="M135">
            <v>0</v>
          </cell>
          <cell r="N135">
            <v>7000</v>
          </cell>
        </row>
        <row r="136">
          <cell r="A136" t="str">
            <v>72.0401</v>
          </cell>
          <cell r="B136" t="str">
            <v>72.0401.0-093</v>
          </cell>
          <cell r="C136" t="str">
            <v>316A</v>
          </cell>
          <cell r="D136" t="str">
            <v>MECHANICAL CONSTRUCTION</v>
          </cell>
          <cell r="F136" t="str">
            <v>CGD-NITROGEN STORAGE</v>
          </cell>
          <cell r="G136" t="str">
            <v>EQUIPMENT</v>
          </cell>
          <cell r="H136">
            <v>1</v>
          </cell>
          <cell r="I136" t="str">
            <v>LT</v>
          </cell>
          <cell r="J136">
            <v>250</v>
          </cell>
          <cell r="K136">
            <v>133400</v>
          </cell>
          <cell r="L136">
            <v>250</v>
          </cell>
          <cell r="M136">
            <v>133400</v>
          </cell>
          <cell r="N136">
            <v>8300</v>
          </cell>
        </row>
        <row r="137">
          <cell r="A137" t="str">
            <v>72.0401</v>
          </cell>
          <cell r="B137" t="str">
            <v>72.0401.0-065</v>
          </cell>
          <cell r="C137" t="str">
            <v>312B</v>
          </cell>
          <cell r="D137" t="str">
            <v>MECHANICAL CONSTRUCTION</v>
          </cell>
          <cell r="F137" t="str">
            <v>CHF-DUST SUPPRESSION</v>
          </cell>
          <cell r="G137" t="str">
            <v>EQUIPMENT</v>
          </cell>
          <cell r="H137">
            <v>4</v>
          </cell>
          <cell r="I137" t="str">
            <v>LT</v>
          </cell>
          <cell r="J137">
            <v>45</v>
          </cell>
          <cell r="K137">
            <v>17750</v>
          </cell>
          <cell r="L137">
            <v>180</v>
          </cell>
          <cell r="M137">
            <v>71000</v>
          </cell>
          <cell r="N137">
            <v>6100</v>
          </cell>
        </row>
        <row r="138">
          <cell r="A138" t="str">
            <v>72.0401</v>
          </cell>
          <cell r="B138" t="str">
            <v>72.0401.0-156</v>
          </cell>
          <cell r="C138" t="str">
            <v>312C</v>
          </cell>
          <cell r="D138" t="str">
            <v>MECHANICAL CONSTRUCTION</v>
          </cell>
          <cell r="F138" t="str">
            <v>FWD-COND. POLISHING</v>
          </cell>
          <cell r="G138" t="str">
            <v>EQUIPMENT</v>
          </cell>
          <cell r="H138">
            <v>1</v>
          </cell>
          <cell r="I138" t="str">
            <v>LT</v>
          </cell>
          <cell r="J138">
            <v>750</v>
          </cell>
          <cell r="K138">
            <v>0</v>
          </cell>
          <cell r="L138">
            <v>750</v>
          </cell>
          <cell r="M138">
            <v>0</v>
          </cell>
          <cell r="N138">
            <v>25800</v>
          </cell>
        </row>
        <row r="139">
          <cell r="A139" t="str">
            <v>72.0401</v>
          </cell>
          <cell r="B139" t="str">
            <v>72.0401.0-163</v>
          </cell>
          <cell r="C139" t="str">
            <v>312C</v>
          </cell>
          <cell r="D139" t="str">
            <v>MECHANICAL CONSTRUCTION</v>
          </cell>
          <cell r="F139" t="str">
            <v>FWE-CYC. CH. FEED</v>
          </cell>
          <cell r="G139" t="str">
            <v>EQUIPMENT</v>
          </cell>
          <cell r="H139">
            <v>1</v>
          </cell>
          <cell r="I139" t="str">
            <v>LT</v>
          </cell>
          <cell r="J139">
            <v>40</v>
          </cell>
          <cell r="K139">
            <v>0</v>
          </cell>
          <cell r="L139">
            <v>40</v>
          </cell>
          <cell r="M139">
            <v>0</v>
          </cell>
          <cell r="N139">
            <v>1300</v>
          </cell>
        </row>
        <row r="140">
          <cell r="A140" t="str">
            <v>72.0401</v>
          </cell>
          <cell r="B140" t="str">
            <v>72.0401.0-124</v>
          </cell>
          <cell r="C140" t="str">
            <v>314C</v>
          </cell>
          <cell r="D140" t="str">
            <v>MECHANICAL CONSTRUCTION</v>
          </cell>
          <cell r="F140" t="str">
            <v>HRF-COND. CLEANING</v>
          </cell>
          <cell r="G140" t="str">
            <v>EQUIPMENT</v>
          </cell>
          <cell r="H140">
            <v>1</v>
          </cell>
          <cell r="I140" t="str">
            <v>LT</v>
          </cell>
          <cell r="J140">
            <v>380</v>
          </cell>
          <cell r="K140">
            <v>0</v>
          </cell>
          <cell r="L140">
            <v>380</v>
          </cell>
          <cell r="M140">
            <v>0</v>
          </cell>
          <cell r="N140">
            <v>13600</v>
          </cell>
        </row>
        <row r="141">
          <cell r="A141" t="str">
            <v>72.0401</v>
          </cell>
          <cell r="B141" t="str">
            <v>72.0401.0-189</v>
          </cell>
          <cell r="C141" t="str">
            <v>312C</v>
          </cell>
          <cell r="D141" t="str">
            <v>MECHANICAL CONSTRUCTION</v>
          </cell>
          <cell r="F141" t="str">
            <v>PMA-CHEM. CLEANING</v>
          </cell>
          <cell r="G141" t="str">
            <v>EQUIPMENT</v>
          </cell>
          <cell r="H141">
            <v>1</v>
          </cell>
          <cell r="I141" t="str">
            <v>LT</v>
          </cell>
          <cell r="J141">
            <v>100</v>
          </cell>
          <cell r="K141">
            <v>0</v>
          </cell>
          <cell r="L141">
            <v>100</v>
          </cell>
          <cell r="M141">
            <v>0</v>
          </cell>
          <cell r="N141">
            <v>3500</v>
          </cell>
        </row>
        <row r="142">
          <cell r="A142" t="str">
            <v>72.0401</v>
          </cell>
          <cell r="B142" t="str">
            <v>72.0401.0-197</v>
          </cell>
          <cell r="C142" t="str">
            <v>316C</v>
          </cell>
          <cell r="D142" t="str">
            <v>MECHANICAL CONSTRUCTION</v>
          </cell>
          <cell r="F142" t="str">
            <v>PMC-VACUUM CLEANING</v>
          </cell>
          <cell r="G142" t="str">
            <v>EQUIPMENT</v>
          </cell>
          <cell r="H142">
            <v>1</v>
          </cell>
          <cell r="I142" t="str">
            <v>LT</v>
          </cell>
          <cell r="J142">
            <v>250</v>
          </cell>
          <cell r="K142">
            <v>86700</v>
          </cell>
          <cell r="L142">
            <v>250</v>
          </cell>
          <cell r="M142">
            <v>86700</v>
          </cell>
          <cell r="N142">
            <v>8100</v>
          </cell>
        </row>
        <row r="143">
          <cell r="A143" t="str">
            <v>72.0401</v>
          </cell>
          <cell r="B143" t="str">
            <v>72.0401.0-015</v>
          </cell>
          <cell r="C143" t="str">
            <v>312A</v>
          </cell>
          <cell r="D143" t="str">
            <v>MECHANICAL CONSTRUCTION</v>
          </cell>
          <cell r="F143" t="str">
            <v>ASB-FLY ASH</v>
          </cell>
          <cell r="G143" t="str">
            <v>EXHAUSTER FILTERS</v>
          </cell>
          <cell r="H143">
            <v>1</v>
          </cell>
          <cell r="I143" t="str">
            <v>LT</v>
          </cell>
          <cell r="J143">
            <v>630</v>
          </cell>
          <cell r="K143">
            <v>0</v>
          </cell>
          <cell r="L143">
            <v>630</v>
          </cell>
          <cell r="M143">
            <v>0</v>
          </cell>
          <cell r="N143">
            <v>21300</v>
          </cell>
        </row>
        <row r="144">
          <cell r="A144" t="str">
            <v>72.0401</v>
          </cell>
          <cell r="B144" t="str">
            <v>72.0401.0-106</v>
          </cell>
          <cell r="C144" t="str">
            <v>314C</v>
          </cell>
          <cell r="D144" t="str">
            <v>MECHANICAL CONSTRUCTION</v>
          </cell>
          <cell r="F144" t="str">
            <v>HRB-COND.AIR EXT</v>
          </cell>
          <cell r="G144" t="str">
            <v>EXHAUSTERS</v>
          </cell>
          <cell r="H144">
            <v>2</v>
          </cell>
          <cell r="I144" t="str">
            <v>EA</v>
          </cell>
          <cell r="J144">
            <v>65</v>
          </cell>
          <cell r="K144">
            <v>0</v>
          </cell>
          <cell r="L144">
            <v>130</v>
          </cell>
          <cell r="M144">
            <v>0</v>
          </cell>
          <cell r="N144">
            <v>4500</v>
          </cell>
        </row>
        <row r="145">
          <cell r="A145" t="str">
            <v>72.0401</v>
          </cell>
          <cell r="B145" t="str">
            <v>72.0401.0-346</v>
          </cell>
          <cell r="C145" t="str">
            <v>312C</v>
          </cell>
          <cell r="D145" t="str">
            <v>MECHANICAL CONSTRUCTION</v>
          </cell>
          <cell r="F145" t="str">
            <v>NON-METALLIC</v>
          </cell>
          <cell r="G145" t="str">
            <v>EXPANSION JOINTS</v>
          </cell>
          <cell r="H145">
            <v>10</v>
          </cell>
          <cell r="I145" t="str">
            <v>EA</v>
          </cell>
          <cell r="J145">
            <v>25</v>
          </cell>
          <cell r="K145">
            <v>0</v>
          </cell>
          <cell r="L145">
            <v>250</v>
          </cell>
          <cell r="M145">
            <v>0</v>
          </cell>
          <cell r="N145">
            <v>8900</v>
          </cell>
        </row>
        <row r="146">
          <cell r="A146" t="str">
            <v>72.0401</v>
          </cell>
          <cell r="B146" t="str">
            <v>72.0401.0-101</v>
          </cell>
          <cell r="C146" t="str">
            <v>314C</v>
          </cell>
          <cell r="D146" t="str">
            <v>MECHANICAL CONSTRUCTION</v>
          </cell>
          <cell r="F146" t="str">
            <v>HRA-CONDENSER</v>
          </cell>
          <cell r="G146" t="str">
            <v>EXTRACTION PIPING &amp;</v>
          </cell>
          <cell r="H146">
            <v>45</v>
          </cell>
          <cell r="I146" t="str">
            <v>LF</v>
          </cell>
          <cell r="J146">
            <v>2.6666666666666665</v>
          </cell>
          <cell r="K146">
            <v>6.666666666666667</v>
          </cell>
          <cell r="L146">
            <v>120</v>
          </cell>
          <cell r="M146">
            <v>300</v>
          </cell>
          <cell r="N146">
            <v>6500</v>
          </cell>
        </row>
        <row r="147">
          <cell r="A147" t="str">
            <v>72.0401</v>
          </cell>
          <cell r="B147" t="str">
            <v>72.0401.0-075</v>
          </cell>
          <cell r="C147" t="str">
            <v>312C</v>
          </cell>
          <cell r="D147" t="str">
            <v>MECHANICAL CONSTRUCTION</v>
          </cell>
          <cell r="F147" t="str">
            <v>CCE-ID</v>
          </cell>
          <cell r="G147" t="str">
            <v>FANS &amp; MOTORS</v>
          </cell>
          <cell r="H147">
            <v>2</v>
          </cell>
          <cell r="I147" t="str">
            <v>EA</v>
          </cell>
          <cell r="J147">
            <v>2155</v>
          </cell>
          <cell r="K147">
            <v>0</v>
          </cell>
          <cell r="L147">
            <v>4310</v>
          </cell>
          <cell r="M147">
            <v>0</v>
          </cell>
          <cell r="N147">
            <v>150700</v>
          </cell>
        </row>
        <row r="148">
          <cell r="A148" t="str">
            <v>72.0401</v>
          </cell>
          <cell r="B148" t="str">
            <v>72.0401.0-219</v>
          </cell>
          <cell r="C148" t="str">
            <v>312C</v>
          </cell>
          <cell r="D148" t="str">
            <v>MECHANICAL CONSTRUCTION</v>
          </cell>
          <cell r="F148" t="str">
            <v>SGB-COMB AIR</v>
          </cell>
          <cell r="G148" t="str">
            <v>FD FANS &amp; MOTORS (2)</v>
          </cell>
          <cell r="H148">
            <v>2</v>
          </cell>
          <cell r="I148" t="str">
            <v>EA</v>
          </cell>
          <cell r="J148">
            <v>2240</v>
          </cell>
          <cell r="K148">
            <v>0</v>
          </cell>
          <cell r="L148">
            <v>4480</v>
          </cell>
          <cell r="M148">
            <v>0</v>
          </cell>
          <cell r="N148">
            <v>156700</v>
          </cell>
        </row>
        <row r="149">
          <cell r="A149" t="str">
            <v>72.0401</v>
          </cell>
          <cell r="B149" t="str">
            <v>72.0401.0-220</v>
          </cell>
          <cell r="C149" t="str">
            <v>312C</v>
          </cell>
          <cell r="D149" t="str">
            <v>MECHANICAL CONSTRUCTION</v>
          </cell>
          <cell r="F149" t="str">
            <v>SGB-COMB AIR</v>
          </cell>
          <cell r="G149" t="str">
            <v>FD LUBE OIL FLUSH</v>
          </cell>
          <cell r="H149">
            <v>2</v>
          </cell>
          <cell r="I149" t="str">
            <v>EA</v>
          </cell>
          <cell r="J149">
            <v>100</v>
          </cell>
          <cell r="K149">
            <v>0</v>
          </cell>
          <cell r="L149">
            <v>200</v>
          </cell>
          <cell r="M149">
            <v>0</v>
          </cell>
          <cell r="N149">
            <v>6400</v>
          </cell>
        </row>
        <row r="150">
          <cell r="A150" t="str">
            <v>72.0401</v>
          </cell>
          <cell r="B150" t="str">
            <v>72.0401.0-044</v>
          </cell>
          <cell r="C150" t="str">
            <v>312C</v>
          </cell>
          <cell r="D150" t="str">
            <v>MECHANICAL CONSTRUCTION</v>
          </cell>
          <cell r="F150" t="str">
            <v>PSA-AUX. BOILER</v>
          </cell>
          <cell r="G150" t="str">
            <v>FEED PUMP</v>
          </cell>
          <cell r="H150">
            <v>1</v>
          </cell>
          <cell r="I150" t="str">
            <v>EA</v>
          </cell>
          <cell r="J150">
            <v>40</v>
          </cell>
          <cell r="K150">
            <v>0</v>
          </cell>
          <cell r="L150">
            <v>40</v>
          </cell>
          <cell r="M150">
            <v>0</v>
          </cell>
          <cell r="N150">
            <v>1400</v>
          </cell>
        </row>
        <row r="151">
          <cell r="A151" t="str">
            <v>72.0401</v>
          </cell>
          <cell r="B151" t="str">
            <v>72.0401.0-099</v>
          </cell>
          <cell r="C151" t="str">
            <v>312C</v>
          </cell>
          <cell r="D151" t="str">
            <v>MECHANICAL CONSTRUCTION</v>
          </cell>
          <cell r="F151" t="str">
            <v>HRA-CONDENSER</v>
          </cell>
          <cell r="G151" t="str">
            <v>FEEDWATER HEATER 1</v>
          </cell>
          <cell r="H151">
            <v>1</v>
          </cell>
          <cell r="I151" t="str">
            <v>LT</v>
          </cell>
          <cell r="J151">
            <v>200</v>
          </cell>
          <cell r="K151">
            <v>0</v>
          </cell>
          <cell r="L151">
            <v>200</v>
          </cell>
          <cell r="M151">
            <v>0</v>
          </cell>
          <cell r="N151">
            <v>6900</v>
          </cell>
        </row>
        <row r="152">
          <cell r="A152" t="str">
            <v>72.0401</v>
          </cell>
          <cell r="B152" t="str">
            <v>72.0401.0-285</v>
          </cell>
          <cell r="C152" t="str">
            <v>314C</v>
          </cell>
          <cell r="D152" t="str">
            <v>MECHANICAL CONSTRUCTION</v>
          </cell>
          <cell r="F152" t="str">
            <v>TGD-TURBINE LUBE OIL</v>
          </cell>
          <cell r="G152" t="str">
            <v>FILTER</v>
          </cell>
          <cell r="H152">
            <v>1</v>
          </cell>
          <cell r="I152" t="str">
            <v>EA</v>
          </cell>
          <cell r="J152">
            <v>30</v>
          </cell>
          <cell r="K152">
            <v>0</v>
          </cell>
          <cell r="L152">
            <v>30</v>
          </cell>
          <cell r="M152">
            <v>0</v>
          </cell>
          <cell r="N152">
            <v>1000</v>
          </cell>
        </row>
        <row r="153">
          <cell r="A153" t="str">
            <v>72.0401</v>
          </cell>
          <cell r="B153" t="str">
            <v>72.0401.0-327</v>
          </cell>
          <cell r="C153" t="str">
            <v>311B</v>
          </cell>
          <cell r="D153" t="str">
            <v>MECHANICAL CONSTRUCTION</v>
          </cell>
          <cell r="F153" t="str">
            <v>WTB-SERV WTR TRMT</v>
          </cell>
          <cell r="G153" t="str">
            <v>FILTER BACKWASH PUMP</v>
          </cell>
          <cell r="H153">
            <v>1</v>
          </cell>
          <cell r="I153" t="str">
            <v>EA</v>
          </cell>
          <cell r="J153">
            <v>50</v>
          </cell>
          <cell r="K153">
            <v>0</v>
          </cell>
          <cell r="L153">
            <v>50</v>
          </cell>
          <cell r="M153">
            <v>0</v>
          </cell>
          <cell r="N153">
            <v>1700</v>
          </cell>
        </row>
        <row r="154">
          <cell r="A154" t="str">
            <v>72.0401</v>
          </cell>
          <cell r="B154" t="str">
            <v>72.0401.0-271</v>
          </cell>
          <cell r="C154" t="str">
            <v>312C</v>
          </cell>
          <cell r="D154" t="str">
            <v>MECHANICAL CONSTRUCTION</v>
          </cell>
          <cell r="F154" t="str">
            <v>TEE-LP HTR DRAINS</v>
          </cell>
          <cell r="G154" t="str">
            <v>FLASH TANK</v>
          </cell>
          <cell r="H154">
            <v>1</v>
          </cell>
          <cell r="I154" t="str">
            <v>EA</v>
          </cell>
          <cell r="J154">
            <v>40</v>
          </cell>
          <cell r="K154">
            <v>0</v>
          </cell>
          <cell r="L154">
            <v>40</v>
          </cell>
          <cell r="M154">
            <v>0</v>
          </cell>
          <cell r="N154">
            <v>1300</v>
          </cell>
        </row>
        <row r="155">
          <cell r="A155" t="str">
            <v>72.0401</v>
          </cell>
          <cell r="B155" t="str">
            <v>72.0401.0-049</v>
          </cell>
          <cell r="C155" t="str">
            <v>312C</v>
          </cell>
          <cell r="D155" t="str">
            <v>MECHANICAL CONSTRUCTION</v>
          </cell>
          <cell r="F155" t="str">
            <v>PSB-AUX.BOILER FUEL</v>
          </cell>
          <cell r="G155" t="str">
            <v>FUEL PUMP</v>
          </cell>
          <cell r="H155">
            <v>1</v>
          </cell>
          <cell r="I155" t="str">
            <v>EA</v>
          </cell>
          <cell r="J155">
            <v>40</v>
          </cell>
          <cell r="K155">
            <v>0</v>
          </cell>
          <cell r="L155">
            <v>40</v>
          </cell>
          <cell r="M155">
            <v>0</v>
          </cell>
          <cell r="N155">
            <v>1400</v>
          </cell>
        </row>
        <row r="156">
          <cell r="A156" t="str">
            <v>72.0401</v>
          </cell>
          <cell r="B156" t="str">
            <v>72.0401.0-054</v>
          </cell>
          <cell r="C156" t="str">
            <v>311C</v>
          </cell>
          <cell r="D156" t="str">
            <v>MECHANICAL CONSTRUCTION</v>
          </cell>
          <cell r="F156" t="str">
            <v>DPA-ROOF DRAINS</v>
          </cell>
          <cell r="G156" t="str">
            <v>GENERATION BLDG</v>
          </cell>
          <cell r="H156">
            <v>3585</v>
          </cell>
          <cell r="I156" t="str">
            <v>LF</v>
          </cell>
          <cell r="J156">
            <v>2.5327754532775453</v>
          </cell>
          <cell r="K156">
            <v>6.5829846582984661</v>
          </cell>
          <cell r="L156">
            <v>9080</v>
          </cell>
          <cell r="M156">
            <v>23600</v>
          </cell>
          <cell r="N156">
            <v>294900</v>
          </cell>
        </row>
        <row r="157">
          <cell r="A157" t="str">
            <v>72.0401</v>
          </cell>
          <cell r="B157" t="str">
            <v>72.0401.0-157</v>
          </cell>
          <cell r="C157" t="str">
            <v>312C</v>
          </cell>
          <cell r="D157" t="str">
            <v>MECHANICAL CONSTRUCTION</v>
          </cell>
          <cell r="F157" t="str">
            <v>FWD-COND. POLISHING</v>
          </cell>
          <cell r="G157" t="str">
            <v>H &amp; T PIPING</v>
          </cell>
          <cell r="H157">
            <v>962</v>
          </cell>
          <cell r="I157" t="str">
            <v>LF</v>
          </cell>
          <cell r="J157">
            <v>0.8212058212058212</v>
          </cell>
          <cell r="K157">
            <v>6.2370062370062369</v>
          </cell>
          <cell r="L157">
            <v>790</v>
          </cell>
          <cell r="M157">
            <v>6000</v>
          </cell>
          <cell r="N157">
            <v>25800</v>
          </cell>
        </row>
        <row r="158">
          <cell r="A158" t="str">
            <v>72.0401</v>
          </cell>
          <cell r="B158" t="str">
            <v>72.0401.0-333</v>
          </cell>
          <cell r="C158" t="str">
            <v>312B</v>
          </cell>
          <cell r="D158" t="str">
            <v>MECHANICAL CONSTRUCTION</v>
          </cell>
          <cell r="F158" t="str">
            <v>WTD-CYCLE MU TRMT</v>
          </cell>
          <cell r="G158" t="str">
            <v>H &amp; T PIPING</v>
          </cell>
          <cell r="H158">
            <v>1100</v>
          </cell>
          <cell r="I158" t="str">
            <v>LF</v>
          </cell>
          <cell r="J158">
            <v>0.65454545454545454</v>
          </cell>
          <cell r="K158">
            <v>8.545454545454545</v>
          </cell>
          <cell r="L158">
            <v>720</v>
          </cell>
          <cell r="M158">
            <v>9400</v>
          </cell>
          <cell r="N158">
            <v>23500</v>
          </cell>
        </row>
        <row r="159">
          <cell r="A159" t="str">
            <v>72.0401</v>
          </cell>
          <cell r="B159" t="str">
            <v>72.0401.0-350</v>
          </cell>
          <cell r="C159" t="str">
            <v>312C</v>
          </cell>
          <cell r="D159" t="str">
            <v>MECHANICAL CONSTRUCTION</v>
          </cell>
          <cell r="E159" t="str">
            <v>EQUIPMENT</v>
          </cell>
          <cell r="F159" t="str">
            <v>PNEUMATIC MATERIAL</v>
          </cell>
          <cell r="G159" t="str">
            <v>HANDLING SYSTEM</v>
          </cell>
          <cell r="H159">
            <v>5</v>
          </cell>
          <cell r="I159" t="str">
            <v>LT</v>
          </cell>
          <cell r="J159">
            <v>100</v>
          </cell>
          <cell r="K159">
            <v>0</v>
          </cell>
          <cell r="L159">
            <v>500</v>
          </cell>
          <cell r="M159">
            <v>0</v>
          </cell>
          <cell r="N159">
            <v>17100</v>
          </cell>
        </row>
        <row r="160">
          <cell r="A160" t="str">
            <v>72.0401</v>
          </cell>
          <cell r="B160" t="str">
            <v>72.0401.0-344</v>
          </cell>
          <cell r="C160" t="str">
            <v>312C</v>
          </cell>
          <cell r="D160" t="str">
            <v>MECHANICAL CONSTRUCTION</v>
          </cell>
          <cell r="E160" t="str">
            <v>PAINTING</v>
          </cell>
          <cell r="F160" t="str">
            <v>DUCT-ACCESS</v>
          </cell>
          <cell r="G160" t="str">
            <v>HANDRAIL,GRATING,</v>
          </cell>
          <cell r="H160">
            <v>1</v>
          </cell>
          <cell r="I160" t="str">
            <v>LT</v>
          </cell>
          <cell r="J160">
            <v>850</v>
          </cell>
          <cell r="K160">
            <v>1300</v>
          </cell>
          <cell r="L160">
            <v>850</v>
          </cell>
          <cell r="M160">
            <v>1300</v>
          </cell>
          <cell r="N160">
            <v>28900</v>
          </cell>
        </row>
        <row r="161">
          <cell r="A161" t="str">
            <v>72.0401</v>
          </cell>
          <cell r="B161" t="str">
            <v>72.0401.0-351</v>
          </cell>
          <cell r="C161" t="str">
            <v>312C</v>
          </cell>
          <cell r="D161" t="str">
            <v>MECHANICAL CONSTRUCTION</v>
          </cell>
          <cell r="F161" t="str">
            <v>PNEUMATIC MATL</v>
          </cell>
          <cell r="G161" t="str">
            <v>HDLG-C &amp; I</v>
          </cell>
          <cell r="H161">
            <v>1</v>
          </cell>
          <cell r="I161" t="str">
            <v>LT</v>
          </cell>
          <cell r="J161">
            <v>330</v>
          </cell>
          <cell r="K161">
            <v>1400</v>
          </cell>
          <cell r="L161">
            <v>330</v>
          </cell>
          <cell r="M161">
            <v>1400</v>
          </cell>
          <cell r="N161">
            <v>8500</v>
          </cell>
        </row>
        <row r="162">
          <cell r="A162" t="str">
            <v>72.0401</v>
          </cell>
          <cell r="B162" t="str">
            <v>72.0401.0-128</v>
          </cell>
          <cell r="C162" t="str">
            <v>314C</v>
          </cell>
          <cell r="D162" t="str">
            <v>MECHANICAL CONSTRUCTION</v>
          </cell>
          <cell r="E162" t="str">
            <v>CLEANING EQUIPMENT</v>
          </cell>
          <cell r="F162" t="str">
            <v>ECA-AUX. CLG. WTR.</v>
          </cell>
          <cell r="G162" t="str">
            <v>HEAT EXCHANGER</v>
          </cell>
          <cell r="H162">
            <v>1</v>
          </cell>
          <cell r="I162" t="str">
            <v>LT</v>
          </cell>
          <cell r="J162">
            <v>200</v>
          </cell>
          <cell r="K162">
            <v>0</v>
          </cell>
          <cell r="L162">
            <v>200</v>
          </cell>
          <cell r="M162">
            <v>0</v>
          </cell>
          <cell r="N162">
            <v>6500</v>
          </cell>
        </row>
        <row r="163">
          <cell r="A163" t="str">
            <v>72.0401</v>
          </cell>
          <cell r="B163" t="str">
            <v>72.0401.0-130</v>
          </cell>
          <cell r="C163" t="str">
            <v>314C</v>
          </cell>
          <cell r="D163" t="str">
            <v>MECHANICAL CONSTRUCTION</v>
          </cell>
          <cell r="F163" t="str">
            <v>ECA-AUX. CLG. WTR</v>
          </cell>
          <cell r="G163" t="str">
            <v>HEAT EXCHANGERS</v>
          </cell>
          <cell r="H163">
            <v>2</v>
          </cell>
          <cell r="I163" t="str">
            <v>EA</v>
          </cell>
          <cell r="J163">
            <v>125</v>
          </cell>
          <cell r="K163">
            <v>0</v>
          </cell>
          <cell r="L163">
            <v>250</v>
          </cell>
          <cell r="M163">
            <v>0</v>
          </cell>
          <cell r="N163">
            <v>8100</v>
          </cell>
        </row>
        <row r="164">
          <cell r="A164" t="str">
            <v>72.0401</v>
          </cell>
          <cell r="B164" t="str">
            <v>72.0401.0-338</v>
          </cell>
          <cell r="C164" t="str">
            <v>312C</v>
          </cell>
          <cell r="D164" t="str">
            <v>MECHANICAL CONSTRUCTION</v>
          </cell>
          <cell r="F164" t="str">
            <v>DUCT-FD TO AIR</v>
          </cell>
          <cell r="G164" t="str">
            <v>HEATER</v>
          </cell>
          <cell r="H164">
            <v>1</v>
          </cell>
          <cell r="I164" t="str">
            <v>LT</v>
          </cell>
          <cell r="J164">
            <v>1650</v>
          </cell>
          <cell r="K164">
            <v>0</v>
          </cell>
          <cell r="L164">
            <v>1650</v>
          </cell>
          <cell r="M164">
            <v>0</v>
          </cell>
          <cell r="N164">
            <v>59100</v>
          </cell>
        </row>
        <row r="165">
          <cell r="A165" t="str">
            <v>72.0401</v>
          </cell>
          <cell r="B165" t="str">
            <v>72.0401.0-230</v>
          </cell>
          <cell r="C165" t="str">
            <v>312C</v>
          </cell>
          <cell r="D165" t="str">
            <v>MECHANICAL CONSTRUCTION</v>
          </cell>
          <cell r="F165" t="str">
            <v>SGE-IGNITER FUEL OIL</v>
          </cell>
          <cell r="G165" t="str">
            <v>HEATERS (2)</v>
          </cell>
          <cell r="H165">
            <v>2</v>
          </cell>
          <cell r="I165" t="str">
            <v>EA</v>
          </cell>
          <cell r="J165">
            <v>40</v>
          </cell>
          <cell r="K165">
            <v>0</v>
          </cell>
          <cell r="L165">
            <v>80</v>
          </cell>
          <cell r="M165">
            <v>0</v>
          </cell>
          <cell r="N165">
            <v>2600</v>
          </cell>
        </row>
        <row r="166">
          <cell r="A166" t="str">
            <v>72.0401</v>
          </cell>
          <cell r="B166" t="str">
            <v>72.0401.0-002</v>
          </cell>
          <cell r="C166" t="str">
            <v>312C</v>
          </cell>
          <cell r="D166" t="str">
            <v>MECHANICAL CONSTRUCTION</v>
          </cell>
          <cell r="F166" t="str">
            <v>ASA-BOTTOM ASH</v>
          </cell>
          <cell r="G166" t="str">
            <v>HOPPER &amp; LINING</v>
          </cell>
          <cell r="H166">
            <v>1</v>
          </cell>
          <cell r="I166" t="str">
            <v>LT</v>
          </cell>
          <cell r="J166">
            <v>3470</v>
          </cell>
          <cell r="K166">
            <v>18300</v>
          </cell>
          <cell r="L166">
            <v>3470</v>
          </cell>
          <cell r="M166">
            <v>18300</v>
          </cell>
          <cell r="N166">
            <v>124200</v>
          </cell>
        </row>
        <row r="167">
          <cell r="A167" t="str">
            <v>72.0401</v>
          </cell>
          <cell r="B167" t="str">
            <v>72.0401.0-247</v>
          </cell>
          <cell r="C167" t="str">
            <v>312C</v>
          </cell>
          <cell r="D167" t="str">
            <v>MECHANICAL CONSTRUCTION</v>
          </cell>
          <cell r="E167" t="str">
            <v>PIPING</v>
          </cell>
          <cell r="F167" t="str">
            <v>SGJ-REHEAT STEAM</v>
          </cell>
          <cell r="G167" t="str">
            <v>HOT REHEAT MAJOR</v>
          </cell>
          <cell r="H167">
            <v>1089</v>
          </cell>
          <cell r="I167" t="str">
            <v>LF</v>
          </cell>
          <cell r="J167">
            <v>6.5013774104683195</v>
          </cell>
          <cell r="K167">
            <v>0</v>
          </cell>
          <cell r="L167">
            <v>7080</v>
          </cell>
          <cell r="M167">
            <v>0</v>
          </cell>
          <cell r="N167">
            <v>230400</v>
          </cell>
        </row>
        <row r="168">
          <cell r="A168" t="str">
            <v>72.0401</v>
          </cell>
          <cell r="B168" t="str">
            <v>72.0401.0-249</v>
          </cell>
          <cell r="C168" t="str">
            <v>312C</v>
          </cell>
          <cell r="D168" t="str">
            <v>MECHANICAL CONSTRUCTION</v>
          </cell>
          <cell r="E168" t="str">
            <v>WELDING</v>
          </cell>
          <cell r="F168" t="str">
            <v>SGJ-REHEAT STEAM</v>
          </cell>
          <cell r="G168" t="str">
            <v>HOT REHEAT PIPE</v>
          </cell>
          <cell r="H168">
            <v>41</v>
          </cell>
          <cell r="I168" t="str">
            <v>EA</v>
          </cell>
          <cell r="J168">
            <v>59.512195121951223</v>
          </cell>
          <cell r="K168">
            <v>0</v>
          </cell>
          <cell r="L168">
            <v>2440</v>
          </cell>
          <cell r="M168">
            <v>0</v>
          </cell>
          <cell r="N168">
            <v>79500</v>
          </cell>
        </row>
        <row r="169">
          <cell r="A169" t="str">
            <v>72.0401</v>
          </cell>
          <cell r="B169" t="str">
            <v>72.0401.0-245</v>
          </cell>
          <cell r="C169" t="str">
            <v>312C</v>
          </cell>
          <cell r="D169" t="str">
            <v>MECHANICAL CONSTRUCTION</v>
          </cell>
          <cell r="F169" t="str">
            <v>SGJ-REHEAT STEAM</v>
          </cell>
          <cell r="G169" t="str">
            <v>HOT REHEAT SUPPORTS</v>
          </cell>
          <cell r="H169">
            <v>44</v>
          </cell>
          <cell r="I169" t="str">
            <v>EA</v>
          </cell>
          <cell r="J169">
            <v>34.772727272727273</v>
          </cell>
          <cell r="K169">
            <v>0</v>
          </cell>
          <cell r="L169">
            <v>1530</v>
          </cell>
          <cell r="M169">
            <v>0</v>
          </cell>
          <cell r="N169">
            <v>50100</v>
          </cell>
        </row>
        <row r="170">
          <cell r="A170" t="str">
            <v>72.0401</v>
          </cell>
          <cell r="B170" t="str">
            <v>72.0401.0-142</v>
          </cell>
          <cell r="C170" t="str">
            <v>312C</v>
          </cell>
          <cell r="D170" t="str">
            <v>MECHANICAL CONSTRUCTION</v>
          </cell>
          <cell r="F170" t="str">
            <v>FWA-BOILER FEED WTR</v>
          </cell>
          <cell r="G170" t="str">
            <v>HP FEEDWATER HEATERS</v>
          </cell>
          <cell r="H170">
            <v>3</v>
          </cell>
          <cell r="I170" t="str">
            <v>EA</v>
          </cell>
          <cell r="J170">
            <v>50</v>
          </cell>
          <cell r="K170">
            <v>0</v>
          </cell>
          <cell r="L170">
            <v>150</v>
          </cell>
          <cell r="M170">
            <v>0</v>
          </cell>
          <cell r="N170">
            <v>5200</v>
          </cell>
        </row>
        <row r="171">
          <cell r="A171" t="str">
            <v>72.0401</v>
          </cell>
          <cell r="B171" t="str">
            <v>72.0401.0-328</v>
          </cell>
          <cell r="C171" t="str">
            <v>311B</v>
          </cell>
          <cell r="D171" t="str">
            <v>MECHANICAL CONSTRUCTION</v>
          </cell>
          <cell r="F171" t="str">
            <v>WTB-SERV WTR TRMT</v>
          </cell>
          <cell r="G171" t="str">
            <v>IDI PIPING</v>
          </cell>
          <cell r="H171">
            <v>570</v>
          </cell>
          <cell r="I171" t="str">
            <v>LF</v>
          </cell>
          <cell r="J171">
            <v>1.4561403508771931</v>
          </cell>
          <cell r="K171">
            <v>0.8771929824561403</v>
          </cell>
          <cell r="L171">
            <v>830</v>
          </cell>
          <cell r="M171">
            <v>500</v>
          </cell>
          <cell r="N171">
            <v>26700</v>
          </cell>
        </row>
        <row r="172">
          <cell r="A172" t="str">
            <v>72.0401</v>
          </cell>
          <cell r="B172" t="str">
            <v>72.0401.0-183</v>
          </cell>
          <cell r="C172" t="str">
            <v>312A</v>
          </cell>
          <cell r="D172" t="str">
            <v>MECHANICAL CONSTRUCTION</v>
          </cell>
          <cell r="F172" t="str">
            <v>FOB-FO SUPPLY</v>
          </cell>
          <cell r="G172" t="str">
            <v>IGNITOR PUMPS</v>
          </cell>
          <cell r="H172">
            <v>2</v>
          </cell>
          <cell r="I172" t="str">
            <v>EA</v>
          </cell>
          <cell r="J172">
            <v>25</v>
          </cell>
          <cell r="K172">
            <v>0</v>
          </cell>
          <cell r="L172">
            <v>50</v>
          </cell>
          <cell r="M172">
            <v>0</v>
          </cell>
          <cell r="N172">
            <v>1700</v>
          </cell>
        </row>
        <row r="173">
          <cell r="A173" t="str">
            <v>72.0401</v>
          </cell>
          <cell r="B173" t="str">
            <v>72.0401.0-184</v>
          </cell>
          <cell r="C173" t="str">
            <v>312A</v>
          </cell>
          <cell r="D173" t="str">
            <v>MECHANICAL CONSTRUCTION</v>
          </cell>
          <cell r="E173" t="str">
            <v>HEATERS</v>
          </cell>
          <cell r="F173" t="str">
            <v>FOB-FO SUPPLY</v>
          </cell>
          <cell r="G173" t="str">
            <v>IGNITOR STORAGE</v>
          </cell>
          <cell r="H173">
            <v>2</v>
          </cell>
          <cell r="I173" t="str">
            <v>EA</v>
          </cell>
          <cell r="J173">
            <v>40</v>
          </cell>
          <cell r="K173">
            <v>0</v>
          </cell>
          <cell r="L173">
            <v>80</v>
          </cell>
          <cell r="M173">
            <v>0</v>
          </cell>
          <cell r="N173">
            <v>2700</v>
          </cell>
        </row>
        <row r="174">
          <cell r="A174" t="str">
            <v>72.0401</v>
          </cell>
          <cell r="B174" t="str">
            <v>72.0401.0-120</v>
          </cell>
          <cell r="C174" t="str">
            <v>314C</v>
          </cell>
          <cell r="D174" t="str">
            <v>MECHANICAL CONSTRUCTION</v>
          </cell>
          <cell r="E174" t="str">
            <v>STORAGE TANKS</v>
          </cell>
          <cell r="F174" t="str">
            <v>HRE-CW CHEM FEED</v>
          </cell>
          <cell r="G174" t="str">
            <v>INHIBITOR &amp; ACID</v>
          </cell>
          <cell r="H174">
            <v>2</v>
          </cell>
          <cell r="I174" t="str">
            <v>EA</v>
          </cell>
          <cell r="J174">
            <v>40</v>
          </cell>
          <cell r="K174">
            <v>5050</v>
          </cell>
          <cell r="L174">
            <v>80</v>
          </cell>
          <cell r="M174">
            <v>10100</v>
          </cell>
          <cell r="N174">
            <v>2600</v>
          </cell>
        </row>
        <row r="175">
          <cell r="A175" t="str">
            <v>72.0401</v>
          </cell>
          <cell r="B175" t="str">
            <v>72.0401.0-345</v>
          </cell>
          <cell r="C175" t="str">
            <v>312C</v>
          </cell>
          <cell r="D175" t="str">
            <v>MECHANICAL CONSTRUCTION</v>
          </cell>
          <cell r="F175" t="str">
            <v>METAL EXPANSION</v>
          </cell>
          <cell r="G175" t="str">
            <v>JOINTS</v>
          </cell>
          <cell r="H175">
            <v>15</v>
          </cell>
          <cell r="I175" t="str">
            <v>EA</v>
          </cell>
          <cell r="J175">
            <v>15.333333333333334</v>
          </cell>
          <cell r="K175">
            <v>0</v>
          </cell>
          <cell r="L175">
            <v>230</v>
          </cell>
          <cell r="M175">
            <v>0</v>
          </cell>
          <cell r="N175">
            <v>8100</v>
          </cell>
        </row>
        <row r="176">
          <cell r="A176" t="str">
            <v>72.0401</v>
          </cell>
          <cell r="B176" t="str">
            <v>72.0401.0-151</v>
          </cell>
          <cell r="C176" t="str">
            <v>312C</v>
          </cell>
          <cell r="D176" t="str">
            <v>MECHANICAL CONSTRUCTION</v>
          </cell>
          <cell r="E176" t="str">
            <v>HEATERS</v>
          </cell>
          <cell r="F176" t="str">
            <v>FWC-CONDENSATE</v>
          </cell>
          <cell r="G176" t="str">
            <v>LP FEEDWATER</v>
          </cell>
          <cell r="H176">
            <v>3</v>
          </cell>
          <cell r="I176" t="str">
            <v>EA</v>
          </cell>
          <cell r="J176">
            <v>43.333333333333336</v>
          </cell>
          <cell r="K176">
            <v>0</v>
          </cell>
          <cell r="L176">
            <v>130</v>
          </cell>
          <cell r="M176">
            <v>0</v>
          </cell>
          <cell r="N176">
            <v>4500</v>
          </cell>
        </row>
        <row r="177">
          <cell r="A177" t="str">
            <v>72.0401</v>
          </cell>
          <cell r="B177" t="str">
            <v>72.0401.0-076</v>
          </cell>
          <cell r="C177" t="str">
            <v>312C</v>
          </cell>
          <cell r="D177" t="str">
            <v>MECHANICAL CONSTRUCTION</v>
          </cell>
          <cell r="F177" t="str">
            <v>CCE-ID</v>
          </cell>
          <cell r="G177" t="str">
            <v>LUBE OIL FLUSH</v>
          </cell>
          <cell r="H177">
            <v>2</v>
          </cell>
          <cell r="I177" t="str">
            <v>EA</v>
          </cell>
          <cell r="J177">
            <v>100</v>
          </cell>
          <cell r="K177">
            <v>0</v>
          </cell>
          <cell r="L177">
            <v>200</v>
          </cell>
          <cell r="M177">
            <v>0</v>
          </cell>
          <cell r="N177">
            <v>6400</v>
          </cell>
        </row>
        <row r="178">
          <cell r="A178" t="str">
            <v>72.0401</v>
          </cell>
          <cell r="B178" t="str">
            <v>72.0401.0-239</v>
          </cell>
          <cell r="C178" t="str">
            <v>312C</v>
          </cell>
          <cell r="D178" t="str">
            <v>MECHANICAL CONSTRUCTION</v>
          </cell>
          <cell r="F178" t="str">
            <v>SGG-MAIN STEAM</v>
          </cell>
          <cell r="G178" t="str">
            <v>MAJOR PIPE ERECTION</v>
          </cell>
          <cell r="H178">
            <v>982</v>
          </cell>
          <cell r="I178" t="str">
            <v>LF</v>
          </cell>
          <cell r="J178">
            <v>8.5437881873727086</v>
          </cell>
          <cell r="K178">
            <v>0</v>
          </cell>
          <cell r="L178">
            <v>8390</v>
          </cell>
          <cell r="M178">
            <v>0</v>
          </cell>
          <cell r="N178">
            <v>273700</v>
          </cell>
        </row>
        <row r="179">
          <cell r="A179" t="str">
            <v>72.0401</v>
          </cell>
          <cell r="B179" t="str">
            <v>72.0401.0-240</v>
          </cell>
          <cell r="C179" t="str">
            <v>312C</v>
          </cell>
          <cell r="D179" t="str">
            <v>MECHANICAL CONSTRUCTION</v>
          </cell>
          <cell r="F179" t="str">
            <v>SGG-MAIN STEAM</v>
          </cell>
          <cell r="G179" t="str">
            <v>MAJOR PIPE WELDING</v>
          </cell>
          <cell r="H179">
            <v>50</v>
          </cell>
          <cell r="I179" t="str">
            <v>EA</v>
          </cell>
          <cell r="J179">
            <v>55.2</v>
          </cell>
          <cell r="K179">
            <v>0</v>
          </cell>
          <cell r="L179">
            <v>2760</v>
          </cell>
          <cell r="M179">
            <v>0</v>
          </cell>
          <cell r="N179">
            <v>89600</v>
          </cell>
        </row>
        <row r="180">
          <cell r="A180" t="str">
            <v>72.0401</v>
          </cell>
          <cell r="B180" t="str">
            <v>72.0401.0-040</v>
          </cell>
          <cell r="C180" t="str">
            <v>315A</v>
          </cell>
          <cell r="D180" t="str">
            <v>MECHANICAL CONSTRUCTION</v>
          </cell>
          <cell r="E180" t="str">
            <v>INCLUDING ROOF DRAIN</v>
          </cell>
          <cell r="F180" t="str">
            <v>APK-EMERG.GENERATOR</v>
          </cell>
          <cell r="G180" t="str">
            <v>MAJOR PIPING</v>
          </cell>
          <cell r="H180">
            <v>163</v>
          </cell>
          <cell r="I180" t="str">
            <v>LF</v>
          </cell>
          <cell r="J180">
            <v>1.2269938650306749</v>
          </cell>
          <cell r="K180">
            <v>34.355828220858896</v>
          </cell>
          <cell r="L180">
            <v>200</v>
          </cell>
          <cell r="M180">
            <v>5600</v>
          </cell>
          <cell r="N180">
            <v>6500</v>
          </cell>
        </row>
        <row r="181">
          <cell r="A181" t="str">
            <v>72.0401</v>
          </cell>
          <cell r="B181" t="str">
            <v>72.0401.0-011</v>
          </cell>
          <cell r="C181" t="str">
            <v>312C</v>
          </cell>
          <cell r="D181" t="str">
            <v>MECHANICAL CONSTRUCTION</v>
          </cell>
          <cell r="F181" t="str">
            <v>ASA-BOTTOM ASH</v>
          </cell>
          <cell r="G181" t="str">
            <v>MAJOR PIPING</v>
          </cell>
          <cell r="H181">
            <v>4210</v>
          </cell>
          <cell r="I181" t="str">
            <v>LF</v>
          </cell>
          <cell r="J181">
            <v>1.178147268408551</v>
          </cell>
          <cell r="K181">
            <v>66.650831353919244</v>
          </cell>
          <cell r="L181">
            <v>4960</v>
          </cell>
          <cell r="M181">
            <v>280600</v>
          </cell>
          <cell r="N181">
            <v>161800</v>
          </cell>
        </row>
        <row r="182">
          <cell r="A182" t="str">
            <v>72.0401</v>
          </cell>
          <cell r="B182" t="str">
            <v>72.0401.0-021</v>
          </cell>
          <cell r="C182" t="str">
            <v>312C</v>
          </cell>
          <cell r="D182" t="str">
            <v>MECHANICAL CONSTRUCTION</v>
          </cell>
          <cell r="F182" t="str">
            <v>ASB-FLY ASH</v>
          </cell>
          <cell r="G182" t="str">
            <v>MAJOR PIPING</v>
          </cell>
          <cell r="H182">
            <v>3330</v>
          </cell>
          <cell r="I182" t="str">
            <v>LF</v>
          </cell>
          <cell r="J182">
            <v>1.4174174174174174</v>
          </cell>
          <cell r="K182">
            <v>57.837837837837839</v>
          </cell>
          <cell r="L182">
            <v>4720</v>
          </cell>
          <cell r="M182">
            <v>192600</v>
          </cell>
          <cell r="N182">
            <v>153800</v>
          </cell>
        </row>
        <row r="183">
          <cell r="A183" t="str">
            <v>72.0401</v>
          </cell>
          <cell r="B183" t="str">
            <v>72.0401.0-029</v>
          </cell>
          <cell r="C183" t="str">
            <v>312C</v>
          </cell>
          <cell r="D183" t="str">
            <v>MECHANICAL CONSTRUCTION</v>
          </cell>
          <cell r="F183" t="str">
            <v>ASD-PULVERIZER REJ</v>
          </cell>
          <cell r="G183" t="str">
            <v>MAJOR PIPING</v>
          </cell>
          <cell r="H183">
            <v>360</v>
          </cell>
          <cell r="I183" t="str">
            <v>LF</v>
          </cell>
          <cell r="J183">
            <v>1</v>
          </cell>
          <cell r="K183">
            <v>32.5</v>
          </cell>
          <cell r="L183">
            <v>360</v>
          </cell>
          <cell r="M183">
            <v>11700</v>
          </cell>
          <cell r="N183">
            <v>11900</v>
          </cell>
        </row>
        <row r="184">
          <cell r="A184" t="str">
            <v>72.0401</v>
          </cell>
          <cell r="B184" t="str">
            <v>72.0401.0-036</v>
          </cell>
          <cell r="C184" t="str">
            <v>312C</v>
          </cell>
          <cell r="D184" t="str">
            <v>MECHANICAL CONSTRUCTION</v>
          </cell>
          <cell r="F184" t="str">
            <v>ASE-SCRUBBER SOLIDS</v>
          </cell>
          <cell r="G184" t="str">
            <v>MAJOR PIPING</v>
          </cell>
          <cell r="H184">
            <v>2926</v>
          </cell>
          <cell r="I184" t="str">
            <v>LF</v>
          </cell>
          <cell r="J184">
            <v>0.9706083390293917</v>
          </cell>
          <cell r="K184">
            <v>39.542036910457966</v>
          </cell>
          <cell r="L184">
            <v>2840</v>
          </cell>
          <cell r="M184">
            <v>115700</v>
          </cell>
          <cell r="N184">
            <v>92300</v>
          </cell>
        </row>
        <row r="185">
          <cell r="A185" t="str">
            <v>72.0401</v>
          </cell>
          <cell r="B185" t="str">
            <v>72.0401.0-063</v>
          </cell>
          <cell r="C185" t="str">
            <v>312A</v>
          </cell>
          <cell r="D185" t="str">
            <v>MECHANICAL CONSTRUCTION</v>
          </cell>
          <cell r="F185" t="str">
            <v>BMC-SCRUB.ADD.PREP</v>
          </cell>
          <cell r="G185" t="str">
            <v>MAJOR PIPING</v>
          </cell>
          <cell r="H185">
            <v>765</v>
          </cell>
          <cell r="I185" t="str">
            <v>LF</v>
          </cell>
          <cell r="J185">
            <v>1.4248366013071896</v>
          </cell>
          <cell r="K185">
            <v>30.457516339869279</v>
          </cell>
          <cell r="L185">
            <v>1090</v>
          </cell>
          <cell r="M185">
            <v>23300</v>
          </cell>
          <cell r="N185">
            <v>35600</v>
          </cell>
        </row>
        <row r="186">
          <cell r="A186" t="str">
            <v>72.0401</v>
          </cell>
          <cell r="B186" t="str">
            <v>72.0401.0-082</v>
          </cell>
          <cell r="C186" t="str">
            <v>316C</v>
          </cell>
          <cell r="D186" t="str">
            <v>MECHANICAL CONSTRUCTION</v>
          </cell>
          <cell r="F186" t="str">
            <v>CAA-STATION AIR</v>
          </cell>
          <cell r="G186" t="str">
            <v>MAJOR PIPING</v>
          </cell>
          <cell r="H186">
            <v>640</v>
          </cell>
          <cell r="I186" t="str">
            <v>LF</v>
          </cell>
          <cell r="J186">
            <v>1.328125</v>
          </cell>
          <cell r="K186">
            <v>37.1875</v>
          </cell>
          <cell r="L186">
            <v>850</v>
          </cell>
          <cell r="M186">
            <v>23800</v>
          </cell>
          <cell r="N186">
            <v>27900</v>
          </cell>
        </row>
        <row r="187">
          <cell r="A187" t="str">
            <v>72.0401</v>
          </cell>
          <cell r="B187" t="str">
            <v>72.0401.0-087</v>
          </cell>
          <cell r="C187" t="str">
            <v>316C</v>
          </cell>
          <cell r="D187" t="str">
            <v>MECHANICAL CONSTRUCTION</v>
          </cell>
          <cell r="F187" t="str">
            <v>CAB-CONTROL AIR</v>
          </cell>
          <cell r="G187" t="str">
            <v>MAJOR PIPING</v>
          </cell>
          <cell r="H187">
            <v>187</v>
          </cell>
          <cell r="I187" t="str">
            <v>LF</v>
          </cell>
          <cell r="J187">
            <v>1.2299465240641712</v>
          </cell>
          <cell r="K187">
            <v>33.155080213903744</v>
          </cell>
          <cell r="L187">
            <v>230</v>
          </cell>
          <cell r="M187">
            <v>6200</v>
          </cell>
          <cell r="N187">
            <v>7300</v>
          </cell>
        </row>
        <row r="188">
          <cell r="A188" t="str">
            <v>72.0401</v>
          </cell>
          <cell r="B188" t="str">
            <v>72.0401.0-072</v>
          </cell>
          <cell r="C188" t="str">
            <v>312C</v>
          </cell>
          <cell r="D188" t="str">
            <v>MECHANICAL CONSTRUCTION</v>
          </cell>
          <cell r="F188" t="str">
            <v>CCC-FLUE GAS DESULF</v>
          </cell>
          <cell r="G188" t="str">
            <v>MAJOR PIPING</v>
          </cell>
          <cell r="H188">
            <v>1695</v>
          </cell>
          <cell r="I188" t="str">
            <v>LF</v>
          </cell>
          <cell r="J188">
            <v>1.3274336283185841</v>
          </cell>
          <cell r="K188">
            <v>34.21828908554572</v>
          </cell>
          <cell r="L188">
            <v>2250</v>
          </cell>
          <cell r="M188">
            <v>58000</v>
          </cell>
          <cell r="N188">
            <v>73600</v>
          </cell>
        </row>
        <row r="189">
          <cell r="A189" t="str">
            <v>72.0401</v>
          </cell>
          <cell r="B189" t="str">
            <v>72.0401.0-077</v>
          </cell>
          <cell r="C189" t="str">
            <v>312C</v>
          </cell>
          <cell r="D189" t="str">
            <v>MECHANICAL CONSTRUCTION</v>
          </cell>
          <cell r="F189" t="str">
            <v>CCE-ID</v>
          </cell>
          <cell r="G189" t="str">
            <v>MAJOR PIPING</v>
          </cell>
          <cell r="H189">
            <v>380</v>
          </cell>
          <cell r="I189" t="str">
            <v>LF</v>
          </cell>
          <cell r="J189">
            <v>1.0526315789473684</v>
          </cell>
          <cell r="K189">
            <v>18.94736842105263</v>
          </cell>
          <cell r="L189">
            <v>400</v>
          </cell>
          <cell r="M189">
            <v>7200</v>
          </cell>
          <cell r="N189">
            <v>12800</v>
          </cell>
        </row>
        <row r="190">
          <cell r="A190" t="str">
            <v>72.0401</v>
          </cell>
          <cell r="B190" t="str">
            <v>72.0401.0-094</v>
          </cell>
          <cell r="C190" t="str">
            <v>316A</v>
          </cell>
          <cell r="D190" t="str">
            <v>MECHANICAL CONSTRUCTION</v>
          </cell>
          <cell r="F190" t="str">
            <v>CGD-NITROGEN STORAGE</v>
          </cell>
          <cell r="G190" t="str">
            <v>MAJOR PIPING</v>
          </cell>
          <cell r="H190">
            <v>40</v>
          </cell>
          <cell r="I190" t="str">
            <v>LF</v>
          </cell>
          <cell r="J190">
            <v>1</v>
          </cell>
          <cell r="K190">
            <v>17.5</v>
          </cell>
          <cell r="L190">
            <v>40</v>
          </cell>
          <cell r="M190">
            <v>700</v>
          </cell>
          <cell r="N190">
            <v>1200</v>
          </cell>
        </row>
        <row r="191">
          <cell r="A191" t="str">
            <v>72.0401</v>
          </cell>
          <cell r="B191" t="str">
            <v>72.0401.0-066</v>
          </cell>
          <cell r="C191" t="str">
            <v>312B</v>
          </cell>
          <cell r="D191" t="str">
            <v>MECHANICAL CONSTRUCTION</v>
          </cell>
          <cell r="F191" t="str">
            <v>CHF-DUST SUPPRESSION</v>
          </cell>
          <cell r="G191" t="str">
            <v>MAJOR PIPING</v>
          </cell>
          <cell r="H191">
            <v>640</v>
          </cell>
          <cell r="I191" t="str">
            <v>LF</v>
          </cell>
          <cell r="J191">
            <v>0.921875</v>
          </cell>
          <cell r="K191">
            <v>25</v>
          </cell>
          <cell r="L191">
            <v>590</v>
          </cell>
          <cell r="M191">
            <v>16000</v>
          </cell>
          <cell r="N191">
            <v>18900</v>
          </cell>
        </row>
        <row r="192">
          <cell r="A192" t="str">
            <v>72.0401</v>
          </cell>
          <cell r="B192" t="str">
            <v>72.0401.0-131</v>
          </cell>
          <cell r="C192" t="str">
            <v>314C</v>
          </cell>
          <cell r="D192" t="str">
            <v>MECHANICAL CONSTRUCTION</v>
          </cell>
          <cell r="F192" t="str">
            <v>ECA-AUX. CLG. WTR.</v>
          </cell>
          <cell r="G192" t="str">
            <v>MAJOR PIPING</v>
          </cell>
          <cell r="H192">
            <v>340</v>
          </cell>
          <cell r="I192" t="str">
            <v>LF</v>
          </cell>
          <cell r="J192">
            <v>1.5294117647058822</v>
          </cell>
          <cell r="K192">
            <v>20</v>
          </cell>
          <cell r="L192">
            <v>520</v>
          </cell>
          <cell r="M192">
            <v>6800</v>
          </cell>
          <cell r="N192">
            <v>17000</v>
          </cell>
        </row>
        <row r="193">
          <cell r="A193" t="str">
            <v>72.0401</v>
          </cell>
          <cell r="B193" t="str">
            <v>72.0401.0-136</v>
          </cell>
          <cell r="C193" t="str">
            <v>314C</v>
          </cell>
          <cell r="D193" t="str">
            <v>MECHANICAL CONSTRUCTION</v>
          </cell>
          <cell r="F193" t="str">
            <v>ECB-CLSD.CYC.CLG.WTR</v>
          </cell>
          <cell r="G193" t="str">
            <v>MAJOR PIPING</v>
          </cell>
          <cell r="H193">
            <v>4462</v>
          </cell>
          <cell r="I193" t="str">
            <v>LF</v>
          </cell>
          <cell r="J193">
            <v>1.3088301210219633</v>
          </cell>
          <cell r="K193">
            <v>56.476916181084718</v>
          </cell>
          <cell r="L193">
            <v>5840</v>
          </cell>
          <cell r="M193">
            <v>252000</v>
          </cell>
          <cell r="N193">
            <v>190400</v>
          </cell>
        </row>
        <row r="194">
          <cell r="A194" t="str">
            <v>72.0401</v>
          </cell>
          <cell r="B194" t="str">
            <v>72.0401.0-180</v>
          </cell>
          <cell r="C194" t="str">
            <v>312B</v>
          </cell>
          <cell r="D194" t="str">
            <v>MECHANICAL CONSTRUCTION</v>
          </cell>
          <cell r="F194" t="str">
            <v>FOA-FO REC &amp; STORAGE</v>
          </cell>
          <cell r="G194" t="str">
            <v>MAJOR PIPING</v>
          </cell>
          <cell r="H194">
            <v>460</v>
          </cell>
          <cell r="I194" t="str">
            <v>LF</v>
          </cell>
          <cell r="J194">
            <v>1.1956521739130435</v>
          </cell>
          <cell r="K194">
            <v>19.782608695652176</v>
          </cell>
          <cell r="L194">
            <v>550</v>
          </cell>
          <cell r="M194">
            <v>9100</v>
          </cell>
          <cell r="N194">
            <v>17900</v>
          </cell>
        </row>
        <row r="195">
          <cell r="A195" t="str">
            <v>72.0401</v>
          </cell>
          <cell r="B195" t="str">
            <v>72.0401.0-186</v>
          </cell>
          <cell r="C195" t="str">
            <v>312A</v>
          </cell>
          <cell r="D195" t="str">
            <v>MECHANICAL CONSTRUCTION</v>
          </cell>
          <cell r="F195" t="str">
            <v>FOB-FO SUPPLY</v>
          </cell>
          <cell r="G195" t="str">
            <v>MAJOR PIPING</v>
          </cell>
          <cell r="H195">
            <v>1425</v>
          </cell>
          <cell r="I195" t="str">
            <v>LF</v>
          </cell>
          <cell r="J195">
            <v>1.0456140350877192</v>
          </cell>
          <cell r="K195">
            <v>21.12280701754386</v>
          </cell>
          <cell r="L195">
            <v>1490</v>
          </cell>
          <cell r="M195">
            <v>30100</v>
          </cell>
          <cell r="N195">
            <v>48700</v>
          </cell>
        </row>
        <row r="196">
          <cell r="A196" t="str">
            <v>72.0401</v>
          </cell>
          <cell r="B196" t="str">
            <v>72.0401.0-175</v>
          </cell>
          <cell r="C196" t="str">
            <v>316C</v>
          </cell>
          <cell r="D196" t="str">
            <v>MECHANICAL CONSTRUCTION</v>
          </cell>
          <cell r="F196" t="str">
            <v>FP-FIRE PROTECTION</v>
          </cell>
          <cell r="G196" t="str">
            <v>MAJOR PIPING</v>
          </cell>
          <cell r="H196">
            <v>5048</v>
          </cell>
          <cell r="I196" t="str">
            <v>LF</v>
          </cell>
          <cell r="J196">
            <v>1.3391442155309032</v>
          </cell>
          <cell r="K196">
            <v>42.432646592709986</v>
          </cell>
          <cell r="L196">
            <v>6760</v>
          </cell>
          <cell r="M196">
            <v>214200</v>
          </cell>
          <cell r="N196">
            <v>220400</v>
          </cell>
        </row>
        <row r="197">
          <cell r="A197" t="str">
            <v>72.0401</v>
          </cell>
          <cell r="B197" t="str">
            <v>72.0401.0-144</v>
          </cell>
          <cell r="C197" t="str">
            <v>312C</v>
          </cell>
          <cell r="D197" t="str">
            <v>MECHANICAL CONSTRUCTION</v>
          </cell>
          <cell r="F197" t="str">
            <v>FWA-BOILER FEED WTR</v>
          </cell>
          <cell r="G197" t="str">
            <v>MAJOR PIPING</v>
          </cell>
          <cell r="H197">
            <v>2074</v>
          </cell>
          <cell r="I197" t="str">
            <v>LF</v>
          </cell>
          <cell r="J197">
            <v>5.081967213114754</v>
          </cell>
          <cell r="K197">
            <v>0</v>
          </cell>
          <cell r="L197">
            <v>10540</v>
          </cell>
          <cell r="M197">
            <v>0</v>
          </cell>
          <cell r="N197">
            <v>342700</v>
          </cell>
        </row>
        <row r="198">
          <cell r="A198" t="str">
            <v>72.0401</v>
          </cell>
          <cell r="B198" t="str">
            <v>72.0401.0-148</v>
          </cell>
          <cell r="C198" t="str">
            <v>312C</v>
          </cell>
          <cell r="D198" t="str">
            <v>MECHANICAL CONSTRUCTION</v>
          </cell>
          <cell r="F198" t="str">
            <v>FWB-BOILER FEED INJ.</v>
          </cell>
          <cell r="G198" t="str">
            <v>MAJOR PIPING</v>
          </cell>
          <cell r="H198">
            <v>443</v>
          </cell>
          <cell r="I198" t="str">
            <v>LF</v>
          </cell>
          <cell r="J198">
            <v>1.5349887133182845</v>
          </cell>
          <cell r="K198">
            <v>4.5146726862302486</v>
          </cell>
          <cell r="L198">
            <v>680</v>
          </cell>
          <cell r="M198">
            <v>2000</v>
          </cell>
          <cell r="N198">
            <v>22300</v>
          </cell>
        </row>
        <row r="199">
          <cell r="A199" t="str">
            <v>72.0401</v>
          </cell>
          <cell r="B199" t="str">
            <v>72.0401.0-153</v>
          </cell>
          <cell r="C199" t="str">
            <v>312C</v>
          </cell>
          <cell r="D199" t="str">
            <v>MECHANICAL CONSTRUCTION</v>
          </cell>
          <cell r="F199" t="str">
            <v>FWC-CONDENSATE</v>
          </cell>
          <cell r="G199" t="str">
            <v>MAJOR PIPING</v>
          </cell>
          <cell r="H199">
            <v>1497</v>
          </cell>
          <cell r="I199" t="str">
            <v>LF</v>
          </cell>
          <cell r="J199">
            <v>1.6833667334669338</v>
          </cell>
          <cell r="K199">
            <v>3.0060120240480961</v>
          </cell>
          <cell r="L199">
            <v>2520</v>
          </cell>
          <cell r="M199">
            <v>4500</v>
          </cell>
          <cell r="N199">
            <v>82400</v>
          </cell>
        </row>
        <row r="200">
          <cell r="A200" t="str">
            <v>72.0401</v>
          </cell>
          <cell r="B200" t="str">
            <v>72.0401.0-160</v>
          </cell>
          <cell r="C200" t="str">
            <v>312C</v>
          </cell>
          <cell r="D200" t="str">
            <v>MECHANICAL CONSTRUCTION</v>
          </cell>
          <cell r="F200" t="str">
            <v>FWD-COND. POLISHING</v>
          </cell>
          <cell r="G200" t="str">
            <v>MAJOR PIPING</v>
          </cell>
          <cell r="H200">
            <v>114</v>
          </cell>
          <cell r="I200" t="str">
            <v>LF</v>
          </cell>
          <cell r="J200">
            <v>2.1052631578947367</v>
          </cell>
          <cell r="K200">
            <v>8.7719298245614041</v>
          </cell>
          <cell r="L200">
            <v>240</v>
          </cell>
          <cell r="M200">
            <v>1000</v>
          </cell>
          <cell r="N200">
            <v>8000</v>
          </cell>
        </row>
        <row r="201">
          <cell r="A201" t="str">
            <v>72.0401</v>
          </cell>
          <cell r="B201" t="str">
            <v>72.0401.0-170</v>
          </cell>
          <cell r="C201" t="str">
            <v>312C</v>
          </cell>
          <cell r="D201" t="str">
            <v>MECHANICAL CONSTRUCTION</v>
          </cell>
          <cell r="F201" t="str">
            <v>FWF-CYC.MU &amp; STORAGE</v>
          </cell>
          <cell r="G201" t="str">
            <v>MAJOR PIPING</v>
          </cell>
          <cell r="H201">
            <v>776</v>
          </cell>
          <cell r="I201" t="str">
            <v>LF</v>
          </cell>
          <cell r="J201">
            <v>2.3195876288659796</v>
          </cell>
          <cell r="K201">
            <v>3.2216494845360826</v>
          </cell>
          <cell r="L201">
            <v>1800</v>
          </cell>
          <cell r="M201">
            <v>2500</v>
          </cell>
          <cell r="N201">
            <v>58600</v>
          </cell>
        </row>
        <row r="202">
          <cell r="A202" t="str">
            <v>72.0401</v>
          </cell>
          <cell r="B202" t="str">
            <v>72.0401.0-103</v>
          </cell>
          <cell r="C202" t="str">
            <v>314C</v>
          </cell>
          <cell r="D202" t="str">
            <v>MECHANICAL CONSTRUCTION</v>
          </cell>
          <cell r="F202" t="str">
            <v>HRA-CONDENSER</v>
          </cell>
          <cell r="G202" t="str">
            <v>MAJOR PIPING</v>
          </cell>
          <cell r="H202">
            <v>1598</v>
          </cell>
          <cell r="I202" t="str">
            <v>LF</v>
          </cell>
          <cell r="J202">
            <v>1.5456821026282854</v>
          </cell>
          <cell r="K202">
            <v>2.002503128911139</v>
          </cell>
          <cell r="L202">
            <v>2470</v>
          </cell>
          <cell r="M202">
            <v>3200</v>
          </cell>
          <cell r="N202">
            <v>79900</v>
          </cell>
        </row>
        <row r="203">
          <cell r="A203" t="str">
            <v>72.0401</v>
          </cell>
          <cell r="B203" t="str">
            <v>72.0401.0-107</v>
          </cell>
          <cell r="C203" t="str">
            <v>314C</v>
          </cell>
          <cell r="D203" t="str">
            <v>MECHANICAL CONSTRUCTION</v>
          </cell>
          <cell r="F203" t="str">
            <v>HRB-COND.AIR EXT.</v>
          </cell>
          <cell r="G203" t="str">
            <v>MAJOR PIPING</v>
          </cell>
          <cell r="H203">
            <v>276</v>
          </cell>
          <cell r="I203" t="str">
            <v>LF</v>
          </cell>
          <cell r="J203">
            <v>1.7753623188405796</v>
          </cell>
          <cell r="K203">
            <v>10.869565217391305</v>
          </cell>
          <cell r="L203">
            <v>490</v>
          </cell>
          <cell r="M203">
            <v>3000</v>
          </cell>
          <cell r="N203">
            <v>16200</v>
          </cell>
        </row>
        <row r="204">
          <cell r="A204" t="str">
            <v>72.0401</v>
          </cell>
          <cell r="B204" t="str">
            <v>72.0401.0-111</v>
          </cell>
          <cell r="C204" t="str">
            <v>314C</v>
          </cell>
          <cell r="D204" t="str">
            <v>MECHANICAL CONSTRUCTION</v>
          </cell>
          <cell r="F204" t="str">
            <v>HRC-CIRC WATER</v>
          </cell>
          <cell r="G204" t="str">
            <v>MAJOR PIPING</v>
          </cell>
          <cell r="H204">
            <v>312</v>
          </cell>
          <cell r="I204" t="str">
            <v>LF</v>
          </cell>
          <cell r="J204">
            <v>3.4294871794871793</v>
          </cell>
          <cell r="K204">
            <v>28.525641025641026</v>
          </cell>
          <cell r="L204">
            <v>1070</v>
          </cell>
          <cell r="M204">
            <v>8900</v>
          </cell>
          <cell r="N204">
            <v>34900</v>
          </cell>
        </row>
        <row r="205">
          <cell r="A205" t="str">
            <v>72.0401</v>
          </cell>
          <cell r="B205" t="str">
            <v>72.0401.0-115</v>
          </cell>
          <cell r="C205" t="str">
            <v>314C</v>
          </cell>
          <cell r="D205" t="str">
            <v>MECHANICAL CONSTRUCTION</v>
          </cell>
          <cell r="F205" t="str">
            <v>HRD-CIRC.WTR.MAKEUP</v>
          </cell>
          <cell r="G205" t="str">
            <v>MAJOR PIPING</v>
          </cell>
          <cell r="H205">
            <v>129</v>
          </cell>
          <cell r="I205" t="str">
            <v>LF</v>
          </cell>
          <cell r="J205">
            <v>1.4728682170542635</v>
          </cell>
          <cell r="K205">
            <v>36.434108527131784</v>
          </cell>
          <cell r="L205">
            <v>190</v>
          </cell>
          <cell r="M205">
            <v>4700</v>
          </cell>
          <cell r="N205">
            <v>6100</v>
          </cell>
        </row>
        <row r="206">
          <cell r="A206" t="str">
            <v>72.0401</v>
          </cell>
          <cell r="B206" t="str">
            <v>72.0401.0-121</v>
          </cell>
          <cell r="C206" t="str">
            <v>314C</v>
          </cell>
          <cell r="D206" t="str">
            <v>MECHANICAL CONSTRUCTION</v>
          </cell>
          <cell r="F206" t="str">
            <v>HRE-CW CHEM FEED</v>
          </cell>
          <cell r="G206" t="str">
            <v>MAJOR PIPING</v>
          </cell>
          <cell r="H206">
            <v>130</v>
          </cell>
          <cell r="I206" t="str">
            <v>LF</v>
          </cell>
          <cell r="J206">
            <v>0.69230769230769229</v>
          </cell>
          <cell r="K206">
            <v>40</v>
          </cell>
          <cell r="L206">
            <v>90</v>
          </cell>
          <cell r="M206">
            <v>5200</v>
          </cell>
          <cell r="N206">
            <v>2900</v>
          </cell>
        </row>
        <row r="207">
          <cell r="A207" t="str">
            <v>72.0401</v>
          </cell>
          <cell r="B207" t="str">
            <v>72.0401.0-125</v>
          </cell>
          <cell r="C207" t="str">
            <v>314C</v>
          </cell>
          <cell r="D207" t="str">
            <v>MECHANICAL CONSTRUCTION</v>
          </cell>
          <cell r="F207" t="str">
            <v>HRF-COND. CLEANING</v>
          </cell>
          <cell r="G207" t="str">
            <v>MAJOR PIPING</v>
          </cell>
          <cell r="H207">
            <v>660</v>
          </cell>
          <cell r="I207" t="str">
            <v>LF</v>
          </cell>
          <cell r="J207">
            <v>1.1363636363636365</v>
          </cell>
          <cell r="K207">
            <v>20.90909090909091</v>
          </cell>
          <cell r="L207">
            <v>750</v>
          </cell>
          <cell r="M207">
            <v>13800</v>
          </cell>
          <cell r="N207">
            <v>24500</v>
          </cell>
        </row>
        <row r="208">
          <cell r="A208" t="str">
            <v>72.0401</v>
          </cell>
          <cell r="B208" t="str">
            <v>72.0401.0-191</v>
          </cell>
          <cell r="C208" t="str">
            <v>312C</v>
          </cell>
          <cell r="D208" t="str">
            <v>MECHANICAL CONSTRUCTION</v>
          </cell>
          <cell r="F208" t="str">
            <v>PMA-CHEM. CLEANING</v>
          </cell>
          <cell r="G208" t="str">
            <v>MAJOR PIPING</v>
          </cell>
          <cell r="H208">
            <v>2920</v>
          </cell>
          <cell r="I208" t="str">
            <v>LF</v>
          </cell>
          <cell r="J208">
            <v>1.726027397260274</v>
          </cell>
          <cell r="K208">
            <v>54.965753424657535</v>
          </cell>
          <cell r="L208">
            <v>5040</v>
          </cell>
          <cell r="M208">
            <v>160500</v>
          </cell>
          <cell r="N208">
            <v>164200</v>
          </cell>
        </row>
        <row r="209">
          <cell r="A209" t="str">
            <v>72.0401</v>
          </cell>
          <cell r="B209" t="str">
            <v>72.0401.0-194</v>
          </cell>
          <cell r="C209" t="str">
            <v>316C</v>
          </cell>
          <cell r="D209" t="str">
            <v>MECHANICAL CONSTRUCTION</v>
          </cell>
          <cell r="F209" t="str">
            <v>PMB-SD CORR PROT</v>
          </cell>
          <cell r="G209" t="str">
            <v>MAJOR PIPING</v>
          </cell>
          <cell r="H209">
            <v>407</v>
          </cell>
          <cell r="I209" t="str">
            <v>LF</v>
          </cell>
          <cell r="J209">
            <v>1.0810810810810811</v>
          </cell>
          <cell r="K209">
            <v>21.867321867321866</v>
          </cell>
          <cell r="L209">
            <v>440</v>
          </cell>
          <cell r="M209">
            <v>8900</v>
          </cell>
          <cell r="N209">
            <v>14300</v>
          </cell>
        </row>
        <row r="210">
          <cell r="A210" t="str">
            <v>72.0401</v>
          </cell>
          <cell r="B210" t="str">
            <v>72.0401.0-199</v>
          </cell>
          <cell r="C210" t="str">
            <v>316C</v>
          </cell>
          <cell r="D210" t="str">
            <v>MECHANICAL CONSTRUCTION</v>
          </cell>
          <cell r="F210" t="str">
            <v>PMC-VACUUM CLEANING</v>
          </cell>
          <cell r="G210" t="str">
            <v>MAJOR PIPING</v>
          </cell>
          <cell r="H210">
            <v>3800</v>
          </cell>
          <cell r="I210" t="str">
            <v>LF</v>
          </cell>
          <cell r="J210">
            <v>1.131578947368421</v>
          </cell>
          <cell r="K210">
            <v>27.55263157894737</v>
          </cell>
          <cell r="L210">
            <v>4300</v>
          </cell>
          <cell r="M210">
            <v>104700</v>
          </cell>
          <cell r="N210">
            <v>140000</v>
          </cell>
        </row>
        <row r="211">
          <cell r="A211" t="str">
            <v>72.0401</v>
          </cell>
          <cell r="B211" t="str">
            <v>72.0401.0-046</v>
          </cell>
          <cell r="C211" t="str">
            <v>312C</v>
          </cell>
          <cell r="D211" t="str">
            <v>MECHANICAL CONSTRUCTION</v>
          </cell>
          <cell r="F211" t="str">
            <v>PSA-AUX. BOILER</v>
          </cell>
          <cell r="G211" t="str">
            <v>MAJOR PIPING</v>
          </cell>
          <cell r="H211">
            <v>2486</v>
          </cell>
          <cell r="I211" t="str">
            <v>LF</v>
          </cell>
          <cell r="J211">
            <v>1.584875301689461</v>
          </cell>
          <cell r="K211">
            <v>0</v>
          </cell>
          <cell r="L211">
            <v>3940</v>
          </cell>
          <cell r="M211">
            <v>0</v>
          </cell>
          <cell r="N211">
            <v>127900</v>
          </cell>
        </row>
        <row r="212">
          <cell r="A212" t="str">
            <v>72.0401</v>
          </cell>
          <cell r="B212" t="str">
            <v>72.0401.0-216</v>
          </cell>
          <cell r="C212" t="str">
            <v>312C</v>
          </cell>
          <cell r="D212" t="str">
            <v>MECHANICAL CONSTRUCTION</v>
          </cell>
          <cell r="F212" t="str">
            <v>SGA-STEAM GENERATOR</v>
          </cell>
          <cell r="G212" t="str">
            <v>MAJOR PIPING</v>
          </cell>
          <cell r="H212">
            <v>548</v>
          </cell>
          <cell r="I212" t="str">
            <v>LF</v>
          </cell>
          <cell r="J212">
            <v>3.886861313868613</v>
          </cell>
          <cell r="K212">
            <v>15.875912408759124</v>
          </cell>
          <cell r="L212">
            <v>2130</v>
          </cell>
          <cell r="M212">
            <v>8700</v>
          </cell>
          <cell r="N212">
            <v>69300</v>
          </cell>
        </row>
        <row r="213">
          <cell r="A213" t="str">
            <v>72.0401</v>
          </cell>
          <cell r="B213" t="str">
            <v>72.0401.0-221</v>
          </cell>
          <cell r="C213" t="str">
            <v>312C</v>
          </cell>
          <cell r="D213" t="str">
            <v>MECHANICAL CONSTRUCTION</v>
          </cell>
          <cell r="F213" t="str">
            <v>SGB-COMB AIR</v>
          </cell>
          <cell r="G213" t="str">
            <v>MAJOR PIPING</v>
          </cell>
          <cell r="H213">
            <v>240</v>
          </cell>
          <cell r="I213" t="str">
            <v>LF</v>
          </cell>
          <cell r="J213">
            <v>1.3333333333333333</v>
          </cell>
          <cell r="K213">
            <v>52.916666666666664</v>
          </cell>
          <cell r="L213">
            <v>320</v>
          </cell>
          <cell r="M213">
            <v>12700</v>
          </cell>
          <cell r="N213">
            <v>10200</v>
          </cell>
        </row>
        <row r="214">
          <cell r="A214" t="str">
            <v>72.0401</v>
          </cell>
          <cell r="B214" t="str">
            <v>72.0401.0-227</v>
          </cell>
          <cell r="C214" t="str">
            <v>312C</v>
          </cell>
          <cell r="D214" t="str">
            <v>MECHANICAL CONSTRUCTION</v>
          </cell>
          <cell r="F214" t="str">
            <v>SGD-AIR PREHEAT</v>
          </cell>
          <cell r="G214" t="str">
            <v>MAJOR PIPING</v>
          </cell>
          <cell r="H214">
            <v>1129</v>
          </cell>
          <cell r="I214" t="str">
            <v>LF</v>
          </cell>
          <cell r="J214">
            <v>1.2488928255093004</v>
          </cell>
          <cell r="K214">
            <v>0.62001771479185119</v>
          </cell>
          <cell r="L214">
            <v>1410</v>
          </cell>
          <cell r="M214">
            <v>700</v>
          </cell>
          <cell r="N214">
            <v>46000</v>
          </cell>
        </row>
        <row r="215">
          <cell r="A215" t="str">
            <v>72.0401</v>
          </cell>
          <cell r="B215" t="str">
            <v>72.0401.0-231</v>
          </cell>
          <cell r="C215" t="str">
            <v>312C</v>
          </cell>
          <cell r="D215" t="str">
            <v>MECHANICAL CONSTRUCTION</v>
          </cell>
          <cell r="F215" t="str">
            <v>SGE-IGNITER FUEL OIL</v>
          </cell>
          <cell r="G215" t="str">
            <v>MAJOR PIPING</v>
          </cell>
          <cell r="H215">
            <v>600</v>
          </cell>
          <cell r="I215" t="str">
            <v>LF</v>
          </cell>
          <cell r="J215">
            <v>1.0166666666666666</v>
          </cell>
          <cell r="K215">
            <v>36.5</v>
          </cell>
          <cell r="L215">
            <v>610</v>
          </cell>
          <cell r="M215">
            <v>21900</v>
          </cell>
          <cell r="N215">
            <v>19900</v>
          </cell>
        </row>
        <row r="216">
          <cell r="A216" t="str">
            <v>72.0401</v>
          </cell>
          <cell r="B216" t="str">
            <v>72.0401.0-235</v>
          </cell>
          <cell r="C216" t="str">
            <v>312C</v>
          </cell>
          <cell r="D216" t="str">
            <v>MECHANICAL CONSTRUCTION</v>
          </cell>
          <cell r="F216" t="str">
            <v>SGF-BOILER VENTS &amp;DR</v>
          </cell>
          <cell r="G216" t="str">
            <v>MAJOR PIPING</v>
          </cell>
          <cell r="H216">
            <v>927</v>
          </cell>
          <cell r="I216" t="str">
            <v>LF</v>
          </cell>
          <cell r="J216">
            <v>2.1898597626752965</v>
          </cell>
          <cell r="K216">
            <v>0</v>
          </cell>
          <cell r="L216">
            <v>2030</v>
          </cell>
          <cell r="M216">
            <v>0</v>
          </cell>
          <cell r="N216">
            <v>66100</v>
          </cell>
        </row>
        <row r="217">
          <cell r="A217" t="str">
            <v>72.0401</v>
          </cell>
          <cell r="B217" t="str">
            <v>72.0401.0-243</v>
          </cell>
          <cell r="C217" t="str">
            <v>312C</v>
          </cell>
          <cell r="D217" t="str">
            <v>MECHANICAL CONSTRUCTION</v>
          </cell>
          <cell r="F217" t="str">
            <v>SGI-SOOT BLOWING</v>
          </cell>
          <cell r="G217" t="str">
            <v>MAJOR PIPING</v>
          </cell>
          <cell r="H217">
            <v>720</v>
          </cell>
          <cell r="I217" t="str">
            <v>LF</v>
          </cell>
          <cell r="J217">
            <v>1.2361111111111112</v>
          </cell>
          <cell r="K217">
            <v>41.25</v>
          </cell>
          <cell r="L217">
            <v>890</v>
          </cell>
          <cell r="M217">
            <v>29700</v>
          </cell>
          <cell r="N217">
            <v>29300</v>
          </cell>
        </row>
        <row r="218">
          <cell r="A218" t="str">
            <v>72.0401</v>
          </cell>
          <cell r="B218" t="str">
            <v>72.0401.0-254</v>
          </cell>
          <cell r="C218" t="str">
            <v>312C</v>
          </cell>
          <cell r="D218" t="str">
            <v>MECHANICAL CONSTRUCTION</v>
          </cell>
          <cell r="F218" t="str">
            <v>SGK-TEMP BLOWOUT</v>
          </cell>
          <cell r="G218" t="str">
            <v>MAJOR PIPING</v>
          </cell>
          <cell r="H218">
            <v>1152</v>
          </cell>
          <cell r="I218" t="str">
            <v>LF</v>
          </cell>
          <cell r="J218">
            <v>2.7083333333333335</v>
          </cell>
          <cell r="K218">
            <v>202.60416666666666</v>
          </cell>
          <cell r="L218">
            <v>3120</v>
          </cell>
          <cell r="M218">
            <v>233400</v>
          </cell>
          <cell r="N218">
            <v>91300</v>
          </cell>
        </row>
        <row r="219">
          <cell r="A219" t="str">
            <v>72.0401</v>
          </cell>
          <cell r="B219" t="str">
            <v>72.0401.0-204</v>
          </cell>
          <cell r="C219" t="str">
            <v>316B</v>
          </cell>
          <cell r="D219" t="str">
            <v>MECHANICAL CONSTRUCTION</v>
          </cell>
          <cell r="F219" t="str">
            <v>STG-SITE FIRE PROT</v>
          </cell>
          <cell r="G219" t="str">
            <v>MAJOR PIPING</v>
          </cell>
          <cell r="H219">
            <v>400</v>
          </cell>
          <cell r="I219" t="str">
            <v>LF</v>
          </cell>
          <cell r="J219">
            <v>1.1000000000000001</v>
          </cell>
          <cell r="K219">
            <v>26.75</v>
          </cell>
          <cell r="L219">
            <v>440</v>
          </cell>
          <cell r="M219">
            <v>10700</v>
          </cell>
          <cell r="N219">
            <v>14100</v>
          </cell>
        </row>
        <row r="220">
          <cell r="A220" t="str">
            <v>72.0401</v>
          </cell>
          <cell r="B220" t="str">
            <v>72.0401.0-257</v>
          </cell>
          <cell r="C220" t="str">
            <v>312C</v>
          </cell>
          <cell r="D220" t="str">
            <v>MECHANICAL CONSTRUCTION</v>
          </cell>
          <cell r="F220" t="str">
            <v>TEA-HP EXTRACTION</v>
          </cell>
          <cell r="G220" t="str">
            <v>MAJOR PIPING</v>
          </cell>
          <cell r="H220">
            <v>1106</v>
          </cell>
          <cell r="I220" t="str">
            <v>LF</v>
          </cell>
          <cell r="J220">
            <v>3.0289330922242317</v>
          </cell>
          <cell r="K220">
            <v>0</v>
          </cell>
          <cell r="L220">
            <v>3350</v>
          </cell>
          <cell r="M220">
            <v>0</v>
          </cell>
          <cell r="N220">
            <v>109200</v>
          </cell>
        </row>
        <row r="221">
          <cell r="A221" t="str">
            <v>72.0401</v>
          </cell>
          <cell r="B221" t="str">
            <v>72.0401.0-260</v>
          </cell>
          <cell r="C221" t="str">
            <v>312C</v>
          </cell>
          <cell r="D221" t="str">
            <v>MECHANICAL CONSTRUCTION</v>
          </cell>
          <cell r="F221" t="str">
            <v>TEB-LP EXTRACTION</v>
          </cell>
          <cell r="G221" t="str">
            <v>MAJOR PIPING</v>
          </cell>
          <cell r="H221">
            <v>431</v>
          </cell>
          <cell r="I221" t="str">
            <v>LF</v>
          </cell>
          <cell r="J221">
            <v>3.1786542923433876</v>
          </cell>
          <cell r="K221">
            <v>1.160092807424594</v>
          </cell>
          <cell r="L221">
            <v>1370</v>
          </cell>
          <cell r="M221">
            <v>500</v>
          </cell>
          <cell r="N221">
            <v>44800</v>
          </cell>
        </row>
        <row r="222">
          <cell r="A222" t="str">
            <v>72.0401</v>
          </cell>
          <cell r="B222" t="str">
            <v>72.0401.0-264</v>
          </cell>
          <cell r="C222" t="str">
            <v>312C</v>
          </cell>
          <cell r="D222" t="str">
            <v>MECHANICAL CONSTRUCTION</v>
          </cell>
          <cell r="F222" t="str">
            <v>TEC-LP EXTRACTION</v>
          </cell>
          <cell r="G222" t="str">
            <v>MAJOR PIPING</v>
          </cell>
          <cell r="H222">
            <v>232</v>
          </cell>
          <cell r="I222" t="str">
            <v>LF</v>
          </cell>
          <cell r="J222">
            <v>1.3793103448275863</v>
          </cell>
          <cell r="K222">
            <v>0</v>
          </cell>
          <cell r="L222">
            <v>320</v>
          </cell>
          <cell r="M222">
            <v>0</v>
          </cell>
          <cell r="N222">
            <v>10400</v>
          </cell>
        </row>
        <row r="223">
          <cell r="A223" t="str">
            <v>72.0401</v>
          </cell>
          <cell r="B223" t="str">
            <v>72.0401.0-268</v>
          </cell>
          <cell r="C223" t="str">
            <v>312C</v>
          </cell>
          <cell r="D223" t="str">
            <v>MECHANICAL CONSTRUCTION</v>
          </cell>
          <cell r="F223" t="str">
            <v>TED-HP HTR DRAINS</v>
          </cell>
          <cell r="G223" t="str">
            <v>MAJOR PIPING</v>
          </cell>
          <cell r="H223">
            <v>1709</v>
          </cell>
          <cell r="I223" t="str">
            <v>LF</v>
          </cell>
          <cell r="J223">
            <v>1.5740198946752486</v>
          </cell>
          <cell r="K223">
            <v>7.7823288472791106</v>
          </cell>
          <cell r="L223">
            <v>2690</v>
          </cell>
          <cell r="M223">
            <v>13300</v>
          </cell>
          <cell r="N223">
            <v>87900</v>
          </cell>
        </row>
        <row r="224">
          <cell r="A224" t="str">
            <v>72.0401</v>
          </cell>
          <cell r="B224" t="str">
            <v>72.0401.0-272</v>
          </cell>
          <cell r="C224" t="str">
            <v>312C</v>
          </cell>
          <cell r="D224" t="str">
            <v>MECHANICAL CONSTRUCTION</v>
          </cell>
          <cell r="F224" t="str">
            <v>TEE-LP HTR DRAINS</v>
          </cell>
          <cell r="G224" t="str">
            <v>MAJOR PIPING</v>
          </cell>
          <cell r="H224">
            <v>1792</v>
          </cell>
          <cell r="I224" t="str">
            <v>LF</v>
          </cell>
          <cell r="J224">
            <v>1.4787946428571428</v>
          </cell>
          <cell r="K224">
            <v>10.770089285714286</v>
          </cell>
          <cell r="L224">
            <v>2650</v>
          </cell>
          <cell r="M224">
            <v>19300</v>
          </cell>
          <cell r="N224">
            <v>86500</v>
          </cell>
        </row>
        <row r="225">
          <cell r="A225" t="str">
            <v>72.0401</v>
          </cell>
          <cell r="B225" t="str">
            <v>72.0401.0-287</v>
          </cell>
          <cell r="C225" t="str">
            <v>314C</v>
          </cell>
          <cell r="D225" t="str">
            <v>MECHANICAL CONSTRUCTION</v>
          </cell>
          <cell r="F225" t="str">
            <v>TGD-TURBINE LUBE OIL</v>
          </cell>
          <cell r="G225" t="str">
            <v>MAJOR PIPING</v>
          </cell>
          <cell r="H225">
            <v>1341</v>
          </cell>
          <cell r="I225" t="str">
            <v>LF</v>
          </cell>
          <cell r="J225">
            <v>1.1334824757643549</v>
          </cell>
          <cell r="K225">
            <v>25.130499627143923</v>
          </cell>
          <cell r="L225">
            <v>1520</v>
          </cell>
          <cell r="M225">
            <v>33700</v>
          </cell>
          <cell r="N225">
            <v>49900</v>
          </cell>
        </row>
        <row r="226">
          <cell r="A226" t="str">
            <v>72.0401</v>
          </cell>
          <cell r="B226" t="str">
            <v>72.0401.0-291</v>
          </cell>
          <cell r="C226" t="str">
            <v>314C</v>
          </cell>
          <cell r="D226" t="str">
            <v>MECHANICAL CONSTRUCTION</v>
          </cell>
          <cell r="F226" t="str">
            <v>TGE-GEN COOL.&amp; PURGE</v>
          </cell>
          <cell r="G226" t="str">
            <v>MAJOR PIPING</v>
          </cell>
          <cell r="H226">
            <v>390</v>
          </cell>
          <cell r="I226" t="str">
            <v>LF</v>
          </cell>
          <cell r="J226">
            <v>1</v>
          </cell>
          <cell r="K226">
            <v>22.564102564102566</v>
          </cell>
          <cell r="L226">
            <v>390</v>
          </cell>
          <cell r="M226">
            <v>8800</v>
          </cell>
          <cell r="N226">
            <v>12600</v>
          </cell>
        </row>
        <row r="227">
          <cell r="A227" t="str">
            <v>72.0401</v>
          </cell>
          <cell r="B227" t="str">
            <v>72.0401.0-307</v>
          </cell>
          <cell r="C227" t="str">
            <v>311C</v>
          </cell>
          <cell r="D227" t="str">
            <v>MECHANICAL CONSTRUCTION</v>
          </cell>
          <cell r="F227" t="str">
            <v>WSC-SERVICE WATER</v>
          </cell>
          <cell r="G227" t="str">
            <v>MAJOR PIPING</v>
          </cell>
          <cell r="H227">
            <v>2145</v>
          </cell>
          <cell r="I227" t="str">
            <v>LF</v>
          </cell>
          <cell r="J227">
            <v>1.1375291375291374</v>
          </cell>
          <cell r="K227">
            <v>25.641025641025642</v>
          </cell>
          <cell r="L227">
            <v>2440</v>
          </cell>
          <cell r="M227">
            <v>55000</v>
          </cell>
          <cell r="N227">
            <v>79500</v>
          </cell>
        </row>
        <row r="228">
          <cell r="A228" t="str">
            <v>72.0401</v>
          </cell>
          <cell r="B228" t="str">
            <v>72.0401.0-316</v>
          </cell>
          <cell r="C228" t="str">
            <v>312C</v>
          </cell>
          <cell r="D228" t="str">
            <v>MECHANICAL CONSTRUCTION</v>
          </cell>
          <cell r="F228" t="str">
            <v>WSF-ASH SLUICE WATER</v>
          </cell>
          <cell r="G228" t="str">
            <v>MAJOR PIPING</v>
          </cell>
          <cell r="H228">
            <v>1140</v>
          </cell>
          <cell r="I228" t="str">
            <v>LF</v>
          </cell>
          <cell r="J228">
            <v>1.4122807017543859</v>
          </cell>
          <cell r="K228">
            <v>82.719298245614041</v>
          </cell>
          <cell r="L228">
            <v>1610</v>
          </cell>
          <cell r="M228">
            <v>94300</v>
          </cell>
          <cell r="N228">
            <v>52800</v>
          </cell>
        </row>
        <row r="229">
          <cell r="A229" t="str">
            <v>72.0401</v>
          </cell>
          <cell r="B229" t="str">
            <v>72.0401.0-321</v>
          </cell>
          <cell r="C229" t="str">
            <v>312A</v>
          </cell>
          <cell r="D229" t="str">
            <v>MECHANICAL CONSTRUCTION</v>
          </cell>
          <cell r="F229" t="str">
            <v>WSG-SCRUBBER MU WTR</v>
          </cell>
          <cell r="G229" t="str">
            <v>MAJOR PIPING</v>
          </cell>
          <cell r="H229">
            <v>120</v>
          </cell>
          <cell r="I229" t="str">
            <v>LF</v>
          </cell>
          <cell r="J229">
            <v>0.75</v>
          </cell>
          <cell r="K229">
            <v>60</v>
          </cell>
          <cell r="L229">
            <v>90</v>
          </cell>
          <cell r="M229">
            <v>7200</v>
          </cell>
          <cell r="N229">
            <v>3200</v>
          </cell>
        </row>
        <row r="230">
          <cell r="A230" t="str">
            <v>72.0401</v>
          </cell>
          <cell r="B230" t="str">
            <v>72.0401.0-329</v>
          </cell>
          <cell r="C230" t="str">
            <v>311B</v>
          </cell>
          <cell r="D230" t="str">
            <v>MECHANICAL CONSTRUCTION</v>
          </cell>
          <cell r="F230" t="str">
            <v>WTB-SERV WTR TRMT</v>
          </cell>
          <cell r="G230" t="str">
            <v>MAJOR PIPING</v>
          </cell>
          <cell r="H230">
            <v>260</v>
          </cell>
          <cell r="I230" t="str">
            <v>LF</v>
          </cell>
          <cell r="J230">
            <v>1.6538461538461537</v>
          </cell>
          <cell r="K230">
            <v>99.615384615384613</v>
          </cell>
          <cell r="L230">
            <v>430</v>
          </cell>
          <cell r="M230">
            <v>25900</v>
          </cell>
          <cell r="N230">
            <v>13600</v>
          </cell>
        </row>
        <row r="231">
          <cell r="A231" t="str">
            <v>72.0401</v>
          </cell>
          <cell r="B231" t="str">
            <v>72.0401.0-069</v>
          </cell>
          <cell r="C231" t="str">
            <v>312C</v>
          </cell>
          <cell r="D231" t="str">
            <v>MECHANICAL CONSTRUCTION</v>
          </cell>
          <cell r="E231" t="str">
            <v>ROOF DRAINS</v>
          </cell>
          <cell r="F231" t="str">
            <v>CCB-PART. REMOVAL</v>
          </cell>
          <cell r="G231" t="str">
            <v>MAJOR PIPING - INCL.</v>
          </cell>
          <cell r="H231">
            <v>200</v>
          </cell>
          <cell r="I231" t="str">
            <v>LF</v>
          </cell>
          <cell r="J231">
            <v>1.75</v>
          </cell>
          <cell r="K231">
            <v>95.5</v>
          </cell>
          <cell r="L231">
            <v>350</v>
          </cell>
          <cell r="M231">
            <v>19100</v>
          </cell>
          <cell r="N231">
            <v>11400</v>
          </cell>
        </row>
        <row r="232">
          <cell r="A232" t="str">
            <v>72.0401</v>
          </cell>
          <cell r="B232" t="str">
            <v>72.0401.0-263</v>
          </cell>
          <cell r="C232" t="str">
            <v>312C</v>
          </cell>
          <cell r="D232" t="str">
            <v>MECHANICAL CONSTRUCTION</v>
          </cell>
          <cell r="F232" t="str">
            <v>TEC-LP EXTRACTION</v>
          </cell>
          <cell r="G232" t="str">
            <v>MISC DR RECEIVER</v>
          </cell>
          <cell r="H232">
            <v>1</v>
          </cell>
          <cell r="I232" t="str">
            <v>EA</v>
          </cell>
          <cell r="J232">
            <v>40</v>
          </cell>
          <cell r="K232">
            <v>0</v>
          </cell>
          <cell r="L232">
            <v>40</v>
          </cell>
          <cell r="M232">
            <v>0</v>
          </cell>
          <cell r="N232">
            <v>1300</v>
          </cell>
        </row>
        <row r="233">
          <cell r="A233" t="str">
            <v>72.0401</v>
          </cell>
          <cell r="B233" t="str">
            <v>72.0401.0-041</v>
          </cell>
          <cell r="C233" t="str">
            <v>315A</v>
          </cell>
          <cell r="D233" t="str">
            <v>MECHANICAL CONSTRUCTION</v>
          </cell>
          <cell r="F233" t="str">
            <v>APK-EMERG.GENERATOR</v>
          </cell>
          <cell r="G233" t="str">
            <v>MISC PIPING</v>
          </cell>
          <cell r="H233">
            <v>200</v>
          </cell>
          <cell r="I233" t="str">
            <v>LF</v>
          </cell>
          <cell r="J233">
            <v>0.85</v>
          </cell>
          <cell r="K233">
            <v>10</v>
          </cell>
          <cell r="L233">
            <v>170</v>
          </cell>
          <cell r="M233">
            <v>2000</v>
          </cell>
          <cell r="N233">
            <v>5600</v>
          </cell>
        </row>
        <row r="234">
          <cell r="A234" t="str">
            <v>72.0401</v>
          </cell>
          <cell r="B234" t="str">
            <v>72.0401.0-012</v>
          </cell>
          <cell r="C234" t="str">
            <v>312C</v>
          </cell>
          <cell r="D234" t="str">
            <v>MECHANICAL CONSTRUCTION</v>
          </cell>
          <cell r="F234" t="str">
            <v>ASA-BOTTOM ASH</v>
          </cell>
          <cell r="G234" t="str">
            <v>MISC PIPING</v>
          </cell>
          <cell r="H234">
            <v>3700</v>
          </cell>
          <cell r="I234" t="str">
            <v>LF</v>
          </cell>
          <cell r="J234">
            <v>0.82432432432432434</v>
          </cell>
          <cell r="K234">
            <v>16.297297297297298</v>
          </cell>
          <cell r="L234">
            <v>3050</v>
          </cell>
          <cell r="M234">
            <v>60300</v>
          </cell>
          <cell r="N234">
            <v>100000</v>
          </cell>
        </row>
        <row r="235">
          <cell r="A235" t="str">
            <v>72.0401</v>
          </cell>
          <cell r="B235" t="str">
            <v>72.0401.0-022</v>
          </cell>
          <cell r="C235" t="str">
            <v>312C</v>
          </cell>
          <cell r="D235" t="str">
            <v>MECHANICAL CONSTRUCTION</v>
          </cell>
          <cell r="F235" t="str">
            <v>ASB-FLY ASH</v>
          </cell>
          <cell r="G235" t="str">
            <v>MISC PIPING</v>
          </cell>
          <cell r="H235">
            <v>2200</v>
          </cell>
          <cell r="I235" t="str">
            <v>LF</v>
          </cell>
          <cell r="J235">
            <v>0.82272727272727275</v>
          </cell>
          <cell r="K235">
            <v>15.363636363636363</v>
          </cell>
          <cell r="L235">
            <v>1810</v>
          </cell>
          <cell r="M235">
            <v>33800</v>
          </cell>
          <cell r="N235">
            <v>59300</v>
          </cell>
        </row>
        <row r="236">
          <cell r="A236" t="str">
            <v>72.0401</v>
          </cell>
          <cell r="B236" t="str">
            <v>72.0401.0-030</v>
          </cell>
          <cell r="C236" t="str">
            <v>312C</v>
          </cell>
          <cell r="D236" t="str">
            <v>MECHANICAL CONSTRUCTION</v>
          </cell>
          <cell r="F236" t="str">
            <v>ASD-PULVERIZER REJ</v>
          </cell>
          <cell r="G236" t="str">
            <v>MISC PIPING</v>
          </cell>
          <cell r="H236">
            <v>300</v>
          </cell>
          <cell r="I236" t="str">
            <v>LF</v>
          </cell>
          <cell r="J236">
            <v>0.83333333333333337</v>
          </cell>
          <cell r="K236">
            <v>19</v>
          </cell>
          <cell r="L236">
            <v>250</v>
          </cell>
          <cell r="M236">
            <v>5700</v>
          </cell>
          <cell r="N236">
            <v>8200</v>
          </cell>
        </row>
        <row r="237">
          <cell r="A237" t="str">
            <v>72.0401</v>
          </cell>
          <cell r="B237" t="str">
            <v>72.0401.0-037</v>
          </cell>
          <cell r="C237" t="str">
            <v>312C</v>
          </cell>
          <cell r="D237" t="str">
            <v>MECHANICAL CONSTRUCTION</v>
          </cell>
          <cell r="F237" t="str">
            <v>ASE-SCRUBBER SOLIDS</v>
          </cell>
          <cell r="G237" t="str">
            <v>MISC PIPING</v>
          </cell>
          <cell r="H237">
            <v>900</v>
          </cell>
          <cell r="I237" t="str">
            <v>LF</v>
          </cell>
          <cell r="J237">
            <v>0.82222222222222219</v>
          </cell>
          <cell r="K237">
            <v>12.111111111111111</v>
          </cell>
          <cell r="L237">
            <v>740</v>
          </cell>
          <cell r="M237">
            <v>10900</v>
          </cell>
          <cell r="N237">
            <v>24300</v>
          </cell>
        </row>
        <row r="238">
          <cell r="A238" t="str">
            <v>72.0401</v>
          </cell>
          <cell r="B238" t="str">
            <v>72.0401.0-083</v>
          </cell>
          <cell r="C238" t="str">
            <v>316C</v>
          </cell>
          <cell r="D238" t="str">
            <v>MECHANICAL CONSTRUCTION</v>
          </cell>
          <cell r="F238" t="str">
            <v>CAA-STATION AIR</v>
          </cell>
          <cell r="G238" t="str">
            <v>MISC PIPING</v>
          </cell>
          <cell r="H238">
            <v>4000</v>
          </cell>
          <cell r="I238" t="str">
            <v>LF</v>
          </cell>
          <cell r="J238">
            <v>0.82250000000000001</v>
          </cell>
          <cell r="K238">
            <v>16.125</v>
          </cell>
          <cell r="L238">
            <v>3290</v>
          </cell>
          <cell r="M238">
            <v>64500</v>
          </cell>
          <cell r="N238">
            <v>107800</v>
          </cell>
        </row>
        <row r="239">
          <cell r="A239" t="str">
            <v>72.0401</v>
          </cell>
          <cell r="B239" t="str">
            <v>72.0401.0-088</v>
          </cell>
          <cell r="C239" t="str">
            <v>316C</v>
          </cell>
          <cell r="D239" t="str">
            <v>MECHANICAL CONSTRUCTION</v>
          </cell>
          <cell r="F239" t="str">
            <v>CAB-CONTROL AIR</v>
          </cell>
          <cell r="G239" t="str">
            <v>MISC PIPING</v>
          </cell>
          <cell r="H239">
            <v>5000</v>
          </cell>
          <cell r="I239" t="str">
            <v>LF</v>
          </cell>
          <cell r="J239">
            <v>0.82199999999999995</v>
          </cell>
          <cell r="K239">
            <v>13.72</v>
          </cell>
          <cell r="L239">
            <v>4110</v>
          </cell>
          <cell r="M239">
            <v>68600</v>
          </cell>
          <cell r="N239">
            <v>134700</v>
          </cell>
        </row>
        <row r="240">
          <cell r="A240" t="str">
            <v>72.0401</v>
          </cell>
          <cell r="B240" t="str">
            <v>72.0401.0-070</v>
          </cell>
          <cell r="C240" t="str">
            <v>312C</v>
          </cell>
          <cell r="D240" t="str">
            <v>MECHANICAL CONSTRUCTION</v>
          </cell>
          <cell r="F240" t="str">
            <v>CCB-PART. REMOVAL</v>
          </cell>
          <cell r="G240" t="str">
            <v>MISC PIPING</v>
          </cell>
          <cell r="H240">
            <v>200</v>
          </cell>
          <cell r="I240" t="str">
            <v>LF</v>
          </cell>
          <cell r="J240">
            <v>0.85</v>
          </cell>
          <cell r="K240">
            <v>10</v>
          </cell>
          <cell r="L240">
            <v>170</v>
          </cell>
          <cell r="M240">
            <v>2000</v>
          </cell>
          <cell r="N240">
            <v>5600</v>
          </cell>
        </row>
        <row r="241">
          <cell r="A241" t="str">
            <v>72.0401</v>
          </cell>
          <cell r="B241" t="str">
            <v>72.0401.0-073</v>
          </cell>
          <cell r="C241" t="str">
            <v>312C</v>
          </cell>
          <cell r="D241" t="str">
            <v>MECHANICAL CONSTRUCTION</v>
          </cell>
          <cell r="F241" t="str">
            <v>CCC-FLUE GAS DESULF</v>
          </cell>
          <cell r="G241" t="str">
            <v>MISC PIPING</v>
          </cell>
          <cell r="H241">
            <v>800</v>
          </cell>
          <cell r="I241" t="str">
            <v>LF</v>
          </cell>
          <cell r="J241">
            <v>0.82499999999999996</v>
          </cell>
          <cell r="K241">
            <v>10.5</v>
          </cell>
          <cell r="L241">
            <v>660</v>
          </cell>
          <cell r="M241">
            <v>8400</v>
          </cell>
          <cell r="N241">
            <v>21600</v>
          </cell>
        </row>
        <row r="242">
          <cell r="A242" t="str">
            <v>72.0401</v>
          </cell>
          <cell r="B242" t="str">
            <v>72.0401.0-078</v>
          </cell>
          <cell r="C242" t="str">
            <v>312C</v>
          </cell>
          <cell r="D242" t="str">
            <v>MECHANICAL CONSTRUCTION</v>
          </cell>
          <cell r="F242" t="str">
            <v>CCE-ID</v>
          </cell>
          <cell r="G242" t="str">
            <v>MISC PIPING</v>
          </cell>
          <cell r="H242">
            <v>200</v>
          </cell>
          <cell r="I242" t="str">
            <v>LF</v>
          </cell>
          <cell r="J242">
            <v>0.85</v>
          </cell>
          <cell r="K242">
            <v>44.5</v>
          </cell>
          <cell r="L242">
            <v>170</v>
          </cell>
          <cell r="M242">
            <v>8900</v>
          </cell>
          <cell r="N242">
            <v>5600</v>
          </cell>
        </row>
        <row r="243">
          <cell r="A243" t="str">
            <v>72.0401</v>
          </cell>
          <cell r="B243" t="str">
            <v>72.0401.0-096</v>
          </cell>
          <cell r="C243" t="str">
            <v>316C</v>
          </cell>
          <cell r="D243" t="str">
            <v>MECHANICAL CONSTRUCTION</v>
          </cell>
          <cell r="F243" t="str">
            <v>CG-PROPANE GAS</v>
          </cell>
          <cell r="G243" t="str">
            <v>MISC PIPING</v>
          </cell>
          <cell r="H243">
            <v>500</v>
          </cell>
          <cell r="I243" t="str">
            <v>LF</v>
          </cell>
          <cell r="J243">
            <v>0.82</v>
          </cell>
          <cell r="K243">
            <v>11</v>
          </cell>
          <cell r="L243">
            <v>410</v>
          </cell>
          <cell r="M243">
            <v>5500</v>
          </cell>
          <cell r="N243">
            <v>13400</v>
          </cell>
        </row>
        <row r="244">
          <cell r="A244" t="str">
            <v>72.0401</v>
          </cell>
          <cell r="B244" t="str">
            <v>72.0401.0-067</v>
          </cell>
          <cell r="C244" t="str">
            <v>312B</v>
          </cell>
          <cell r="D244" t="str">
            <v>MECHANICAL CONSTRUCTION</v>
          </cell>
          <cell r="F244" t="str">
            <v>CHF-DUST SUPPRESSION</v>
          </cell>
          <cell r="G244" t="str">
            <v>MISC PIPING</v>
          </cell>
          <cell r="H244">
            <v>1480</v>
          </cell>
          <cell r="I244" t="str">
            <v>LF</v>
          </cell>
          <cell r="J244">
            <v>0.82432432432432434</v>
          </cell>
          <cell r="K244">
            <v>9.5270270270270263</v>
          </cell>
          <cell r="L244">
            <v>1220</v>
          </cell>
          <cell r="M244">
            <v>14100</v>
          </cell>
          <cell r="N244">
            <v>40000</v>
          </cell>
        </row>
        <row r="245">
          <cell r="A245" t="str">
            <v>72.0401</v>
          </cell>
          <cell r="B245" t="str">
            <v>72.0401.0-132</v>
          </cell>
          <cell r="C245" t="str">
            <v>314C</v>
          </cell>
          <cell r="D245" t="str">
            <v>MECHANICAL CONSTRUCTION</v>
          </cell>
          <cell r="F245" t="str">
            <v>ECA-AUX. CLG. WTR.</v>
          </cell>
          <cell r="G245" t="str">
            <v>MISC PIPING</v>
          </cell>
          <cell r="H245">
            <v>200</v>
          </cell>
          <cell r="I245" t="str">
            <v>LF</v>
          </cell>
          <cell r="J245">
            <v>0.85</v>
          </cell>
          <cell r="K245">
            <v>10</v>
          </cell>
          <cell r="L245">
            <v>170</v>
          </cell>
          <cell r="M245">
            <v>2000</v>
          </cell>
          <cell r="N245">
            <v>5600</v>
          </cell>
        </row>
        <row r="246">
          <cell r="A246" t="str">
            <v>72.0401</v>
          </cell>
          <cell r="B246" t="str">
            <v>72.0401.0-137</v>
          </cell>
          <cell r="C246" t="str">
            <v>314C</v>
          </cell>
          <cell r="D246" t="str">
            <v>MECHANICAL CONSTRUCTION</v>
          </cell>
          <cell r="F246" t="str">
            <v>ECB-CLSD.CYC.CLG.WTR</v>
          </cell>
          <cell r="G246" t="str">
            <v>MISC PIPING</v>
          </cell>
          <cell r="H246">
            <v>2720</v>
          </cell>
          <cell r="I246" t="str">
            <v>LF</v>
          </cell>
          <cell r="J246">
            <v>0.82352941176470584</v>
          </cell>
          <cell r="K246">
            <v>21.286764705882351</v>
          </cell>
          <cell r="L246">
            <v>2240</v>
          </cell>
          <cell r="M246">
            <v>57900</v>
          </cell>
          <cell r="N246">
            <v>73400</v>
          </cell>
        </row>
        <row r="247">
          <cell r="A247" t="str">
            <v>72.0401</v>
          </cell>
          <cell r="B247" t="str">
            <v>72.0401.0-181</v>
          </cell>
          <cell r="C247" t="str">
            <v>312B</v>
          </cell>
          <cell r="D247" t="str">
            <v>MECHANICAL CONSTRUCTION</v>
          </cell>
          <cell r="F247" t="str">
            <v>FOA-FO REC &amp; STORAGE</v>
          </cell>
          <cell r="G247" t="str">
            <v>MISC PIPING</v>
          </cell>
          <cell r="H247">
            <v>100</v>
          </cell>
          <cell r="I247" t="str">
            <v>LF</v>
          </cell>
          <cell r="J247">
            <v>0.8</v>
          </cell>
          <cell r="K247">
            <v>20</v>
          </cell>
          <cell r="L247">
            <v>80</v>
          </cell>
          <cell r="M247">
            <v>2000</v>
          </cell>
          <cell r="N247">
            <v>2600</v>
          </cell>
        </row>
        <row r="248">
          <cell r="A248" t="str">
            <v>72.0401</v>
          </cell>
          <cell r="B248" t="str">
            <v>72.0401.0-187</v>
          </cell>
          <cell r="C248" t="str">
            <v>312A</v>
          </cell>
          <cell r="D248" t="str">
            <v>MECHANICAL CONSTRUCTION</v>
          </cell>
          <cell r="F248" t="str">
            <v>FOB-FO SUPPLY</v>
          </cell>
          <cell r="G248" t="str">
            <v>MISC PIPING</v>
          </cell>
          <cell r="H248">
            <v>500</v>
          </cell>
          <cell r="I248" t="str">
            <v>LF</v>
          </cell>
          <cell r="J248">
            <v>0.82</v>
          </cell>
          <cell r="K248">
            <v>21</v>
          </cell>
          <cell r="L248">
            <v>410</v>
          </cell>
          <cell r="M248">
            <v>10500</v>
          </cell>
          <cell r="N248">
            <v>13400</v>
          </cell>
        </row>
        <row r="249">
          <cell r="A249" t="str">
            <v>72.0401</v>
          </cell>
          <cell r="B249" t="str">
            <v>72.0401.0-176</v>
          </cell>
          <cell r="C249" t="str">
            <v>316C</v>
          </cell>
          <cell r="D249" t="str">
            <v>MECHANICAL CONSTRUCTION</v>
          </cell>
          <cell r="F249" t="str">
            <v>FP-FIRE PROTECTION</v>
          </cell>
          <cell r="G249" t="str">
            <v>MISC PIPING</v>
          </cell>
          <cell r="H249">
            <v>2000</v>
          </cell>
          <cell r="I249" t="str">
            <v>LF</v>
          </cell>
          <cell r="J249">
            <v>0.82499999999999996</v>
          </cell>
          <cell r="K249">
            <v>12.15</v>
          </cell>
          <cell r="L249">
            <v>1650</v>
          </cell>
          <cell r="M249">
            <v>24300</v>
          </cell>
          <cell r="N249">
            <v>54100</v>
          </cell>
        </row>
        <row r="250">
          <cell r="A250" t="str">
            <v>72.0401</v>
          </cell>
          <cell r="B250" t="str">
            <v>72.0401.0-145</v>
          </cell>
          <cell r="C250" t="str">
            <v>312C</v>
          </cell>
          <cell r="D250" t="str">
            <v>MECHANICAL CONSTRUCTION</v>
          </cell>
          <cell r="F250" t="str">
            <v>FWA-BOILER FEED WTR</v>
          </cell>
          <cell r="G250" t="str">
            <v>MISC PIPING</v>
          </cell>
          <cell r="H250">
            <v>700</v>
          </cell>
          <cell r="I250" t="str">
            <v>LF</v>
          </cell>
          <cell r="J250">
            <v>0.82857142857142863</v>
          </cell>
          <cell r="K250">
            <v>12.428571428571429</v>
          </cell>
          <cell r="L250">
            <v>580</v>
          </cell>
          <cell r="M250">
            <v>8700</v>
          </cell>
          <cell r="N250">
            <v>19000</v>
          </cell>
        </row>
        <row r="251">
          <cell r="A251" t="str">
            <v>72.0401</v>
          </cell>
          <cell r="B251" t="str">
            <v>72.0401.0-149</v>
          </cell>
          <cell r="C251" t="str">
            <v>312C</v>
          </cell>
          <cell r="D251" t="str">
            <v>MECHANICAL CONSTRUCTION</v>
          </cell>
          <cell r="F251" t="str">
            <v>FWB-BOILER FEED INJ.</v>
          </cell>
          <cell r="G251" t="str">
            <v>MISC PIPING</v>
          </cell>
          <cell r="H251">
            <v>600</v>
          </cell>
          <cell r="I251" t="str">
            <v>LF</v>
          </cell>
          <cell r="J251">
            <v>0.81666666666666665</v>
          </cell>
          <cell r="K251">
            <v>14.833333333333334</v>
          </cell>
          <cell r="L251">
            <v>490</v>
          </cell>
          <cell r="M251">
            <v>8900</v>
          </cell>
          <cell r="N251">
            <v>16100</v>
          </cell>
        </row>
        <row r="252">
          <cell r="A252" t="str">
            <v>72.0401</v>
          </cell>
          <cell r="B252" t="str">
            <v>72.0401.0-154</v>
          </cell>
          <cell r="C252" t="str">
            <v>312C</v>
          </cell>
          <cell r="D252" t="str">
            <v>MECHANICAL CONSTRUCTION</v>
          </cell>
          <cell r="F252" t="str">
            <v>FWC-CONDENSATE</v>
          </cell>
          <cell r="G252" t="str">
            <v>MISC PIPING</v>
          </cell>
          <cell r="H252">
            <v>240</v>
          </cell>
          <cell r="I252" t="str">
            <v>LF</v>
          </cell>
          <cell r="J252">
            <v>0.83333333333333337</v>
          </cell>
          <cell r="K252">
            <v>13.333333333333334</v>
          </cell>
          <cell r="L252">
            <v>200</v>
          </cell>
          <cell r="M252">
            <v>3200</v>
          </cell>
          <cell r="N252">
            <v>6600</v>
          </cell>
        </row>
        <row r="253">
          <cell r="A253" t="str">
            <v>72.0401</v>
          </cell>
          <cell r="B253" t="str">
            <v>72.0401.0-161</v>
          </cell>
          <cell r="C253" t="str">
            <v>312C</v>
          </cell>
          <cell r="D253" t="str">
            <v>MECHANICAL CONSTRUCTION</v>
          </cell>
          <cell r="F253" t="str">
            <v>FWD-COND. POLISHING</v>
          </cell>
          <cell r="G253" t="str">
            <v>MISC PIPING</v>
          </cell>
          <cell r="H253">
            <v>1400</v>
          </cell>
          <cell r="I253" t="str">
            <v>LF</v>
          </cell>
          <cell r="J253">
            <v>0.8214285714285714</v>
          </cell>
          <cell r="K253">
            <v>11.928571428571429</v>
          </cell>
          <cell r="L253">
            <v>1150</v>
          </cell>
          <cell r="M253">
            <v>16700</v>
          </cell>
          <cell r="N253">
            <v>37700</v>
          </cell>
        </row>
        <row r="254">
          <cell r="A254" t="str">
            <v>72.0401</v>
          </cell>
          <cell r="B254" t="str">
            <v>72.0401.0-166</v>
          </cell>
          <cell r="C254" t="str">
            <v>312C</v>
          </cell>
          <cell r="D254" t="str">
            <v>MECHANICAL CONSTRUCTION</v>
          </cell>
          <cell r="F254" t="str">
            <v>FWE-CYC. CH. FEED</v>
          </cell>
          <cell r="G254" t="str">
            <v>MISC PIPING</v>
          </cell>
          <cell r="H254">
            <v>520</v>
          </cell>
          <cell r="I254" t="str">
            <v>LF</v>
          </cell>
          <cell r="J254">
            <v>0.82692307692307687</v>
          </cell>
          <cell r="K254">
            <v>17.307692307692307</v>
          </cell>
          <cell r="L254">
            <v>430</v>
          </cell>
          <cell r="M254">
            <v>9000</v>
          </cell>
          <cell r="N254">
            <v>14100</v>
          </cell>
        </row>
        <row r="255">
          <cell r="A255" t="str">
            <v>72.0401</v>
          </cell>
          <cell r="B255" t="str">
            <v>72.0401.0-171</v>
          </cell>
          <cell r="C255" t="str">
            <v>312C</v>
          </cell>
          <cell r="D255" t="str">
            <v>MECHANICAL CONSTRUCTION</v>
          </cell>
          <cell r="F255" t="str">
            <v>FWF-CYC.MU &amp; STORAGE</v>
          </cell>
          <cell r="G255" t="str">
            <v>MISC PIPING</v>
          </cell>
          <cell r="H255">
            <v>200</v>
          </cell>
          <cell r="I255" t="str">
            <v>LF</v>
          </cell>
          <cell r="J255">
            <v>0.85</v>
          </cell>
          <cell r="K255">
            <v>23</v>
          </cell>
          <cell r="L255">
            <v>170</v>
          </cell>
          <cell r="M255">
            <v>4600</v>
          </cell>
          <cell r="N255">
            <v>5600</v>
          </cell>
        </row>
        <row r="256">
          <cell r="A256" t="str">
            <v>72.0401</v>
          </cell>
          <cell r="B256" t="str">
            <v>72.0401.0-104</v>
          </cell>
          <cell r="C256" t="str">
            <v>314C</v>
          </cell>
          <cell r="D256" t="str">
            <v>MECHANICAL CONSTRUCTION</v>
          </cell>
          <cell r="F256" t="str">
            <v>HRA-CONDENSER</v>
          </cell>
          <cell r="G256" t="str">
            <v>MISC PIPING</v>
          </cell>
          <cell r="H256">
            <v>100</v>
          </cell>
          <cell r="I256" t="str">
            <v>LF</v>
          </cell>
          <cell r="J256">
            <v>0.8</v>
          </cell>
          <cell r="K256">
            <v>29</v>
          </cell>
          <cell r="L256">
            <v>80</v>
          </cell>
          <cell r="M256">
            <v>2900</v>
          </cell>
          <cell r="N256">
            <v>2600</v>
          </cell>
        </row>
        <row r="257">
          <cell r="A257" t="str">
            <v>72.0401</v>
          </cell>
          <cell r="B257" t="str">
            <v>72.0401.0-108</v>
          </cell>
          <cell r="C257" t="str">
            <v>314C</v>
          </cell>
          <cell r="D257" t="str">
            <v>MECHANICAL CONSTRUCTION</v>
          </cell>
          <cell r="F257" t="str">
            <v>HRB-COND. AIR EXT.</v>
          </cell>
          <cell r="G257" t="str">
            <v>MISC PIPING</v>
          </cell>
          <cell r="H257">
            <v>100</v>
          </cell>
          <cell r="I257" t="str">
            <v>LF</v>
          </cell>
          <cell r="J257">
            <v>0.8</v>
          </cell>
          <cell r="K257">
            <v>10</v>
          </cell>
          <cell r="L257">
            <v>80</v>
          </cell>
          <cell r="M257">
            <v>1000</v>
          </cell>
          <cell r="N257">
            <v>2600</v>
          </cell>
        </row>
        <row r="258">
          <cell r="A258" t="str">
            <v>72.0401</v>
          </cell>
          <cell r="B258" t="str">
            <v>72.0401.0-112</v>
          </cell>
          <cell r="C258" t="str">
            <v>314C</v>
          </cell>
          <cell r="D258" t="str">
            <v>MECHANICAL CONSTRUCTION</v>
          </cell>
          <cell r="F258" t="str">
            <v>HRC-CIRC WATER</v>
          </cell>
          <cell r="G258" t="str">
            <v>MISC PIPING</v>
          </cell>
          <cell r="H258">
            <v>400</v>
          </cell>
          <cell r="I258" t="str">
            <v>LF</v>
          </cell>
          <cell r="J258">
            <v>0.82499999999999996</v>
          </cell>
          <cell r="K258">
            <v>15.5</v>
          </cell>
          <cell r="L258">
            <v>330</v>
          </cell>
          <cell r="M258">
            <v>6200</v>
          </cell>
          <cell r="N258">
            <v>10800</v>
          </cell>
        </row>
        <row r="259">
          <cell r="A259" t="str">
            <v>72.0401</v>
          </cell>
          <cell r="B259" t="str">
            <v>72.0401.0-116</v>
          </cell>
          <cell r="C259" t="str">
            <v>314C</v>
          </cell>
          <cell r="D259" t="str">
            <v>MECHANICAL CONSTRUCTION</v>
          </cell>
          <cell r="F259" t="str">
            <v>HRD-CIRC.WTR.MAKEUP</v>
          </cell>
          <cell r="G259" t="str">
            <v>MISC PIPING</v>
          </cell>
          <cell r="H259">
            <v>100</v>
          </cell>
          <cell r="I259" t="str">
            <v>LF</v>
          </cell>
          <cell r="J259">
            <v>0.8</v>
          </cell>
          <cell r="K259">
            <v>25</v>
          </cell>
          <cell r="L259">
            <v>80</v>
          </cell>
          <cell r="M259">
            <v>2500</v>
          </cell>
          <cell r="N259">
            <v>2600</v>
          </cell>
        </row>
        <row r="260">
          <cell r="A260" t="str">
            <v>72.0401</v>
          </cell>
          <cell r="B260" t="str">
            <v>72.0401.0-122</v>
          </cell>
          <cell r="C260" t="str">
            <v>314C</v>
          </cell>
          <cell r="D260" t="str">
            <v>MECHANICAL CONSTRUCTION</v>
          </cell>
          <cell r="F260" t="str">
            <v>HRE-CW CHEM FEED</v>
          </cell>
          <cell r="G260" t="str">
            <v>MISC PIPING</v>
          </cell>
          <cell r="H260">
            <v>100</v>
          </cell>
          <cell r="I260" t="str">
            <v>LF</v>
          </cell>
          <cell r="J260">
            <v>0.8</v>
          </cell>
          <cell r="K260">
            <v>20</v>
          </cell>
          <cell r="L260">
            <v>80</v>
          </cell>
          <cell r="M260">
            <v>2000</v>
          </cell>
          <cell r="N260">
            <v>2600</v>
          </cell>
        </row>
        <row r="261">
          <cell r="A261" t="str">
            <v>72.0401</v>
          </cell>
          <cell r="B261" t="str">
            <v>72.0401.0-126</v>
          </cell>
          <cell r="C261" t="str">
            <v>314C</v>
          </cell>
          <cell r="D261" t="str">
            <v>MECHANICAL CONSTRUCTION</v>
          </cell>
          <cell r="F261" t="str">
            <v>HRF-COND. CLEANING</v>
          </cell>
          <cell r="G261" t="str">
            <v>MISC PIPING</v>
          </cell>
          <cell r="H261">
            <v>100</v>
          </cell>
          <cell r="I261" t="str">
            <v>LF</v>
          </cell>
          <cell r="J261">
            <v>0.8</v>
          </cell>
          <cell r="K261">
            <v>10</v>
          </cell>
          <cell r="L261">
            <v>80</v>
          </cell>
          <cell r="M261">
            <v>1000</v>
          </cell>
          <cell r="N261">
            <v>2600</v>
          </cell>
        </row>
        <row r="262">
          <cell r="A262" t="str">
            <v>72.0401</v>
          </cell>
          <cell r="B262" t="str">
            <v>72.0401.0-192</v>
          </cell>
          <cell r="C262" t="str">
            <v>312C</v>
          </cell>
          <cell r="D262" t="str">
            <v>MECHANICAL CONSTRUCTION</v>
          </cell>
          <cell r="F262" t="str">
            <v>PMA-CHEM. CLEANING</v>
          </cell>
          <cell r="G262" t="str">
            <v>MISC PIPING</v>
          </cell>
          <cell r="H262">
            <v>300</v>
          </cell>
          <cell r="I262" t="str">
            <v>LF</v>
          </cell>
          <cell r="J262">
            <v>0.83333333333333337</v>
          </cell>
          <cell r="K262">
            <v>10.333333333333334</v>
          </cell>
          <cell r="L262">
            <v>250</v>
          </cell>
          <cell r="M262">
            <v>3100</v>
          </cell>
          <cell r="N262">
            <v>8200</v>
          </cell>
        </row>
        <row r="263">
          <cell r="A263" t="str">
            <v>72.0401</v>
          </cell>
          <cell r="B263" t="str">
            <v>72.0401.0-195</v>
          </cell>
          <cell r="C263" t="str">
            <v>316C</v>
          </cell>
          <cell r="D263" t="str">
            <v>MECHANICAL CONSTRUCTION</v>
          </cell>
          <cell r="F263" t="str">
            <v>PMB-SD CORR PROT</v>
          </cell>
          <cell r="G263" t="str">
            <v>MISC PIPING</v>
          </cell>
          <cell r="H263">
            <v>700</v>
          </cell>
          <cell r="I263" t="str">
            <v>LF</v>
          </cell>
          <cell r="J263">
            <v>0.82857142857142863</v>
          </cell>
          <cell r="K263">
            <v>10.571428571428571</v>
          </cell>
          <cell r="L263">
            <v>580</v>
          </cell>
          <cell r="M263">
            <v>7400</v>
          </cell>
          <cell r="N263">
            <v>19000</v>
          </cell>
        </row>
        <row r="264">
          <cell r="A264" t="str">
            <v>72.0401</v>
          </cell>
          <cell r="B264" t="str">
            <v>72.0401.0-047</v>
          </cell>
          <cell r="C264" t="str">
            <v>312C</v>
          </cell>
          <cell r="D264" t="str">
            <v>MECHANICAL CONSTRUCTION</v>
          </cell>
          <cell r="F264" t="str">
            <v>PSA-AUX. BOILER</v>
          </cell>
          <cell r="G264" t="str">
            <v>MISC PIPING</v>
          </cell>
          <cell r="H264">
            <v>250</v>
          </cell>
          <cell r="I264" t="str">
            <v>LF</v>
          </cell>
          <cell r="J264">
            <v>0.84</v>
          </cell>
          <cell r="K264">
            <v>42.4</v>
          </cell>
          <cell r="L264">
            <v>210</v>
          </cell>
          <cell r="M264">
            <v>10600</v>
          </cell>
          <cell r="N264">
            <v>6900</v>
          </cell>
        </row>
        <row r="265">
          <cell r="A265" t="str">
            <v>72.0401</v>
          </cell>
          <cell r="B265" t="str">
            <v>72.0401.0-050</v>
          </cell>
          <cell r="C265" t="str">
            <v>312C</v>
          </cell>
          <cell r="D265" t="str">
            <v>MECHANICAL CONSTRUCTION</v>
          </cell>
          <cell r="F265" t="str">
            <v>PSB-AUX.BOILER FUEL</v>
          </cell>
          <cell r="G265" t="str">
            <v>MISC PIPING</v>
          </cell>
          <cell r="H265">
            <v>2000</v>
          </cell>
          <cell r="I265" t="str">
            <v>LF</v>
          </cell>
          <cell r="J265">
            <v>0.82499999999999996</v>
          </cell>
          <cell r="K265">
            <v>18.100000000000001</v>
          </cell>
          <cell r="L265">
            <v>1650</v>
          </cell>
          <cell r="M265">
            <v>36200</v>
          </cell>
          <cell r="N265">
            <v>54100</v>
          </cell>
        </row>
        <row r="266">
          <cell r="A266" t="str">
            <v>72.0401</v>
          </cell>
          <cell r="B266" t="str">
            <v>72.0401.0-053</v>
          </cell>
          <cell r="C266" t="str">
            <v>312C</v>
          </cell>
          <cell r="D266" t="str">
            <v>MECHANICAL CONSTRUCTION</v>
          </cell>
          <cell r="F266" t="str">
            <v>PSC-AUX.BLR.CHM.FEED</v>
          </cell>
          <cell r="G266" t="str">
            <v>MISC PIPING</v>
          </cell>
          <cell r="H266">
            <v>250</v>
          </cell>
          <cell r="I266" t="str">
            <v>LF</v>
          </cell>
          <cell r="J266">
            <v>0.84</v>
          </cell>
          <cell r="K266">
            <v>12</v>
          </cell>
          <cell r="L266">
            <v>210</v>
          </cell>
          <cell r="M266">
            <v>3000</v>
          </cell>
          <cell r="N266">
            <v>6900</v>
          </cell>
        </row>
        <row r="267">
          <cell r="A267" t="str">
            <v>72.0401</v>
          </cell>
          <cell r="B267" t="str">
            <v>72.0401.0-201</v>
          </cell>
          <cell r="C267" t="str">
            <v>312C</v>
          </cell>
          <cell r="D267" t="str">
            <v>MECHANICAL CONSTRUCTION</v>
          </cell>
          <cell r="F267" t="str">
            <v>SAC-ST CYC SAMPLING</v>
          </cell>
          <cell r="G267" t="str">
            <v>MISC PIPING</v>
          </cell>
          <cell r="H267">
            <v>1200</v>
          </cell>
          <cell r="I267" t="str">
            <v>LF</v>
          </cell>
          <cell r="J267">
            <v>0.82499999999999996</v>
          </cell>
          <cell r="K267">
            <v>12.583333333333334</v>
          </cell>
          <cell r="L267">
            <v>990</v>
          </cell>
          <cell r="M267">
            <v>15100</v>
          </cell>
          <cell r="N267">
            <v>32500</v>
          </cell>
        </row>
        <row r="268">
          <cell r="A268" t="str">
            <v>72.0401</v>
          </cell>
          <cell r="B268" t="str">
            <v>72.0401.0-217</v>
          </cell>
          <cell r="C268" t="str">
            <v>312C</v>
          </cell>
          <cell r="D268" t="str">
            <v>MECHANICAL CONSTRUCTION</v>
          </cell>
          <cell r="F268" t="str">
            <v>SGA-STEAM GENERATOR</v>
          </cell>
          <cell r="G268" t="str">
            <v>MISC PIPING</v>
          </cell>
          <cell r="H268">
            <v>100</v>
          </cell>
          <cell r="I268" t="str">
            <v>LF</v>
          </cell>
          <cell r="J268">
            <v>0.8</v>
          </cell>
          <cell r="K268">
            <v>10</v>
          </cell>
          <cell r="L268">
            <v>80</v>
          </cell>
          <cell r="M268">
            <v>1000</v>
          </cell>
          <cell r="N268">
            <v>2600</v>
          </cell>
        </row>
        <row r="269">
          <cell r="A269" t="str">
            <v>72.0401</v>
          </cell>
          <cell r="B269" t="str">
            <v>72.0401.0-222</v>
          </cell>
          <cell r="C269" t="str">
            <v>312C</v>
          </cell>
          <cell r="D269" t="str">
            <v>MECHANICAL CONSTRUCTION</v>
          </cell>
          <cell r="F269" t="str">
            <v>SGB-COMB AIR</v>
          </cell>
          <cell r="G269" t="str">
            <v>MISC PIPING</v>
          </cell>
          <cell r="H269">
            <v>500</v>
          </cell>
          <cell r="I269" t="str">
            <v>LF</v>
          </cell>
          <cell r="J269">
            <v>0.82</v>
          </cell>
          <cell r="K269">
            <v>18</v>
          </cell>
          <cell r="L269">
            <v>410</v>
          </cell>
          <cell r="M269">
            <v>9000</v>
          </cell>
          <cell r="N269">
            <v>13400</v>
          </cell>
        </row>
        <row r="270">
          <cell r="A270" t="str">
            <v>72.0401</v>
          </cell>
          <cell r="B270" t="str">
            <v>72.0401.0-228</v>
          </cell>
          <cell r="C270" t="str">
            <v>312C</v>
          </cell>
          <cell r="D270" t="str">
            <v>MECHANICAL CONSTRUCTION</v>
          </cell>
          <cell r="F270" t="str">
            <v>SGD-AIR PREHEAT</v>
          </cell>
          <cell r="G270" t="str">
            <v>MISC PIPING</v>
          </cell>
          <cell r="H270">
            <v>500</v>
          </cell>
          <cell r="I270" t="str">
            <v>LF</v>
          </cell>
          <cell r="J270">
            <v>0.82</v>
          </cell>
          <cell r="K270">
            <v>13.6</v>
          </cell>
          <cell r="L270">
            <v>410</v>
          </cell>
          <cell r="M270">
            <v>6800</v>
          </cell>
          <cell r="N270">
            <v>13400</v>
          </cell>
        </row>
        <row r="271">
          <cell r="A271" t="str">
            <v>72.0401</v>
          </cell>
          <cell r="B271" t="str">
            <v>72.0401.0-232</v>
          </cell>
          <cell r="C271" t="str">
            <v>312C</v>
          </cell>
          <cell r="D271" t="str">
            <v>MECHANICAL CONSTRUCTION</v>
          </cell>
          <cell r="F271" t="str">
            <v>SGE-IGNITER JUEL OIL</v>
          </cell>
          <cell r="G271" t="str">
            <v>MISC PIPING</v>
          </cell>
          <cell r="H271">
            <v>1500</v>
          </cell>
          <cell r="I271" t="str">
            <v>LF</v>
          </cell>
          <cell r="J271">
            <v>0.82666666666666666</v>
          </cell>
          <cell r="K271">
            <v>12.8</v>
          </cell>
          <cell r="L271">
            <v>1240</v>
          </cell>
          <cell r="M271">
            <v>19200</v>
          </cell>
          <cell r="N271">
            <v>40600</v>
          </cell>
        </row>
        <row r="272">
          <cell r="A272" t="str">
            <v>72.0401</v>
          </cell>
          <cell r="B272" t="str">
            <v>72.0401.0-236</v>
          </cell>
          <cell r="C272" t="str">
            <v>312C</v>
          </cell>
          <cell r="D272" t="str">
            <v>MECHANICAL CONSTRUCTION</v>
          </cell>
          <cell r="F272" t="str">
            <v>SGF-BOILER VENTS &amp;DR</v>
          </cell>
          <cell r="G272" t="str">
            <v>MISC PIPING</v>
          </cell>
          <cell r="H272">
            <v>1500</v>
          </cell>
          <cell r="I272" t="str">
            <v>LF</v>
          </cell>
          <cell r="J272">
            <v>0.82666666666666666</v>
          </cell>
          <cell r="K272">
            <v>10.733333333333333</v>
          </cell>
          <cell r="L272">
            <v>1240</v>
          </cell>
          <cell r="M272">
            <v>16100</v>
          </cell>
          <cell r="N272">
            <v>40600</v>
          </cell>
        </row>
        <row r="273">
          <cell r="A273" t="str">
            <v>72.0401</v>
          </cell>
          <cell r="B273" t="str">
            <v>72.0401.0-241</v>
          </cell>
          <cell r="C273" t="str">
            <v>312C</v>
          </cell>
          <cell r="D273" t="str">
            <v>MECHANICAL CONSTRUCTION</v>
          </cell>
          <cell r="F273" t="str">
            <v>SGG-MAIN STEAM</v>
          </cell>
          <cell r="G273" t="str">
            <v>MISC PIPING</v>
          </cell>
          <cell r="H273">
            <v>400</v>
          </cell>
          <cell r="I273" t="str">
            <v>LF</v>
          </cell>
          <cell r="J273">
            <v>0.82499999999999996</v>
          </cell>
          <cell r="K273">
            <v>10.25</v>
          </cell>
          <cell r="L273">
            <v>330</v>
          </cell>
          <cell r="M273">
            <v>4100</v>
          </cell>
          <cell r="N273">
            <v>10800</v>
          </cell>
        </row>
        <row r="274">
          <cell r="A274" t="str">
            <v>72.0401</v>
          </cell>
          <cell r="B274" t="str">
            <v>72.0401.0-244</v>
          </cell>
          <cell r="C274" t="str">
            <v>312C</v>
          </cell>
          <cell r="D274" t="str">
            <v>MECHANICAL CONSTRUCTION</v>
          </cell>
          <cell r="F274" t="str">
            <v>SGI-SOOT BLOWING</v>
          </cell>
          <cell r="G274" t="str">
            <v>MISC PIPING</v>
          </cell>
          <cell r="H274">
            <v>500</v>
          </cell>
          <cell r="I274" t="str">
            <v>LF</v>
          </cell>
          <cell r="J274">
            <v>0.82</v>
          </cell>
          <cell r="K274">
            <v>8.4</v>
          </cell>
          <cell r="L274">
            <v>410</v>
          </cell>
          <cell r="M274">
            <v>4200</v>
          </cell>
          <cell r="N274">
            <v>13400</v>
          </cell>
        </row>
        <row r="275">
          <cell r="A275" t="str">
            <v>72.0401</v>
          </cell>
          <cell r="B275" t="str">
            <v>72.0401.0-251</v>
          </cell>
          <cell r="C275" t="str">
            <v>312C</v>
          </cell>
          <cell r="D275" t="str">
            <v>MECHANICAL CONSTRUCTION</v>
          </cell>
          <cell r="F275" t="str">
            <v>SGJ-REHEAT STEAM</v>
          </cell>
          <cell r="G275" t="str">
            <v>MISC PIPING</v>
          </cell>
          <cell r="H275">
            <v>600</v>
          </cell>
          <cell r="I275" t="str">
            <v>LF</v>
          </cell>
          <cell r="J275">
            <v>0.81666666666666665</v>
          </cell>
          <cell r="K275">
            <v>11.5</v>
          </cell>
          <cell r="L275">
            <v>490</v>
          </cell>
          <cell r="M275">
            <v>6900</v>
          </cell>
          <cell r="N275">
            <v>16100</v>
          </cell>
        </row>
        <row r="276">
          <cell r="A276" t="str">
            <v>72.0401</v>
          </cell>
          <cell r="B276" t="str">
            <v>72.0401.0-255</v>
          </cell>
          <cell r="C276" t="str">
            <v>312C</v>
          </cell>
          <cell r="D276" t="str">
            <v>MECHANICAL CONSTRUCTION</v>
          </cell>
          <cell r="F276" t="str">
            <v>SGK-TEMP BLOWOUT</v>
          </cell>
          <cell r="G276" t="str">
            <v>MISC PIPING</v>
          </cell>
          <cell r="H276">
            <v>400</v>
          </cell>
          <cell r="I276" t="str">
            <v>LF</v>
          </cell>
          <cell r="J276">
            <v>0.82499999999999996</v>
          </cell>
          <cell r="K276">
            <v>10.25</v>
          </cell>
          <cell r="L276">
            <v>330</v>
          </cell>
          <cell r="M276">
            <v>4100</v>
          </cell>
          <cell r="N276">
            <v>10800</v>
          </cell>
        </row>
        <row r="277">
          <cell r="A277" t="str">
            <v>72.0401</v>
          </cell>
          <cell r="B277" t="str">
            <v>72.0401.0-205</v>
          </cell>
          <cell r="C277" t="str">
            <v>316B</v>
          </cell>
          <cell r="D277" t="str">
            <v>MECHANICAL CONSTRUCTION</v>
          </cell>
          <cell r="F277" t="str">
            <v>STG-SITE FIRE PROT</v>
          </cell>
          <cell r="G277" t="str">
            <v>MISC PIPING</v>
          </cell>
          <cell r="H277">
            <v>600</v>
          </cell>
          <cell r="I277" t="str">
            <v>LF</v>
          </cell>
          <cell r="J277">
            <v>0.83333333333333337</v>
          </cell>
          <cell r="K277">
            <v>12</v>
          </cell>
          <cell r="L277">
            <v>500</v>
          </cell>
          <cell r="M277">
            <v>7200</v>
          </cell>
          <cell r="N277">
            <v>16400</v>
          </cell>
        </row>
        <row r="278">
          <cell r="A278" t="str">
            <v>72.0401</v>
          </cell>
          <cell r="B278" t="str">
            <v>72.0401.0-258</v>
          </cell>
          <cell r="C278" t="str">
            <v>312C</v>
          </cell>
          <cell r="D278" t="str">
            <v>MECHANICAL CONSTRUCTION</v>
          </cell>
          <cell r="F278" t="str">
            <v>TEA-HP EXTRACTION</v>
          </cell>
          <cell r="G278" t="str">
            <v>MISC PIPING</v>
          </cell>
          <cell r="H278">
            <v>220</v>
          </cell>
          <cell r="I278" t="str">
            <v>LF</v>
          </cell>
          <cell r="J278">
            <v>0.81818181818181823</v>
          </cell>
          <cell r="K278">
            <v>10</v>
          </cell>
          <cell r="L278">
            <v>180</v>
          </cell>
          <cell r="M278">
            <v>2200</v>
          </cell>
          <cell r="N278">
            <v>5900</v>
          </cell>
        </row>
        <row r="279">
          <cell r="A279" t="str">
            <v>72.0401</v>
          </cell>
          <cell r="B279" t="str">
            <v>72.0401.0-261</v>
          </cell>
          <cell r="C279" t="str">
            <v>312C</v>
          </cell>
          <cell r="D279" t="str">
            <v>MECHANICAL CONSTRUCTION</v>
          </cell>
          <cell r="F279" t="str">
            <v>TEB-LP EXTRACTION</v>
          </cell>
          <cell r="G279" t="str">
            <v>MISC PIPING</v>
          </cell>
          <cell r="H279">
            <v>50</v>
          </cell>
          <cell r="I279" t="str">
            <v>LF</v>
          </cell>
          <cell r="J279">
            <v>0.8</v>
          </cell>
          <cell r="K279">
            <v>12</v>
          </cell>
          <cell r="L279">
            <v>40</v>
          </cell>
          <cell r="M279">
            <v>600</v>
          </cell>
          <cell r="N279">
            <v>1300</v>
          </cell>
        </row>
        <row r="280">
          <cell r="A280" t="str">
            <v>72.0401</v>
          </cell>
          <cell r="B280" t="str">
            <v>72.0401.0-265</v>
          </cell>
          <cell r="C280" t="str">
            <v>312C</v>
          </cell>
          <cell r="D280" t="str">
            <v>MECHANICAL CONSTRUCTION</v>
          </cell>
          <cell r="F280" t="str">
            <v>TEC-LP EXTRACTION</v>
          </cell>
          <cell r="G280" t="str">
            <v>MISC PIPING</v>
          </cell>
          <cell r="H280">
            <v>50</v>
          </cell>
          <cell r="I280" t="str">
            <v>LF</v>
          </cell>
          <cell r="J280">
            <v>0.8</v>
          </cell>
          <cell r="K280">
            <v>222</v>
          </cell>
          <cell r="L280">
            <v>40</v>
          </cell>
          <cell r="M280">
            <v>11100</v>
          </cell>
          <cell r="N280">
            <v>1300</v>
          </cell>
        </row>
        <row r="281">
          <cell r="A281" t="str">
            <v>72.0401</v>
          </cell>
          <cell r="B281" t="str">
            <v>72.0401.0-269</v>
          </cell>
          <cell r="C281" t="str">
            <v>312C</v>
          </cell>
          <cell r="D281" t="str">
            <v>MECHANICAL CONSTRUCTION</v>
          </cell>
          <cell r="F281" t="str">
            <v>TED-HP HTR DRAINS</v>
          </cell>
          <cell r="G281" t="str">
            <v>MISC PIPING</v>
          </cell>
          <cell r="H281">
            <v>400</v>
          </cell>
          <cell r="I281" t="str">
            <v>LF`</v>
          </cell>
          <cell r="J281">
            <v>0.82499999999999996</v>
          </cell>
          <cell r="K281">
            <v>14</v>
          </cell>
          <cell r="L281">
            <v>330</v>
          </cell>
          <cell r="M281">
            <v>5600</v>
          </cell>
          <cell r="N281">
            <v>10800</v>
          </cell>
        </row>
        <row r="282">
          <cell r="A282" t="str">
            <v>72.0401</v>
          </cell>
          <cell r="B282" t="str">
            <v>72.0401.0-273</v>
          </cell>
          <cell r="C282" t="str">
            <v>312C</v>
          </cell>
          <cell r="D282" t="str">
            <v>MECHANICAL CONSTRUCTION</v>
          </cell>
          <cell r="F282" t="str">
            <v>TEE-LP HTR DRAINS</v>
          </cell>
          <cell r="G282" t="str">
            <v>MISC PIPING</v>
          </cell>
          <cell r="H282">
            <v>300</v>
          </cell>
          <cell r="I282" t="str">
            <v>LF</v>
          </cell>
          <cell r="J282">
            <v>0.83333333333333337</v>
          </cell>
          <cell r="K282">
            <v>19</v>
          </cell>
          <cell r="L282">
            <v>250</v>
          </cell>
          <cell r="M282">
            <v>5700</v>
          </cell>
          <cell r="N282">
            <v>8200</v>
          </cell>
        </row>
        <row r="283">
          <cell r="A283" t="str">
            <v>72.0401</v>
          </cell>
          <cell r="B283" t="str">
            <v>72.0401.0-288</v>
          </cell>
          <cell r="C283" t="str">
            <v>314C</v>
          </cell>
          <cell r="D283" t="str">
            <v>MECHANICAL CONSTRUCTION</v>
          </cell>
          <cell r="F283" t="str">
            <v>TGD-TURBINE LUBE OIL</v>
          </cell>
          <cell r="G283" t="str">
            <v>MISC PIPING</v>
          </cell>
          <cell r="H283">
            <v>600</v>
          </cell>
          <cell r="I283" t="str">
            <v>LF</v>
          </cell>
          <cell r="J283">
            <v>0.81666666666666665</v>
          </cell>
          <cell r="K283">
            <v>19.333333333333332</v>
          </cell>
          <cell r="L283">
            <v>490</v>
          </cell>
          <cell r="M283">
            <v>11600</v>
          </cell>
          <cell r="N283">
            <v>16100</v>
          </cell>
        </row>
        <row r="284">
          <cell r="A284" t="str">
            <v>72.0401</v>
          </cell>
          <cell r="B284" t="str">
            <v>72.0401.0-292</v>
          </cell>
          <cell r="C284" t="str">
            <v>314C</v>
          </cell>
          <cell r="D284" t="str">
            <v>MECHANICAL CONSTRUCTION</v>
          </cell>
          <cell r="F284" t="str">
            <v>TGE-GEN COOL.&amp; PURGE</v>
          </cell>
          <cell r="G284" t="str">
            <v>MISC PIPING</v>
          </cell>
          <cell r="H284">
            <v>400</v>
          </cell>
          <cell r="I284" t="str">
            <v>LF</v>
          </cell>
          <cell r="J284">
            <v>0.82499999999999996</v>
          </cell>
          <cell r="K284">
            <v>17.75</v>
          </cell>
          <cell r="L284">
            <v>330</v>
          </cell>
          <cell r="M284">
            <v>7100</v>
          </cell>
          <cell r="N284">
            <v>10800</v>
          </cell>
        </row>
        <row r="285">
          <cell r="A285" t="str">
            <v>72.0401</v>
          </cell>
          <cell r="B285" t="str">
            <v>72.0401.0-308</v>
          </cell>
          <cell r="C285" t="str">
            <v>311C</v>
          </cell>
          <cell r="D285" t="str">
            <v>MECHANICAL CONSTRUCTION</v>
          </cell>
          <cell r="F285" t="str">
            <v>WSC-SERVICE WATER</v>
          </cell>
          <cell r="G285" t="str">
            <v>MISC PIPING</v>
          </cell>
          <cell r="H285">
            <v>2940</v>
          </cell>
          <cell r="I285" t="str">
            <v>LF</v>
          </cell>
          <cell r="J285">
            <v>0.81972789115646261</v>
          </cell>
          <cell r="K285">
            <v>13.095238095238095</v>
          </cell>
          <cell r="L285">
            <v>2410</v>
          </cell>
          <cell r="M285">
            <v>38500</v>
          </cell>
          <cell r="N285">
            <v>79000</v>
          </cell>
        </row>
        <row r="286">
          <cell r="A286" t="str">
            <v>72.0401</v>
          </cell>
          <cell r="B286" t="str">
            <v>72.0401.0-317</v>
          </cell>
          <cell r="C286" t="str">
            <v>312C</v>
          </cell>
          <cell r="D286" t="str">
            <v>MECHANICAL CONSTRUCTION</v>
          </cell>
          <cell r="F286" t="str">
            <v>WSF-ASH SLUICE WATER</v>
          </cell>
          <cell r="G286" t="str">
            <v>MISC PIPING</v>
          </cell>
          <cell r="H286">
            <v>400</v>
          </cell>
          <cell r="I286" t="str">
            <v>LF</v>
          </cell>
          <cell r="J286">
            <v>0.8</v>
          </cell>
          <cell r="K286">
            <v>22.5</v>
          </cell>
          <cell r="L286">
            <v>320</v>
          </cell>
          <cell r="M286">
            <v>9000</v>
          </cell>
          <cell r="N286">
            <v>10500</v>
          </cell>
        </row>
        <row r="287">
          <cell r="A287" t="str">
            <v>72.0401</v>
          </cell>
          <cell r="B287" t="str">
            <v>72.0401.0-322</v>
          </cell>
          <cell r="C287" t="str">
            <v>312A</v>
          </cell>
          <cell r="D287" t="str">
            <v>MECHANICAL CONSTRUCTION</v>
          </cell>
          <cell r="F287" t="str">
            <v>WSG-SCRUBBER MU WTR</v>
          </cell>
          <cell r="G287" t="str">
            <v>MISC PIPING</v>
          </cell>
          <cell r="H287">
            <v>100</v>
          </cell>
          <cell r="I287" t="str">
            <v>LF</v>
          </cell>
          <cell r="J287">
            <v>0.8</v>
          </cell>
          <cell r="K287">
            <v>23</v>
          </cell>
          <cell r="L287">
            <v>80</v>
          </cell>
          <cell r="M287">
            <v>2300</v>
          </cell>
          <cell r="N287">
            <v>2600</v>
          </cell>
        </row>
        <row r="288">
          <cell r="A288" t="str">
            <v>72.0401</v>
          </cell>
          <cell r="B288" t="str">
            <v>72.0401.0-330</v>
          </cell>
          <cell r="C288" t="str">
            <v>311B</v>
          </cell>
          <cell r="D288" t="str">
            <v>MECHANICAL CONSTRUCTION</v>
          </cell>
          <cell r="F288" t="str">
            <v>WTB-SERV WTR TRMT</v>
          </cell>
          <cell r="G288" t="str">
            <v>MISC PIPING</v>
          </cell>
          <cell r="H288">
            <v>200</v>
          </cell>
          <cell r="I288" t="str">
            <v>LF</v>
          </cell>
          <cell r="J288">
            <v>0.85</v>
          </cell>
          <cell r="K288">
            <v>12.5</v>
          </cell>
          <cell r="L288">
            <v>170</v>
          </cell>
          <cell r="M288">
            <v>2500</v>
          </cell>
          <cell r="N288">
            <v>5600</v>
          </cell>
        </row>
        <row r="289">
          <cell r="A289" t="str">
            <v>72.0401</v>
          </cell>
          <cell r="B289" t="str">
            <v>72.0401.0-336</v>
          </cell>
          <cell r="C289" t="str">
            <v>312B</v>
          </cell>
          <cell r="D289" t="str">
            <v>MECHANICAL CONSTRUCTION</v>
          </cell>
          <cell r="F289" t="str">
            <v>WTD-CYCLE MU TRMT</v>
          </cell>
          <cell r="G289" t="str">
            <v>MISC PIPING</v>
          </cell>
          <cell r="H289">
            <v>100</v>
          </cell>
          <cell r="I289" t="str">
            <v>LF</v>
          </cell>
          <cell r="J289">
            <v>0.8</v>
          </cell>
          <cell r="K289">
            <v>10</v>
          </cell>
          <cell r="L289">
            <v>80</v>
          </cell>
          <cell r="M289">
            <v>1000</v>
          </cell>
          <cell r="N289">
            <v>2600</v>
          </cell>
        </row>
        <row r="290">
          <cell r="A290" t="str">
            <v>72.0401</v>
          </cell>
          <cell r="B290" t="str">
            <v>72.0401.0-275</v>
          </cell>
          <cell r="C290" t="str">
            <v>312C</v>
          </cell>
          <cell r="D290" t="str">
            <v>MECHANICAL CONSTRUCTION</v>
          </cell>
          <cell r="E290" t="str">
            <v>MAJOR PIPING</v>
          </cell>
          <cell r="F290" t="str">
            <v>TEF-HEATER VENTS</v>
          </cell>
          <cell r="G290" t="str">
            <v>MISC. DRAINS</v>
          </cell>
          <cell r="H290">
            <v>1544</v>
          </cell>
          <cell r="I290" t="str">
            <v>LF</v>
          </cell>
          <cell r="J290">
            <v>1.6062176165803108</v>
          </cell>
          <cell r="K290">
            <v>0</v>
          </cell>
          <cell r="L290">
            <v>2480</v>
          </cell>
          <cell r="M290">
            <v>0</v>
          </cell>
          <cell r="N290">
            <v>80700</v>
          </cell>
        </row>
        <row r="291">
          <cell r="A291" t="str">
            <v>72.0401</v>
          </cell>
          <cell r="B291" t="str">
            <v>72.0401.0-276</v>
          </cell>
          <cell r="C291" t="str">
            <v>312C</v>
          </cell>
          <cell r="D291" t="str">
            <v>MECHANICAL CONSTRUCTION</v>
          </cell>
          <cell r="E291" t="str">
            <v>MISC PIPING</v>
          </cell>
          <cell r="F291" t="str">
            <v>TEF-HEATER VENTS</v>
          </cell>
          <cell r="G291" t="str">
            <v>MISC. DRAINS</v>
          </cell>
          <cell r="H291">
            <v>300</v>
          </cell>
          <cell r="I291" t="str">
            <v>LF</v>
          </cell>
          <cell r="J291">
            <v>0.83333333333333337</v>
          </cell>
          <cell r="K291">
            <v>12</v>
          </cell>
          <cell r="L291">
            <v>250</v>
          </cell>
          <cell r="M291">
            <v>3600</v>
          </cell>
          <cell r="N291">
            <v>8200</v>
          </cell>
        </row>
        <row r="292">
          <cell r="A292" t="str">
            <v>72.0401</v>
          </cell>
          <cell r="B292" t="str">
            <v>72.0401.0-198</v>
          </cell>
          <cell r="C292" t="str">
            <v>316C</v>
          </cell>
          <cell r="D292" t="str">
            <v>MECHANICAL CONSTRUCTION</v>
          </cell>
          <cell r="F292" t="str">
            <v>PMC-VACUUM CLEANING</v>
          </cell>
          <cell r="G292" t="str">
            <v>MOBILE EQUIPMENT</v>
          </cell>
          <cell r="H292">
            <v>1</v>
          </cell>
          <cell r="I292" t="str">
            <v>LT</v>
          </cell>
          <cell r="J292">
            <v>80</v>
          </cell>
          <cell r="K292">
            <v>57800</v>
          </cell>
          <cell r="L292">
            <v>80</v>
          </cell>
          <cell r="M292">
            <v>57800</v>
          </cell>
          <cell r="N292">
            <v>2600</v>
          </cell>
        </row>
        <row r="293">
          <cell r="A293" t="str">
            <v>72.0401</v>
          </cell>
          <cell r="B293" t="str">
            <v>72.0401.0-347</v>
          </cell>
          <cell r="C293" t="str">
            <v>312C</v>
          </cell>
          <cell r="D293" t="str">
            <v>MECHANICAL CONSTRUCTION</v>
          </cell>
          <cell r="F293" t="str">
            <v>DAMPERS-SCRUBBER</v>
          </cell>
          <cell r="G293" t="str">
            <v>OUTLET</v>
          </cell>
          <cell r="H293">
            <v>7</v>
          </cell>
          <cell r="I293" t="str">
            <v>EA</v>
          </cell>
          <cell r="J293">
            <v>132.85714285714286</v>
          </cell>
          <cell r="K293">
            <v>0</v>
          </cell>
          <cell r="L293">
            <v>930</v>
          </cell>
          <cell r="M293">
            <v>0</v>
          </cell>
          <cell r="N293">
            <v>33200</v>
          </cell>
        </row>
        <row r="294">
          <cell r="A294" t="str">
            <v>72.0401</v>
          </cell>
          <cell r="B294" t="str">
            <v>72.0401.0-004</v>
          </cell>
          <cell r="C294" t="str">
            <v>312C</v>
          </cell>
          <cell r="D294" t="str">
            <v>MECHANICAL CONSTRUCTION</v>
          </cell>
          <cell r="F294" t="str">
            <v>ASA-BOTTOM ASH</v>
          </cell>
          <cell r="G294" t="str">
            <v>OVERFLOW TANK</v>
          </cell>
          <cell r="H294">
            <v>1</v>
          </cell>
          <cell r="I294" t="str">
            <v>LT</v>
          </cell>
          <cell r="J294">
            <v>300</v>
          </cell>
          <cell r="K294">
            <v>0</v>
          </cell>
          <cell r="L294">
            <v>300</v>
          </cell>
          <cell r="M294">
            <v>0</v>
          </cell>
          <cell r="N294">
            <v>10000</v>
          </cell>
        </row>
        <row r="295">
          <cell r="A295" t="str">
            <v>72.0401</v>
          </cell>
          <cell r="B295" t="str">
            <v>72.0401.0-238</v>
          </cell>
          <cell r="C295" t="str">
            <v>312C</v>
          </cell>
          <cell r="D295" t="str">
            <v>MECHANICAL CONSTRUCTION</v>
          </cell>
          <cell r="F295" t="str">
            <v>SGG-MAIN STEAM</v>
          </cell>
          <cell r="G295" t="str">
            <v>PIPE SUPPORTS</v>
          </cell>
          <cell r="H295">
            <v>58</v>
          </cell>
          <cell r="I295" t="str">
            <v>EA</v>
          </cell>
          <cell r="J295">
            <v>23.96551724137931</v>
          </cell>
          <cell r="K295">
            <v>0</v>
          </cell>
          <cell r="L295">
            <v>1390</v>
          </cell>
          <cell r="M295">
            <v>0</v>
          </cell>
          <cell r="N295">
            <v>45300</v>
          </cell>
        </row>
        <row r="296">
          <cell r="A296" t="str">
            <v>72.0401</v>
          </cell>
          <cell r="B296" t="str">
            <v>72.0401.0-057</v>
          </cell>
          <cell r="C296" t="str">
            <v>311B</v>
          </cell>
          <cell r="D296" t="str">
            <v>MECHANICAL CONSTRUCTION</v>
          </cell>
          <cell r="F296" t="str">
            <v>DPD-ROOF DRAINS</v>
          </cell>
          <cell r="G296" t="str">
            <v>PLANT SERVICES BLDG</v>
          </cell>
          <cell r="H296">
            <v>564</v>
          </cell>
          <cell r="I296" t="str">
            <v>LF</v>
          </cell>
          <cell r="J296">
            <v>2.6773049645390072</v>
          </cell>
          <cell r="K296">
            <v>4.6099290780141846</v>
          </cell>
          <cell r="L296">
            <v>1510</v>
          </cell>
          <cell r="M296">
            <v>2600</v>
          </cell>
          <cell r="N296">
            <v>49200</v>
          </cell>
        </row>
        <row r="297">
          <cell r="A297" t="str">
            <v>72.0401</v>
          </cell>
          <cell r="B297" t="str">
            <v>72.0401.0-356</v>
          </cell>
          <cell r="C297" t="str">
            <v>312C</v>
          </cell>
          <cell r="D297" t="str">
            <v>MECHANICAL CONSTRUCTION</v>
          </cell>
          <cell r="F297" t="str">
            <v>CHEMICAL CLEANING-</v>
          </cell>
          <cell r="G297" t="str">
            <v>PREBOILER</v>
          </cell>
          <cell r="H297">
            <v>1</v>
          </cell>
          <cell r="I297" t="str">
            <v>LT</v>
          </cell>
          <cell r="J297">
            <v>60</v>
          </cell>
          <cell r="K297">
            <v>0</v>
          </cell>
          <cell r="L297">
            <v>60</v>
          </cell>
          <cell r="M297">
            <v>0</v>
          </cell>
          <cell r="N297">
            <v>5300</v>
          </cell>
        </row>
        <row r="298">
          <cell r="A298" t="str">
            <v>72.0401</v>
          </cell>
          <cell r="B298" t="str">
            <v>72.0401.0-339</v>
          </cell>
          <cell r="C298" t="str">
            <v>312C</v>
          </cell>
          <cell r="D298" t="str">
            <v>MECHANICAL CONSTRUCTION</v>
          </cell>
          <cell r="F298" t="str">
            <v>DUCT-AIR HEATER TO</v>
          </cell>
          <cell r="G298" t="str">
            <v>PRECIP</v>
          </cell>
          <cell r="H298">
            <v>1</v>
          </cell>
          <cell r="I298" t="str">
            <v>LT</v>
          </cell>
          <cell r="J298">
            <v>6430</v>
          </cell>
          <cell r="K298">
            <v>0</v>
          </cell>
          <cell r="L298">
            <v>6430</v>
          </cell>
          <cell r="M298">
            <v>0</v>
          </cell>
          <cell r="N298">
            <v>229900</v>
          </cell>
        </row>
        <row r="299">
          <cell r="A299" t="str">
            <v>72.0401</v>
          </cell>
          <cell r="B299" t="str">
            <v>72.0401.0-014</v>
          </cell>
          <cell r="C299" t="str">
            <v>312C</v>
          </cell>
          <cell r="D299" t="str">
            <v>MECHANICAL CONSTRUCTION</v>
          </cell>
          <cell r="E299" t="str">
            <v>AIR BLOW &amp; HEATERS</v>
          </cell>
          <cell r="F299" t="str">
            <v>ASB-FLY ASH</v>
          </cell>
          <cell r="G299" t="str">
            <v>PRECIP FLUIDIZING</v>
          </cell>
          <cell r="H299">
            <v>2</v>
          </cell>
          <cell r="I299" t="str">
            <v>EA</v>
          </cell>
          <cell r="J299">
            <v>95</v>
          </cell>
          <cell r="K299">
            <v>0</v>
          </cell>
          <cell r="L299">
            <v>190</v>
          </cell>
          <cell r="M299">
            <v>0</v>
          </cell>
          <cell r="N299">
            <v>6500</v>
          </cell>
        </row>
        <row r="300">
          <cell r="A300" t="str">
            <v>72.0401</v>
          </cell>
          <cell r="B300" t="str">
            <v>72.0401.0-190</v>
          </cell>
          <cell r="C300" t="str">
            <v>312C</v>
          </cell>
          <cell r="D300" t="str">
            <v>MECHANICAL CONSTRUCTION</v>
          </cell>
          <cell r="E300" t="str">
            <v>FLUSHES</v>
          </cell>
          <cell r="F300" t="str">
            <v>PMA-CHEM. CLEANING</v>
          </cell>
          <cell r="G300" t="str">
            <v>PREPARATION &amp;</v>
          </cell>
          <cell r="H300">
            <v>1</v>
          </cell>
          <cell r="I300" t="str">
            <v>LT</v>
          </cell>
          <cell r="J300">
            <v>500</v>
          </cell>
          <cell r="K300">
            <v>0</v>
          </cell>
          <cell r="L300">
            <v>500</v>
          </cell>
          <cell r="M300">
            <v>0</v>
          </cell>
          <cell r="N300">
            <v>17500</v>
          </cell>
        </row>
        <row r="301">
          <cell r="A301" t="str">
            <v>72.0401</v>
          </cell>
          <cell r="B301" t="str">
            <v>72.0401.0-325</v>
          </cell>
          <cell r="C301" t="str">
            <v>311B</v>
          </cell>
          <cell r="D301" t="str">
            <v>MECHANICAL CONSTRUCTION</v>
          </cell>
          <cell r="F301" t="str">
            <v>WTB-SERV WTR TRMT</v>
          </cell>
          <cell r="G301" t="str">
            <v>PRETREATMENT EQUIP</v>
          </cell>
          <cell r="H301">
            <v>1</v>
          </cell>
          <cell r="I301" t="str">
            <v>LT</v>
          </cell>
          <cell r="J301">
            <v>500</v>
          </cell>
          <cell r="K301">
            <v>0</v>
          </cell>
          <cell r="L301">
            <v>500</v>
          </cell>
          <cell r="M301">
            <v>0</v>
          </cell>
          <cell r="N301">
            <v>16900</v>
          </cell>
        </row>
        <row r="302">
          <cell r="A302" t="str">
            <v>72.0401</v>
          </cell>
          <cell r="B302" t="str">
            <v>72.0401.0-326</v>
          </cell>
          <cell r="C302" t="str">
            <v>311B</v>
          </cell>
          <cell r="D302" t="str">
            <v>MECHANICAL CONSTRUCTION</v>
          </cell>
          <cell r="E302" t="str">
            <v>STORAGE EQUIPMENT</v>
          </cell>
          <cell r="F302" t="str">
            <v>WTB-SERV WTR TRMT</v>
          </cell>
          <cell r="G302" t="str">
            <v>PRETREATMENT LIME</v>
          </cell>
          <cell r="H302">
            <v>1</v>
          </cell>
          <cell r="I302" t="str">
            <v>LT</v>
          </cell>
          <cell r="J302">
            <v>240</v>
          </cell>
          <cell r="K302">
            <v>0</v>
          </cell>
          <cell r="L302">
            <v>240</v>
          </cell>
          <cell r="M302">
            <v>0</v>
          </cell>
          <cell r="N302">
            <v>8100</v>
          </cell>
        </row>
        <row r="303">
          <cell r="A303" t="str">
            <v>72.0401</v>
          </cell>
          <cell r="B303" t="str">
            <v>72.0401.0-095</v>
          </cell>
          <cell r="C303" t="str">
            <v>316C</v>
          </cell>
          <cell r="D303" t="str">
            <v>MECHANICAL CONSTRUCTION</v>
          </cell>
          <cell r="E303" t="str">
            <v>EQUIPMENT</v>
          </cell>
          <cell r="F303" t="str">
            <v>CG-PROPANE GAS</v>
          </cell>
          <cell r="G303" t="str">
            <v>PROPANE GAS</v>
          </cell>
          <cell r="H303">
            <v>2</v>
          </cell>
          <cell r="I303" t="str">
            <v>EA</v>
          </cell>
          <cell r="J303">
            <v>35</v>
          </cell>
          <cell r="K303">
            <v>0</v>
          </cell>
          <cell r="L303">
            <v>70</v>
          </cell>
          <cell r="M303">
            <v>0</v>
          </cell>
          <cell r="N303">
            <v>2300</v>
          </cell>
        </row>
        <row r="304">
          <cell r="A304" t="str">
            <v>72.0401</v>
          </cell>
          <cell r="B304" t="str">
            <v>72.0401.0-129</v>
          </cell>
          <cell r="C304" t="str">
            <v>314C</v>
          </cell>
          <cell r="D304" t="str">
            <v>MECHANICAL CONSTRUCTION</v>
          </cell>
          <cell r="F304" t="str">
            <v>ECA-AUX. CLG. WTR.</v>
          </cell>
          <cell r="G304" t="str">
            <v>PUMP</v>
          </cell>
          <cell r="H304">
            <v>1</v>
          </cell>
          <cell r="I304" t="str">
            <v>EA</v>
          </cell>
          <cell r="J304">
            <v>40</v>
          </cell>
          <cell r="K304">
            <v>0</v>
          </cell>
          <cell r="L304">
            <v>40</v>
          </cell>
          <cell r="M304">
            <v>0</v>
          </cell>
          <cell r="N304">
            <v>1400</v>
          </cell>
        </row>
        <row r="305">
          <cell r="A305" t="str">
            <v>72.0401</v>
          </cell>
          <cell r="B305" t="str">
            <v>72.0401.0-139</v>
          </cell>
          <cell r="C305" t="str">
            <v>312C</v>
          </cell>
          <cell r="D305" t="str">
            <v>MECHANICAL CONSTRUCTION</v>
          </cell>
          <cell r="F305" t="str">
            <v>FWA-BOILER FEED WTR</v>
          </cell>
          <cell r="G305" t="str">
            <v>PUMP AND BOOSTER</v>
          </cell>
          <cell r="H305">
            <v>1</v>
          </cell>
          <cell r="I305" t="str">
            <v>LT</v>
          </cell>
          <cell r="J305">
            <v>2920</v>
          </cell>
          <cell r="K305">
            <v>0</v>
          </cell>
          <cell r="L305">
            <v>2920</v>
          </cell>
          <cell r="M305">
            <v>0</v>
          </cell>
          <cell r="N305">
            <v>102100</v>
          </cell>
        </row>
        <row r="306">
          <cell r="A306" t="str">
            <v>72.0401</v>
          </cell>
          <cell r="B306" t="str">
            <v>72.0401.0-143</v>
          </cell>
          <cell r="C306" t="str">
            <v>312C</v>
          </cell>
          <cell r="D306" t="str">
            <v>MECHANICAL CONSTRUCTION</v>
          </cell>
          <cell r="F306" t="str">
            <v>FWA-BOILER FEED WTR</v>
          </cell>
          <cell r="G306" t="str">
            <v>PUMP OIL FLUSHES</v>
          </cell>
          <cell r="H306">
            <v>1</v>
          </cell>
          <cell r="I306" t="str">
            <v>LT</v>
          </cell>
          <cell r="J306">
            <v>200</v>
          </cell>
          <cell r="K306">
            <v>0</v>
          </cell>
          <cell r="L306">
            <v>200</v>
          </cell>
          <cell r="M306">
            <v>0</v>
          </cell>
          <cell r="N306">
            <v>6500</v>
          </cell>
        </row>
        <row r="307">
          <cell r="A307" t="str">
            <v>72.0401</v>
          </cell>
          <cell r="B307" t="str">
            <v>72.0401.0-134</v>
          </cell>
          <cell r="C307" t="str">
            <v>314C</v>
          </cell>
          <cell r="D307" t="str">
            <v>MECHANICAL CONSTRUCTION</v>
          </cell>
          <cell r="F307" t="str">
            <v>ECB-CLSD.CYC.CLG.WTR</v>
          </cell>
          <cell r="G307" t="str">
            <v>PUMPS</v>
          </cell>
          <cell r="H307">
            <v>2</v>
          </cell>
          <cell r="I307" t="str">
            <v>EA</v>
          </cell>
          <cell r="J307">
            <v>50</v>
          </cell>
          <cell r="K307">
            <v>0</v>
          </cell>
          <cell r="L307">
            <v>100</v>
          </cell>
          <cell r="M307">
            <v>0</v>
          </cell>
          <cell r="N307">
            <v>3400</v>
          </cell>
        </row>
        <row r="308">
          <cell r="A308" t="str">
            <v>72.0401</v>
          </cell>
          <cell r="B308" t="str">
            <v>72.0401.0-110</v>
          </cell>
          <cell r="C308" t="str">
            <v>314C</v>
          </cell>
          <cell r="D308" t="str">
            <v>MECHANICAL CONSTRUCTION</v>
          </cell>
          <cell r="F308" t="str">
            <v>HRC-CIRC WATER</v>
          </cell>
          <cell r="G308" t="str">
            <v>PUMPS</v>
          </cell>
          <cell r="H308">
            <v>3</v>
          </cell>
          <cell r="I308" t="str">
            <v>EA</v>
          </cell>
          <cell r="J308">
            <v>200</v>
          </cell>
          <cell r="K308">
            <v>0</v>
          </cell>
          <cell r="L308">
            <v>600</v>
          </cell>
          <cell r="M308">
            <v>0</v>
          </cell>
          <cell r="N308">
            <v>20900</v>
          </cell>
        </row>
        <row r="309">
          <cell r="A309" t="str">
            <v>72.0401</v>
          </cell>
          <cell r="B309" t="str">
            <v>72.0401.0-114</v>
          </cell>
          <cell r="C309" t="str">
            <v>314C</v>
          </cell>
          <cell r="D309" t="str">
            <v>MECHANICAL CONSTRUCTION</v>
          </cell>
          <cell r="F309" t="str">
            <v>HRD-CIRC.WTR.MAKEUP</v>
          </cell>
          <cell r="G309" t="str">
            <v>PUMPS</v>
          </cell>
          <cell r="H309">
            <v>2</v>
          </cell>
          <cell r="I309" t="str">
            <v>EA</v>
          </cell>
          <cell r="J309">
            <v>50</v>
          </cell>
          <cell r="K309">
            <v>0</v>
          </cell>
          <cell r="L309">
            <v>100</v>
          </cell>
          <cell r="M309">
            <v>0</v>
          </cell>
          <cell r="N309">
            <v>3400</v>
          </cell>
        </row>
        <row r="310">
          <cell r="A310" t="str">
            <v>72.0401</v>
          </cell>
          <cell r="B310" t="str">
            <v>72.0401.0-304</v>
          </cell>
          <cell r="C310" t="str">
            <v>311B</v>
          </cell>
          <cell r="D310" t="str">
            <v>MECHANICAL CONSTRUCTION</v>
          </cell>
          <cell r="F310" t="str">
            <v>WSC-SERVICE WATER</v>
          </cell>
          <cell r="G310" t="str">
            <v>PUMPS</v>
          </cell>
          <cell r="H310">
            <v>2</v>
          </cell>
          <cell r="I310" t="str">
            <v>EA</v>
          </cell>
          <cell r="J310">
            <v>50</v>
          </cell>
          <cell r="K310">
            <v>0</v>
          </cell>
          <cell r="L310">
            <v>100</v>
          </cell>
          <cell r="M310">
            <v>0</v>
          </cell>
          <cell r="N310">
            <v>3400</v>
          </cell>
        </row>
        <row r="311">
          <cell r="A311" t="str">
            <v>72.0401</v>
          </cell>
          <cell r="B311" t="str">
            <v>72.0401.0-310</v>
          </cell>
          <cell r="C311" t="str">
            <v>312C</v>
          </cell>
          <cell r="D311" t="str">
            <v>MECHANICAL CONSTRUCTION</v>
          </cell>
          <cell r="F311" t="str">
            <v>WSF-ASH SLUICE WATER</v>
          </cell>
          <cell r="G311" t="str">
            <v>PUMPS</v>
          </cell>
          <cell r="H311">
            <v>2</v>
          </cell>
          <cell r="I311" t="str">
            <v>EA</v>
          </cell>
          <cell r="J311">
            <v>40</v>
          </cell>
          <cell r="K311">
            <v>0</v>
          </cell>
          <cell r="L311">
            <v>80</v>
          </cell>
          <cell r="M311">
            <v>0</v>
          </cell>
          <cell r="N311">
            <v>2800</v>
          </cell>
        </row>
        <row r="312">
          <cell r="A312" t="str">
            <v>72.0401</v>
          </cell>
          <cell r="B312" t="str">
            <v>72.0401.0-319</v>
          </cell>
          <cell r="C312" t="str">
            <v>312A</v>
          </cell>
          <cell r="D312" t="str">
            <v>MECHANICAL CONSTRUCTION</v>
          </cell>
          <cell r="F312" t="str">
            <v>WSG-SCRUBBER MU WTR</v>
          </cell>
          <cell r="G312" t="str">
            <v>PUMPS</v>
          </cell>
          <cell r="H312">
            <v>2</v>
          </cell>
          <cell r="I312" t="str">
            <v>EA</v>
          </cell>
          <cell r="J312">
            <v>50</v>
          </cell>
          <cell r="K312">
            <v>0</v>
          </cell>
          <cell r="L312">
            <v>100</v>
          </cell>
          <cell r="M312">
            <v>0</v>
          </cell>
          <cell r="N312">
            <v>3400</v>
          </cell>
        </row>
        <row r="313">
          <cell r="A313" t="str">
            <v>72.0401</v>
          </cell>
          <cell r="B313" t="str">
            <v>72.0401.0-174</v>
          </cell>
          <cell r="C313" t="str">
            <v>316C</v>
          </cell>
          <cell r="D313" t="str">
            <v>MECHANICAL CONSTRUCTION</v>
          </cell>
          <cell r="F313" t="str">
            <v>FP--FIRE PROTECTION</v>
          </cell>
          <cell r="G313" t="str">
            <v>PUMPS &amp; CONTROLLERS</v>
          </cell>
          <cell r="H313">
            <v>3</v>
          </cell>
          <cell r="I313" t="str">
            <v>EA</v>
          </cell>
          <cell r="J313">
            <v>36.666666666666664</v>
          </cell>
          <cell r="K313">
            <v>0</v>
          </cell>
          <cell r="L313">
            <v>110</v>
          </cell>
          <cell r="M313">
            <v>0</v>
          </cell>
          <cell r="N313">
            <v>3700</v>
          </cell>
        </row>
        <row r="314">
          <cell r="A314" t="str">
            <v>72.0401</v>
          </cell>
          <cell r="B314" t="str">
            <v>72.0401.0-081</v>
          </cell>
          <cell r="C314" t="str">
            <v>316C</v>
          </cell>
          <cell r="D314" t="str">
            <v>MECHANICAL CONSTRUCTION</v>
          </cell>
          <cell r="F314" t="str">
            <v>CAA-STATION AIR</v>
          </cell>
          <cell r="G314" t="str">
            <v>RECEIVERS</v>
          </cell>
          <cell r="H314">
            <v>6</v>
          </cell>
          <cell r="I314" t="str">
            <v>EA</v>
          </cell>
          <cell r="J314">
            <v>25</v>
          </cell>
          <cell r="K314">
            <v>0</v>
          </cell>
          <cell r="L314">
            <v>150</v>
          </cell>
          <cell r="M314">
            <v>0</v>
          </cell>
          <cell r="N314">
            <v>5200</v>
          </cell>
        </row>
        <row r="315">
          <cell r="A315" t="str">
            <v>72.0401</v>
          </cell>
          <cell r="B315" t="str">
            <v>72.0401.0-086</v>
          </cell>
          <cell r="C315" t="str">
            <v>316C</v>
          </cell>
          <cell r="D315" t="str">
            <v>MECHANICAL CONSTRUCTION</v>
          </cell>
          <cell r="F315" t="str">
            <v>CAB-CONTROL AIR</v>
          </cell>
          <cell r="G315" t="str">
            <v>RECEIVERS</v>
          </cell>
          <cell r="H315">
            <v>4</v>
          </cell>
          <cell r="I315" t="str">
            <v>EA</v>
          </cell>
          <cell r="J315">
            <v>25</v>
          </cell>
          <cell r="K315">
            <v>0</v>
          </cell>
          <cell r="L315">
            <v>100</v>
          </cell>
          <cell r="M315">
            <v>0</v>
          </cell>
          <cell r="N315">
            <v>3400</v>
          </cell>
        </row>
        <row r="316">
          <cell r="A316" t="str">
            <v>72.0401</v>
          </cell>
          <cell r="B316" t="str">
            <v>72.0401.0-158</v>
          </cell>
          <cell r="C316" t="str">
            <v>312C</v>
          </cell>
          <cell r="D316" t="str">
            <v>MECHANICAL CONSTRUCTION</v>
          </cell>
          <cell r="F316" t="str">
            <v>FWD-COND. POLISHING</v>
          </cell>
          <cell r="G316" t="str">
            <v>RECYCLE PUMPS</v>
          </cell>
          <cell r="H316">
            <v>2</v>
          </cell>
          <cell r="I316" t="str">
            <v>EA</v>
          </cell>
          <cell r="J316">
            <v>40</v>
          </cell>
          <cell r="K316">
            <v>0</v>
          </cell>
          <cell r="L316">
            <v>80</v>
          </cell>
          <cell r="M316">
            <v>0</v>
          </cell>
          <cell r="N316">
            <v>2800</v>
          </cell>
        </row>
        <row r="317">
          <cell r="A317" t="str">
            <v>72.0401</v>
          </cell>
          <cell r="B317" t="str">
            <v>72.0401.0-226</v>
          </cell>
          <cell r="C317" t="str">
            <v>312C</v>
          </cell>
          <cell r="D317" t="str">
            <v>MECHANICAL CONSTRUCTION</v>
          </cell>
          <cell r="F317" t="str">
            <v>SGD-AIR PREHEAT</v>
          </cell>
          <cell r="G317" t="str">
            <v>RETURN PUMPS (2)</v>
          </cell>
          <cell r="H317">
            <v>2</v>
          </cell>
          <cell r="I317" t="str">
            <v>EA</v>
          </cell>
          <cell r="J317">
            <v>40</v>
          </cell>
          <cell r="K317">
            <v>0</v>
          </cell>
          <cell r="L317">
            <v>80</v>
          </cell>
          <cell r="M317">
            <v>0</v>
          </cell>
          <cell r="N317">
            <v>2800</v>
          </cell>
        </row>
        <row r="318">
          <cell r="A318" t="str">
            <v>72.0401</v>
          </cell>
          <cell r="B318" t="str">
            <v>72.0401.0-315</v>
          </cell>
          <cell r="C318" t="str">
            <v>312C</v>
          </cell>
          <cell r="D318" t="str">
            <v>MECHANICAL CONSTRUCTION</v>
          </cell>
          <cell r="F318" t="str">
            <v>WSF-ASH SLUICE WATER</v>
          </cell>
          <cell r="G318" t="str">
            <v>SEAL WATER FILTER</v>
          </cell>
          <cell r="H318">
            <v>1</v>
          </cell>
          <cell r="I318" t="str">
            <v>EA</v>
          </cell>
          <cell r="J318">
            <v>30</v>
          </cell>
          <cell r="K318">
            <v>57300</v>
          </cell>
          <cell r="L318">
            <v>30</v>
          </cell>
          <cell r="M318">
            <v>57300</v>
          </cell>
          <cell r="N318">
            <v>1000</v>
          </cell>
        </row>
        <row r="319">
          <cell r="A319" t="str">
            <v>72.0401</v>
          </cell>
          <cell r="B319" t="str">
            <v>72.0401.0-034</v>
          </cell>
          <cell r="C319" t="str">
            <v>312C</v>
          </cell>
          <cell r="D319" t="str">
            <v>MECHANICAL CONSTRUCTION</v>
          </cell>
          <cell r="F319" t="str">
            <v>ASE-SCRUBBER SOLIDS</v>
          </cell>
          <cell r="G319" t="str">
            <v>SEAL WATER PUMPS</v>
          </cell>
          <cell r="H319">
            <v>2</v>
          </cell>
          <cell r="I319" t="str">
            <v>EA</v>
          </cell>
          <cell r="J319">
            <v>40</v>
          </cell>
          <cell r="K319">
            <v>0</v>
          </cell>
          <cell r="L319">
            <v>80</v>
          </cell>
          <cell r="M319">
            <v>0</v>
          </cell>
          <cell r="N319">
            <v>2800</v>
          </cell>
        </row>
        <row r="320">
          <cell r="A320" t="str">
            <v>72.0401</v>
          </cell>
          <cell r="B320" t="str">
            <v>72.0401.0-314</v>
          </cell>
          <cell r="C320" t="str">
            <v>312C</v>
          </cell>
          <cell r="D320" t="str">
            <v>MECHANICAL CONSTRUCTION</v>
          </cell>
          <cell r="F320" t="str">
            <v>WSF-ASH SLUICE WATER</v>
          </cell>
          <cell r="G320" t="str">
            <v>SEAL WATER PUMPS (2)</v>
          </cell>
          <cell r="H320">
            <v>2</v>
          </cell>
          <cell r="I320" t="str">
            <v>EA</v>
          </cell>
          <cell r="J320">
            <v>40</v>
          </cell>
          <cell r="K320">
            <v>0</v>
          </cell>
          <cell r="L320">
            <v>80</v>
          </cell>
          <cell r="M320">
            <v>0</v>
          </cell>
          <cell r="N320">
            <v>2800</v>
          </cell>
        </row>
        <row r="321">
          <cell r="A321" t="str">
            <v>72.0401</v>
          </cell>
          <cell r="B321" t="str">
            <v>72.0401.0-035</v>
          </cell>
          <cell r="C321" t="str">
            <v>312C</v>
          </cell>
          <cell r="D321" t="str">
            <v>MECHANICAL CONSTRUCTION</v>
          </cell>
          <cell r="F321" t="str">
            <v>ASE-SCRUBBER SOLIDS</v>
          </cell>
          <cell r="G321" t="str">
            <v>SEAL WATER TANK</v>
          </cell>
          <cell r="H321">
            <v>1</v>
          </cell>
          <cell r="I321" t="str">
            <v>EA</v>
          </cell>
          <cell r="J321">
            <v>40</v>
          </cell>
          <cell r="K321">
            <v>0</v>
          </cell>
          <cell r="L321">
            <v>40</v>
          </cell>
          <cell r="M321">
            <v>0</v>
          </cell>
          <cell r="N321">
            <v>1300</v>
          </cell>
        </row>
        <row r="322">
          <cell r="A322" t="str">
            <v>72.0401</v>
          </cell>
          <cell r="B322" t="str">
            <v>72.0401.0-016</v>
          </cell>
          <cell r="C322" t="str">
            <v>312A</v>
          </cell>
          <cell r="D322" t="str">
            <v>MECHANICAL CONSTRUCTION</v>
          </cell>
          <cell r="F322" t="str">
            <v>ASB-FLY ASH</v>
          </cell>
          <cell r="G322" t="str">
            <v>SEPARATORS (4)</v>
          </cell>
          <cell r="H322">
            <v>4</v>
          </cell>
          <cell r="I322" t="str">
            <v>EA</v>
          </cell>
          <cell r="J322">
            <v>37.5</v>
          </cell>
          <cell r="K322">
            <v>0</v>
          </cell>
          <cell r="L322">
            <v>150</v>
          </cell>
          <cell r="M322">
            <v>0</v>
          </cell>
          <cell r="N322">
            <v>4900</v>
          </cell>
        </row>
        <row r="323">
          <cell r="A323" t="str">
            <v>72.0401</v>
          </cell>
          <cell r="B323" t="str">
            <v>72.0401.0-213</v>
          </cell>
          <cell r="C323" t="str">
            <v>316B</v>
          </cell>
          <cell r="D323" t="str">
            <v>MECHANICAL CONSTRUCTION</v>
          </cell>
          <cell r="E323" t="str">
            <v>MAJOR PIPING</v>
          </cell>
          <cell r="F323" t="str">
            <v>SCD-ADMIN &amp; PLANT</v>
          </cell>
          <cell r="G323" t="str">
            <v>SERV.BLDG.SP.COND.</v>
          </cell>
          <cell r="H323">
            <v>324</v>
          </cell>
          <cell r="I323" t="str">
            <v>LF</v>
          </cell>
          <cell r="J323">
            <v>1.1111111111111112</v>
          </cell>
          <cell r="K323">
            <v>21.913580246913579</v>
          </cell>
          <cell r="L323">
            <v>360</v>
          </cell>
          <cell r="M323">
            <v>7100</v>
          </cell>
          <cell r="N323">
            <v>11600</v>
          </cell>
        </row>
        <row r="324">
          <cell r="A324" t="str">
            <v>72.0401</v>
          </cell>
          <cell r="B324" t="str">
            <v>72.0401.0-214</v>
          </cell>
          <cell r="C324" t="str">
            <v>316B</v>
          </cell>
          <cell r="D324" t="str">
            <v>MECHANICAL CONSTRUCTION</v>
          </cell>
          <cell r="E324" t="str">
            <v>MISC PIPING</v>
          </cell>
          <cell r="F324" t="str">
            <v>SCD-ADMIN &amp; PLANT</v>
          </cell>
          <cell r="G324" t="str">
            <v>SERV.BLDG.SP.COND.</v>
          </cell>
          <cell r="H324">
            <v>300</v>
          </cell>
          <cell r="I324" t="str">
            <v>LF</v>
          </cell>
          <cell r="J324">
            <v>0.83333333333333337</v>
          </cell>
          <cell r="K324">
            <v>28.666666666666668</v>
          </cell>
          <cell r="L324">
            <v>250</v>
          </cell>
          <cell r="M324">
            <v>8600</v>
          </cell>
          <cell r="N324">
            <v>8200</v>
          </cell>
        </row>
        <row r="325">
          <cell r="A325" t="str">
            <v>72.0401</v>
          </cell>
          <cell r="B325" t="str">
            <v>72.0401.0-215</v>
          </cell>
          <cell r="C325" t="str">
            <v>316A</v>
          </cell>
          <cell r="D325" t="str">
            <v>MECHANICAL CONSTRUCTION</v>
          </cell>
          <cell r="E325" t="str">
            <v>C &amp; I</v>
          </cell>
          <cell r="F325" t="str">
            <v>SCD-ADMIN &amp; PLANT</v>
          </cell>
          <cell r="G325" t="str">
            <v>SERV.BLDG.SP.COND.</v>
          </cell>
          <cell r="H325">
            <v>1</v>
          </cell>
          <cell r="I325" t="str">
            <v>LT</v>
          </cell>
          <cell r="J325">
            <v>180</v>
          </cell>
          <cell r="K325">
            <v>5200</v>
          </cell>
          <cell r="L325">
            <v>180</v>
          </cell>
          <cell r="M325">
            <v>5200</v>
          </cell>
          <cell r="N325">
            <v>6600</v>
          </cell>
        </row>
        <row r="326">
          <cell r="A326" t="str">
            <v>72.0401</v>
          </cell>
          <cell r="B326" t="str">
            <v>72.0401.0-212</v>
          </cell>
          <cell r="C326" t="str">
            <v>316B</v>
          </cell>
          <cell r="D326" t="str">
            <v>MECHANICAL CONSTRUCTION</v>
          </cell>
          <cell r="E326" t="str">
            <v>CHILLED LIQUID PUMP</v>
          </cell>
          <cell r="F326" t="str">
            <v>SCD-ADMIN &amp; PLANT</v>
          </cell>
          <cell r="G326" t="str">
            <v>SERVICES BLDG</v>
          </cell>
          <cell r="H326">
            <v>1</v>
          </cell>
          <cell r="I326" t="str">
            <v>EA</v>
          </cell>
          <cell r="J326">
            <v>40</v>
          </cell>
          <cell r="K326">
            <v>0</v>
          </cell>
          <cell r="L326">
            <v>40</v>
          </cell>
          <cell r="M326">
            <v>0</v>
          </cell>
          <cell r="N326">
            <v>1400</v>
          </cell>
        </row>
        <row r="327">
          <cell r="A327" t="str">
            <v>72.0401</v>
          </cell>
          <cell r="B327" t="str">
            <v>72.0401.0-253</v>
          </cell>
          <cell r="C327" t="str">
            <v>312C</v>
          </cell>
          <cell r="D327" t="str">
            <v>MECHANICAL CONSTRUCTION</v>
          </cell>
          <cell r="F327" t="str">
            <v>SGK-TEMP. BLOWOUT</v>
          </cell>
          <cell r="G327" t="str">
            <v>SILENCERS</v>
          </cell>
          <cell r="H327">
            <v>1</v>
          </cell>
          <cell r="I327" t="str">
            <v>LT</v>
          </cell>
          <cell r="J327">
            <v>0</v>
          </cell>
          <cell r="K327">
            <v>30800</v>
          </cell>
          <cell r="L327">
            <v>0</v>
          </cell>
          <cell r="M327">
            <v>30800</v>
          </cell>
          <cell r="N327">
            <v>3900</v>
          </cell>
        </row>
        <row r="328">
          <cell r="A328" t="str">
            <v>72.0401</v>
          </cell>
          <cell r="B328" t="str">
            <v>72.0401.0-019</v>
          </cell>
          <cell r="C328" t="str">
            <v>312A</v>
          </cell>
          <cell r="D328" t="str">
            <v>MECHANICAL CONSTRUCTION</v>
          </cell>
          <cell r="F328" t="str">
            <v>ASB-FLY ASH</v>
          </cell>
          <cell r="G328" t="str">
            <v>SILO</v>
          </cell>
          <cell r="H328">
            <v>1</v>
          </cell>
          <cell r="I328" t="str">
            <v>EA</v>
          </cell>
          <cell r="J328">
            <v>2140</v>
          </cell>
          <cell r="K328">
            <v>0</v>
          </cell>
          <cell r="L328">
            <v>2140</v>
          </cell>
          <cell r="M328">
            <v>0</v>
          </cell>
          <cell r="N328">
            <v>76500</v>
          </cell>
        </row>
        <row r="329">
          <cell r="A329" t="str">
            <v>72.0401</v>
          </cell>
          <cell r="B329" t="str">
            <v>72.0401.0-017</v>
          </cell>
          <cell r="C329" t="str">
            <v>312A</v>
          </cell>
          <cell r="D329" t="str">
            <v>MECHANICAL CONSTRUCTION</v>
          </cell>
          <cell r="E329" t="str">
            <v>AIR BLOWERS (2)</v>
          </cell>
          <cell r="F329" t="str">
            <v>ASB-FLY ASH</v>
          </cell>
          <cell r="G329" t="str">
            <v>SILO FLUIDIZING</v>
          </cell>
          <cell r="H329">
            <v>2</v>
          </cell>
          <cell r="I329" t="str">
            <v>EA</v>
          </cell>
          <cell r="J329">
            <v>50</v>
          </cell>
          <cell r="K329">
            <v>0</v>
          </cell>
          <cell r="L329">
            <v>100</v>
          </cell>
          <cell r="M329">
            <v>0</v>
          </cell>
          <cell r="N329">
            <v>3400</v>
          </cell>
        </row>
        <row r="330">
          <cell r="A330" t="str">
            <v>72.0401</v>
          </cell>
          <cell r="B330" t="str">
            <v>72.0401.0-018</v>
          </cell>
          <cell r="C330" t="str">
            <v>312A</v>
          </cell>
          <cell r="D330" t="str">
            <v>MECHANICAL CONSTRUCTION</v>
          </cell>
          <cell r="E330" t="str">
            <v>STEEL</v>
          </cell>
          <cell r="F330" t="str">
            <v>ASB-FLY ASH</v>
          </cell>
          <cell r="G330" t="str">
            <v>SILO STRUCTURAL</v>
          </cell>
          <cell r="H330">
            <v>1</v>
          </cell>
          <cell r="I330" t="str">
            <v>LT</v>
          </cell>
          <cell r="J330">
            <v>2770</v>
          </cell>
          <cell r="K330">
            <v>0</v>
          </cell>
          <cell r="L330">
            <v>2770</v>
          </cell>
          <cell r="M330">
            <v>0</v>
          </cell>
          <cell r="N330">
            <v>93500</v>
          </cell>
        </row>
        <row r="331">
          <cell r="A331" t="str">
            <v>72.0401</v>
          </cell>
          <cell r="B331" t="str">
            <v>72.0401.0-059</v>
          </cell>
          <cell r="C331" t="str">
            <v>311A</v>
          </cell>
          <cell r="D331" t="str">
            <v>MECHANICAL CONSTRUCTION</v>
          </cell>
          <cell r="F331" t="str">
            <v>BSJ-ROOF DRAINS</v>
          </cell>
          <cell r="G331" t="str">
            <v>SLUDGE COND BLDG</v>
          </cell>
          <cell r="H331">
            <v>702</v>
          </cell>
          <cell r="I331" t="str">
            <v>LF</v>
          </cell>
          <cell r="J331">
            <v>1.4957264957264957</v>
          </cell>
          <cell r="K331">
            <v>36.039886039886042</v>
          </cell>
          <cell r="L331">
            <v>1050</v>
          </cell>
          <cell r="M331">
            <v>25300</v>
          </cell>
          <cell r="N331">
            <v>34400</v>
          </cell>
        </row>
        <row r="332">
          <cell r="A332" t="str">
            <v>72.0401</v>
          </cell>
          <cell r="B332" t="str">
            <v>72.0401.0-324</v>
          </cell>
          <cell r="C332" t="str">
            <v>311B</v>
          </cell>
          <cell r="D332" t="str">
            <v>MECHANICAL CONSTRUCTION</v>
          </cell>
          <cell r="F332" t="str">
            <v>WTB-SERV WTR TRMT</v>
          </cell>
          <cell r="G332" t="str">
            <v>SOLIDS CONTACT BASIN</v>
          </cell>
          <cell r="H332">
            <v>1</v>
          </cell>
          <cell r="I332" t="str">
            <v>EA</v>
          </cell>
          <cell r="J332">
            <v>1000</v>
          </cell>
          <cell r="K332">
            <v>0</v>
          </cell>
          <cell r="L332">
            <v>1000</v>
          </cell>
          <cell r="M332">
            <v>0</v>
          </cell>
          <cell r="N332">
            <v>34100</v>
          </cell>
        </row>
        <row r="333">
          <cell r="A333" t="str">
            <v>72.0401</v>
          </cell>
          <cell r="B333" t="str">
            <v>72.0401.0-209</v>
          </cell>
          <cell r="C333" t="str">
            <v>316A</v>
          </cell>
          <cell r="D333" t="str">
            <v>MECHANICAL CONSTRUCTION</v>
          </cell>
          <cell r="E333" t="str">
            <v>MAJOR PIPING</v>
          </cell>
          <cell r="F333" t="str">
            <v>SCC-CONT CENTER BLDG</v>
          </cell>
          <cell r="G333" t="str">
            <v>SPACE CONDITIONING</v>
          </cell>
          <cell r="H333">
            <v>780</v>
          </cell>
          <cell r="I333" t="str">
            <v>LF</v>
          </cell>
          <cell r="J333">
            <v>0.9358974358974359</v>
          </cell>
          <cell r="K333">
            <v>34.487179487179489</v>
          </cell>
          <cell r="L333">
            <v>730</v>
          </cell>
          <cell r="M333">
            <v>26900</v>
          </cell>
          <cell r="N333">
            <v>24000</v>
          </cell>
        </row>
        <row r="334">
          <cell r="A334" t="str">
            <v>72.0401</v>
          </cell>
          <cell r="B334" t="str">
            <v>72.0401.0-210</v>
          </cell>
          <cell r="C334" t="str">
            <v>316A</v>
          </cell>
          <cell r="D334" t="str">
            <v>MECHANICAL CONSTRUCTION</v>
          </cell>
          <cell r="E334" t="str">
            <v>MISC PIPING</v>
          </cell>
          <cell r="F334" t="str">
            <v>SCC-CONT CENTER BLDG</v>
          </cell>
          <cell r="G334" t="str">
            <v>SPACE CONDITIONING</v>
          </cell>
          <cell r="H334">
            <v>600</v>
          </cell>
          <cell r="I334" t="str">
            <v>LF</v>
          </cell>
          <cell r="J334">
            <v>0.81666666666666665</v>
          </cell>
          <cell r="K334">
            <v>27.166666666666668</v>
          </cell>
          <cell r="L334">
            <v>490</v>
          </cell>
          <cell r="M334">
            <v>16300</v>
          </cell>
          <cell r="N334">
            <v>16100</v>
          </cell>
        </row>
        <row r="335">
          <cell r="A335" t="str">
            <v>72.0401</v>
          </cell>
          <cell r="B335" t="str">
            <v>72.0401.0-211</v>
          </cell>
          <cell r="C335" t="str">
            <v>316A</v>
          </cell>
          <cell r="D335" t="str">
            <v>MECHANICAL CONSTRUCTION</v>
          </cell>
          <cell r="E335" t="str">
            <v>C &amp; I</v>
          </cell>
          <cell r="F335" t="str">
            <v>SCC-CONT CENTER BLDG</v>
          </cell>
          <cell r="G335" t="str">
            <v>SPACE CONDITIONING</v>
          </cell>
          <cell r="H335">
            <v>1</v>
          </cell>
          <cell r="I335" t="str">
            <v>LT</v>
          </cell>
          <cell r="J335">
            <v>370</v>
          </cell>
          <cell r="K335">
            <v>10500</v>
          </cell>
          <cell r="L335">
            <v>370</v>
          </cell>
          <cell r="M335">
            <v>10500</v>
          </cell>
          <cell r="N335">
            <v>13100</v>
          </cell>
        </row>
        <row r="336">
          <cell r="A336" t="str">
            <v>72.0401</v>
          </cell>
          <cell r="B336" t="str">
            <v>72.0401.0-290</v>
          </cell>
          <cell r="C336" t="str">
            <v>314C</v>
          </cell>
          <cell r="D336" t="str">
            <v>MECHANICAL CONSTRUCTION</v>
          </cell>
          <cell r="E336" t="str">
            <v>TURBLUBE OIL FLUSH</v>
          </cell>
          <cell r="F336" t="str">
            <v>TGD-</v>
          </cell>
          <cell r="G336" t="str">
            <v>SPECIAL QC FOR</v>
          </cell>
          <cell r="H336">
            <v>1</v>
          </cell>
          <cell r="I336" t="str">
            <v>LT</v>
          </cell>
          <cell r="J336">
            <v>0</v>
          </cell>
          <cell r="K336">
            <v>0</v>
          </cell>
          <cell r="L336">
            <v>0</v>
          </cell>
          <cell r="M336">
            <v>0</v>
          </cell>
          <cell r="N336">
            <v>5500</v>
          </cell>
        </row>
        <row r="337">
          <cell r="A337" t="str">
            <v>72.0401</v>
          </cell>
          <cell r="B337" t="str">
            <v>72.0401.0-010</v>
          </cell>
          <cell r="C337" t="str">
            <v>312C</v>
          </cell>
          <cell r="D337" t="str">
            <v>MECHANICAL CONSTRUCTION</v>
          </cell>
          <cell r="E337" t="str">
            <v>PIPE</v>
          </cell>
          <cell r="F337" t="str">
            <v>ASA-BOTTOM ASH</v>
          </cell>
          <cell r="G337" t="str">
            <v>SPECIAL SLUICE</v>
          </cell>
          <cell r="H337">
            <v>2200</v>
          </cell>
          <cell r="I337" t="str">
            <v>LF</v>
          </cell>
          <cell r="J337">
            <v>1.9181818181818182</v>
          </cell>
          <cell r="K337">
            <v>4.8636363636363633</v>
          </cell>
          <cell r="L337">
            <v>4220</v>
          </cell>
          <cell r="M337">
            <v>10700</v>
          </cell>
          <cell r="N337">
            <v>137100</v>
          </cell>
        </row>
        <row r="338">
          <cell r="A338" t="str">
            <v>72.0401</v>
          </cell>
          <cell r="B338" t="str">
            <v>72.0401.0-140</v>
          </cell>
          <cell r="C338" t="str">
            <v>312C</v>
          </cell>
          <cell r="D338" t="str">
            <v>MECHANICAL CONSTRUCTION</v>
          </cell>
          <cell r="F338" t="str">
            <v>FWA-BOILER FEED WTR</v>
          </cell>
          <cell r="G338" t="str">
            <v>STARTUP PUMP</v>
          </cell>
          <cell r="H338">
            <v>1</v>
          </cell>
          <cell r="I338" t="str">
            <v>EA</v>
          </cell>
          <cell r="J338">
            <v>750</v>
          </cell>
          <cell r="K338">
            <v>0</v>
          </cell>
          <cell r="L338">
            <v>750</v>
          </cell>
          <cell r="M338">
            <v>0</v>
          </cell>
          <cell r="N338">
            <v>26200</v>
          </cell>
        </row>
        <row r="339">
          <cell r="A339" t="str">
            <v>72.0401</v>
          </cell>
          <cell r="B339" t="str">
            <v>72.0401.0-280</v>
          </cell>
          <cell r="C339" t="str">
            <v>314C</v>
          </cell>
          <cell r="D339" t="str">
            <v>MECHANICAL CONSTRUCTION</v>
          </cell>
          <cell r="F339" t="str">
            <v>TGD-TURBINE LUBE OIL</v>
          </cell>
          <cell r="G339" t="str">
            <v>STORAGE TANK</v>
          </cell>
          <cell r="H339">
            <v>1</v>
          </cell>
          <cell r="I339" t="str">
            <v>EA</v>
          </cell>
          <cell r="J339">
            <v>40</v>
          </cell>
          <cell r="K339">
            <v>0</v>
          </cell>
          <cell r="L339">
            <v>40</v>
          </cell>
          <cell r="M339">
            <v>0</v>
          </cell>
          <cell r="N339">
            <v>1300</v>
          </cell>
        </row>
        <row r="340">
          <cell r="A340" t="str">
            <v>72.0401</v>
          </cell>
          <cell r="B340" t="str">
            <v>72.0401.0-320</v>
          </cell>
          <cell r="C340" t="str">
            <v>312A</v>
          </cell>
          <cell r="D340" t="str">
            <v>MECHANICAL CONSTRUCTION</v>
          </cell>
          <cell r="F340" t="str">
            <v>WSG-SCRUBBER MU WTR</v>
          </cell>
          <cell r="G340" t="str">
            <v>STRAINER</v>
          </cell>
          <cell r="H340">
            <v>1</v>
          </cell>
          <cell r="I340" t="str">
            <v>EA</v>
          </cell>
          <cell r="J340">
            <v>40</v>
          </cell>
          <cell r="K340">
            <v>0</v>
          </cell>
          <cell r="L340">
            <v>40</v>
          </cell>
          <cell r="M340">
            <v>0</v>
          </cell>
          <cell r="N340">
            <v>1300</v>
          </cell>
        </row>
        <row r="341">
          <cell r="A341" t="str">
            <v>72.0401</v>
          </cell>
          <cell r="B341" t="str">
            <v>72.0401.0-006</v>
          </cell>
          <cell r="C341" t="str">
            <v>312C</v>
          </cell>
          <cell r="D341" t="str">
            <v>MECHANICAL CONSTRUCTION</v>
          </cell>
          <cell r="F341" t="str">
            <v>ASA-BOTTOM ASH</v>
          </cell>
          <cell r="G341" t="str">
            <v>SUMP WATER PUMPS</v>
          </cell>
          <cell r="H341">
            <v>2</v>
          </cell>
          <cell r="I341" t="str">
            <v>EA</v>
          </cell>
          <cell r="J341">
            <v>20</v>
          </cell>
          <cell r="K341">
            <v>0</v>
          </cell>
          <cell r="L341">
            <v>40</v>
          </cell>
          <cell r="M341">
            <v>0</v>
          </cell>
          <cell r="N341">
            <v>1400</v>
          </cell>
        </row>
        <row r="342">
          <cell r="A342" t="str">
            <v>72.0401</v>
          </cell>
          <cell r="B342" t="str">
            <v>72.0401.0-352</v>
          </cell>
          <cell r="C342" t="str">
            <v>312C</v>
          </cell>
          <cell r="D342" t="str">
            <v>MECHANICAL CONSTRUCTION</v>
          </cell>
          <cell r="F342" t="str">
            <v>LIME STORAGE SILO-</v>
          </cell>
          <cell r="G342" t="str">
            <v>SUPPORT STEEL</v>
          </cell>
          <cell r="H342">
            <v>1</v>
          </cell>
          <cell r="I342" t="str">
            <v>LT</v>
          </cell>
          <cell r="J342">
            <v>2260</v>
          </cell>
          <cell r="K342">
            <v>0</v>
          </cell>
          <cell r="L342">
            <v>2260</v>
          </cell>
          <cell r="M342">
            <v>0</v>
          </cell>
          <cell r="N342">
            <v>76300</v>
          </cell>
        </row>
        <row r="343">
          <cell r="A343" t="str">
            <v>72.0401</v>
          </cell>
          <cell r="B343" t="str">
            <v>72.0401.0-348</v>
          </cell>
          <cell r="C343" t="str">
            <v>312C</v>
          </cell>
          <cell r="D343" t="str">
            <v>MECHANICAL CONSTRUCTION</v>
          </cell>
          <cell r="F343" t="str">
            <v>DUST COLLECTION</v>
          </cell>
          <cell r="G343" t="str">
            <v>SYSTEM-EQUIPMENT</v>
          </cell>
          <cell r="H343">
            <v>5</v>
          </cell>
          <cell r="I343" t="str">
            <v>LT</v>
          </cell>
          <cell r="J343">
            <v>252</v>
          </cell>
          <cell r="K343">
            <v>0</v>
          </cell>
          <cell r="L343">
            <v>1260</v>
          </cell>
          <cell r="M343">
            <v>0</v>
          </cell>
          <cell r="N343">
            <v>44200</v>
          </cell>
        </row>
        <row r="344">
          <cell r="A344" t="str">
            <v>72.0401</v>
          </cell>
          <cell r="B344" t="str">
            <v>72.0401.0-027</v>
          </cell>
          <cell r="C344" t="str">
            <v>312C</v>
          </cell>
          <cell r="D344" t="str">
            <v>MECHANICAL CONSTRUCTION</v>
          </cell>
          <cell r="F344" t="str">
            <v>ASD-PULVERIZER REJ</v>
          </cell>
          <cell r="G344" t="str">
            <v>TANKS (5) &amp; PUMPS</v>
          </cell>
          <cell r="H344">
            <v>1</v>
          </cell>
          <cell r="I344" t="str">
            <v>LT</v>
          </cell>
          <cell r="J344">
            <v>240</v>
          </cell>
          <cell r="K344">
            <v>0</v>
          </cell>
          <cell r="L344">
            <v>240</v>
          </cell>
          <cell r="M344">
            <v>0</v>
          </cell>
          <cell r="N344">
            <v>8300</v>
          </cell>
        </row>
        <row r="345">
          <cell r="A345" t="str">
            <v>72.0401</v>
          </cell>
          <cell r="B345" t="str">
            <v>72.0401.0-033</v>
          </cell>
          <cell r="C345" t="str">
            <v>312C</v>
          </cell>
          <cell r="D345" t="str">
            <v>MECHANICAL CONSTRUCTION</v>
          </cell>
          <cell r="E345" t="str">
            <v>BUILDG SUMP PUMPS</v>
          </cell>
          <cell r="F345" t="str">
            <v>ASE-SCRUBBER SOLIDS</v>
          </cell>
          <cell r="G345" t="str">
            <v>THICKENER PUMP</v>
          </cell>
          <cell r="H345">
            <v>2</v>
          </cell>
          <cell r="I345" t="str">
            <v>EA</v>
          </cell>
          <cell r="J345">
            <v>30</v>
          </cell>
          <cell r="K345">
            <v>0</v>
          </cell>
          <cell r="L345">
            <v>60</v>
          </cell>
          <cell r="M345">
            <v>0</v>
          </cell>
          <cell r="N345">
            <v>2100</v>
          </cell>
        </row>
        <row r="346">
          <cell r="A346" t="str">
            <v>72.0401</v>
          </cell>
          <cell r="B346" t="str">
            <v>72.0401.0-284</v>
          </cell>
          <cell r="C346" t="str">
            <v>314C</v>
          </cell>
          <cell r="D346" t="str">
            <v>MECHANICAL CONSTRUCTION</v>
          </cell>
          <cell r="F346" t="str">
            <v>TGD-TURBINE LUBE OIL</v>
          </cell>
          <cell r="G346" t="str">
            <v>TRANSFER PUMP</v>
          </cell>
          <cell r="H346">
            <v>1</v>
          </cell>
          <cell r="I346" t="str">
            <v>EA</v>
          </cell>
          <cell r="J346">
            <v>30</v>
          </cell>
          <cell r="K346">
            <v>0</v>
          </cell>
          <cell r="L346">
            <v>30</v>
          </cell>
          <cell r="M346">
            <v>0</v>
          </cell>
          <cell r="N346">
            <v>1000</v>
          </cell>
        </row>
        <row r="347">
          <cell r="A347" t="str">
            <v>72.0401</v>
          </cell>
          <cell r="B347" t="str">
            <v>72.0401.0-003</v>
          </cell>
          <cell r="C347" t="str">
            <v>312C</v>
          </cell>
          <cell r="D347" t="str">
            <v>MECHANICAL CONSTRUCTION</v>
          </cell>
          <cell r="F347" t="str">
            <v>ASA-BOTTOM ASH</v>
          </cell>
          <cell r="G347" t="str">
            <v>TRANSFER TANK</v>
          </cell>
          <cell r="H347">
            <v>1</v>
          </cell>
          <cell r="I347" t="str">
            <v>LT</v>
          </cell>
          <cell r="J347">
            <v>300</v>
          </cell>
          <cell r="K347">
            <v>0</v>
          </cell>
          <cell r="L347">
            <v>300</v>
          </cell>
          <cell r="M347">
            <v>0</v>
          </cell>
          <cell r="N347">
            <v>10000</v>
          </cell>
        </row>
        <row r="348">
          <cell r="A348" t="str">
            <v>72.0401</v>
          </cell>
          <cell r="B348" t="str">
            <v>72.0401.0-306</v>
          </cell>
          <cell r="C348" t="str">
            <v>311B</v>
          </cell>
          <cell r="D348" t="str">
            <v>MECHANICAL CONSTRUCTION</v>
          </cell>
          <cell r="F348" t="str">
            <v>WSC-SERVICE WATER</v>
          </cell>
          <cell r="G348" t="str">
            <v>TRNSFER PUMPS</v>
          </cell>
          <cell r="H348">
            <v>2</v>
          </cell>
          <cell r="I348" t="str">
            <v>EA</v>
          </cell>
          <cell r="J348">
            <v>50</v>
          </cell>
          <cell r="K348">
            <v>0</v>
          </cell>
          <cell r="L348">
            <v>100</v>
          </cell>
          <cell r="M348">
            <v>0</v>
          </cell>
          <cell r="N348">
            <v>3400</v>
          </cell>
        </row>
        <row r="349">
          <cell r="A349" t="str">
            <v>72.0401</v>
          </cell>
          <cell r="B349" t="str">
            <v>72.0401.0-009</v>
          </cell>
          <cell r="C349" t="str">
            <v>312C</v>
          </cell>
          <cell r="D349" t="str">
            <v>MECHANICAL CONSTRUCTION</v>
          </cell>
          <cell r="F349" t="str">
            <v>ASA-BOTTOM ASH</v>
          </cell>
          <cell r="G349" t="str">
            <v>UCC PIPING</v>
          </cell>
          <cell r="H349">
            <v>1182</v>
          </cell>
          <cell r="I349" t="str">
            <v>LF</v>
          </cell>
          <cell r="J349">
            <v>1.1505922165820643</v>
          </cell>
          <cell r="K349">
            <v>5.0761421319796955</v>
          </cell>
          <cell r="L349">
            <v>1360</v>
          </cell>
          <cell r="M349">
            <v>6000</v>
          </cell>
          <cell r="N349">
            <v>44200</v>
          </cell>
        </row>
        <row r="350">
          <cell r="A350" t="str">
            <v>72.0401</v>
          </cell>
          <cell r="B350" t="str">
            <v>72.0401.0-020</v>
          </cell>
          <cell r="C350" t="str">
            <v>312C</v>
          </cell>
          <cell r="D350" t="str">
            <v>MECHANICAL CONSTRUCTION</v>
          </cell>
          <cell r="F350" t="str">
            <v>ASB-FLY ASH</v>
          </cell>
          <cell r="G350" t="str">
            <v>UCC PIPING</v>
          </cell>
          <cell r="H350">
            <v>1979</v>
          </cell>
          <cell r="I350" t="str">
            <v>LF</v>
          </cell>
          <cell r="J350">
            <v>1.2885295603840323</v>
          </cell>
          <cell r="K350">
            <v>3.6887316826680143</v>
          </cell>
          <cell r="L350">
            <v>2550</v>
          </cell>
          <cell r="M350">
            <v>7300</v>
          </cell>
          <cell r="N350">
            <v>67000</v>
          </cell>
        </row>
        <row r="351">
          <cell r="A351" t="str">
            <v>72.0401</v>
          </cell>
          <cell r="B351" t="str">
            <v>72.0401.0-025</v>
          </cell>
          <cell r="C351" t="str">
            <v>312C</v>
          </cell>
          <cell r="D351" t="str">
            <v>MECHANICAL CONSTRUCTION</v>
          </cell>
          <cell r="F351" t="str">
            <v>ASC-ECONOMIZER ASH</v>
          </cell>
          <cell r="G351" t="str">
            <v>UCC PIPING</v>
          </cell>
          <cell r="H351">
            <v>1</v>
          </cell>
          <cell r="I351" t="str">
            <v>LT</v>
          </cell>
          <cell r="J351">
            <v>0</v>
          </cell>
          <cell r="K351">
            <v>1700</v>
          </cell>
          <cell r="L351">
            <v>0</v>
          </cell>
          <cell r="M351">
            <v>1700</v>
          </cell>
          <cell r="N351">
            <v>15600</v>
          </cell>
        </row>
        <row r="352">
          <cell r="A352" t="str">
            <v>72.0401</v>
          </cell>
          <cell r="B352" t="str">
            <v>72.0401.0-028</v>
          </cell>
          <cell r="C352" t="str">
            <v>312C</v>
          </cell>
          <cell r="D352" t="str">
            <v>MECHANICAL CONSTRUCTION</v>
          </cell>
          <cell r="F352" t="str">
            <v>ASD-PULVERIZER REJ</v>
          </cell>
          <cell r="G352" t="str">
            <v>UCC PIPING</v>
          </cell>
          <cell r="H352">
            <v>611</v>
          </cell>
          <cell r="I352" t="str">
            <v>LF</v>
          </cell>
          <cell r="J352">
            <v>0.70376432078559736</v>
          </cell>
          <cell r="K352">
            <v>5.0736497545008179</v>
          </cell>
          <cell r="L352">
            <v>430</v>
          </cell>
          <cell r="M352">
            <v>3100</v>
          </cell>
          <cell r="N352">
            <v>14000</v>
          </cell>
        </row>
        <row r="353">
          <cell r="A353" t="str">
            <v>72.0401</v>
          </cell>
          <cell r="B353" t="str">
            <v>72.0401.0-008</v>
          </cell>
          <cell r="C353" t="str">
            <v>312C</v>
          </cell>
          <cell r="D353" t="str">
            <v>MECHANICAL CONSTRUCTION</v>
          </cell>
          <cell r="F353" t="str">
            <v>ASA-BOTTOM ASH</v>
          </cell>
          <cell r="G353" t="str">
            <v>UCC PUMPS &amp; CRUSHERS</v>
          </cell>
          <cell r="H353">
            <v>1</v>
          </cell>
          <cell r="I353" t="str">
            <v>LT</v>
          </cell>
          <cell r="J353">
            <v>1700</v>
          </cell>
          <cell r="K353">
            <v>0</v>
          </cell>
          <cell r="L353">
            <v>1700</v>
          </cell>
          <cell r="M353">
            <v>0</v>
          </cell>
          <cell r="N353">
            <v>58400</v>
          </cell>
        </row>
        <row r="354">
          <cell r="A354" t="str">
            <v>72.0401</v>
          </cell>
          <cell r="B354" t="str">
            <v>72.0401.0-178</v>
          </cell>
          <cell r="C354" t="str">
            <v>312B</v>
          </cell>
          <cell r="D354" t="str">
            <v>MECHANICAL CONSTRUCTION</v>
          </cell>
          <cell r="F354" t="str">
            <v>FOA-FO REC &amp; STORAGE</v>
          </cell>
          <cell r="G354" t="str">
            <v>UNLOADING PUMPS</v>
          </cell>
          <cell r="H354">
            <v>2</v>
          </cell>
          <cell r="I354" t="str">
            <v>EA</v>
          </cell>
          <cell r="J354">
            <v>30</v>
          </cell>
          <cell r="K354">
            <v>0</v>
          </cell>
          <cell r="L354">
            <v>60</v>
          </cell>
          <cell r="M354">
            <v>0</v>
          </cell>
          <cell r="N354">
            <v>2100</v>
          </cell>
        </row>
        <row r="355">
          <cell r="A355" t="str">
            <v>72.0401</v>
          </cell>
          <cell r="B355" t="str">
            <v>72.0401.0-060</v>
          </cell>
          <cell r="C355" t="str">
            <v>311B</v>
          </cell>
          <cell r="D355" t="str">
            <v>MECHANICAL CONSTRUCTION</v>
          </cell>
          <cell r="F355" t="str">
            <v>BSK-ROOF DRAINS</v>
          </cell>
          <cell r="G355" t="str">
            <v>WATER MANAGEMENT BDG</v>
          </cell>
          <cell r="H355">
            <v>110</v>
          </cell>
          <cell r="I355" t="str">
            <v>LF</v>
          </cell>
          <cell r="J355">
            <v>1.1818181818181819</v>
          </cell>
          <cell r="K355">
            <v>9.0909090909090917</v>
          </cell>
          <cell r="L355">
            <v>130</v>
          </cell>
          <cell r="M355">
            <v>1000</v>
          </cell>
          <cell r="N355">
            <v>4200</v>
          </cell>
        </row>
        <row r="356">
          <cell r="A356" t="str">
            <v>72.0401</v>
          </cell>
          <cell r="B356" t="str">
            <v>72.0401.0-200</v>
          </cell>
          <cell r="C356" t="str">
            <v>312C</v>
          </cell>
          <cell r="D356" t="str">
            <v>MECHANICAL CONSTRUCTION</v>
          </cell>
          <cell r="E356" t="str">
            <v>SYSTEM EQUIPMENT</v>
          </cell>
          <cell r="F356" t="str">
            <v>SAC-ST CYC SAMPLING</v>
          </cell>
          <cell r="G356" t="str">
            <v>WATER QUALITY CONTRL</v>
          </cell>
          <cell r="H356">
            <v>1</v>
          </cell>
          <cell r="I356" t="str">
            <v>LT</v>
          </cell>
          <cell r="J356">
            <v>360</v>
          </cell>
          <cell r="K356">
            <v>0</v>
          </cell>
          <cell r="L356">
            <v>360</v>
          </cell>
          <cell r="M356">
            <v>0</v>
          </cell>
          <cell r="N356">
            <v>11900</v>
          </cell>
        </row>
        <row r="357">
          <cell r="A357" t="str">
            <v>72.0401</v>
          </cell>
          <cell r="B357" t="str">
            <v>72.0401.0-179</v>
          </cell>
          <cell r="C357" t="str">
            <v>312B</v>
          </cell>
          <cell r="D357" t="str">
            <v>MECHANICAL CONSTRUCTION</v>
          </cell>
          <cell r="F357" t="str">
            <v>FOA-FO REC &amp; STORAGE</v>
          </cell>
          <cell r="G357" t="str">
            <v>YARD FUEL PUMPS</v>
          </cell>
          <cell r="H357">
            <v>2</v>
          </cell>
          <cell r="I357" t="str">
            <v>EA</v>
          </cell>
          <cell r="J357">
            <v>15</v>
          </cell>
          <cell r="K357">
            <v>8850</v>
          </cell>
          <cell r="L357">
            <v>30</v>
          </cell>
          <cell r="M357">
            <v>17700</v>
          </cell>
          <cell r="N357">
            <v>1000</v>
          </cell>
        </row>
        <row r="358">
          <cell r="A358" t="str">
            <v>72.0401</v>
          </cell>
          <cell r="B358" t="str">
            <v>72.0401.0-058</v>
          </cell>
          <cell r="C358" t="str">
            <v>311B</v>
          </cell>
          <cell r="D358" t="str">
            <v>MECHANICAL CONSTRUCTION</v>
          </cell>
          <cell r="F358" t="str">
            <v>BSF-ROOF DRAINS</v>
          </cell>
          <cell r="G358" t="str">
            <v>YARD SERVICES BLDG</v>
          </cell>
          <cell r="H358">
            <v>213</v>
          </cell>
          <cell r="I358" t="str">
            <v>LF</v>
          </cell>
          <cell r="J358">
            <v>0.9859154929577465</v>
          </cell>
          <cell r="K358">
            <v>9.3896713615023479</v>
          </cell>
          <cell r="L358">
            <v>210</v>
          </cell>
          <cell r="M358">
            <v>2000</v>
          </cell>
          <cell r="N358">
            <v>6800</v>
          </cell>
        </row>
        <row r="359">
          <cell r="A359" t="str">
            <v>72.0401</v>
          </cell>
          <cell r="B359" t="str">
            <v>72.0401.0-363</v>
          </cell>
          <cell r="C359" t="str">
            <v>312</v>
          </cell>
          <cell r="D359" t="str">
            <v>MECHANICAL CONSTRUCTION</v>
          </cell>
          <cell r="F359" t="str">
            <v>DEMOBILIZATION</v>
          </cell>
          <cell r="H359">
            <v>1</v>
          </cell>
          <cell r="I359" t="str">
            <v>LT</v>
          </cell>
          <cell r="J359">
            <v>500</v>
          </cell>
          <cell r="K359">
            <v>0</v>
          </cell>
          <cell r="L359">
            <v>500</v>
          </cell>
          <cell r="M359">
            <v>0</v>
          </cell>
          <cell r="N359">
            <v>31500</v>
          </cell>
        </row>
        <row r="360">
          <cell r="A360" t="str">
            <v>72.0401</v>
          </cell>
          <cell r="B360" t="str">
            <v>72.0401.0-342</v>
          </cell>
          <cell r="C360" t="str">
            <v>312B</v>
          </cell>
          <cell r="D360" t="str">
            <v>MECHANICAL CONSTRUCTION</v>
          </cell>
          <cell r="F360" t="str">
            <v>DUCT-GUNITE</v>
          </cell>
          <cell r="H360">
            <v>1</v>
          </cell>
          <cell r="I360" t="str">
            <v>LT</v>
          </cell>
          <cell r="J360">
            <v>12050</v>
          </cell>
          <cell r="K360">
            <v>780000</v>
          </cell>
          <cell r="L360">
            <v>12050</v>
          </cell>
          <cell r="M360">
            <v>780000</v>
          </cell>
          <cell r="N360">
            <v>399600</v>
          </cell>
        </row>
        <row r="361">
          <cell r="A361" t="str">
            <v>72.0401</v>
          </cell>
          <cell r="B361" t="str">
            <v>72.0401.0-343</v>
          </cell>
          <cell r="C361" t="str">
            <v>312C</v>
          </cell>
          <cell r="D361" t="str">
            <v>MECHANICAL CONSTRUCTION</v>
          </cell>
          <cell r="F361" t="str">
            <v>DUCT-LEAK TESTING</v>
          </cell>
          <cell r="H361">
            <v>1</v>
          </cell>
          <cell r="I361" t="str">
            <v>LT</v>
          </cell>
          <cell r="J361">
            <v>130</v>
          </cell>
          <cell r="K361">
            <v>0</v>
          </cell>
          <cell r="L361">
            <v>130</v>
          </cell>
          <cell r="M361">
            <v>0</v>
          </cell>
          <cell r="N361">
            <v>4900</v>
          </cell>
        </row>
        <row r="362">
          <cell r="A362" t="str">
            <v>72.0401</v>
          </cell>
          <cell r="B362" t="str">
            <v>72.0401.0-341</v>
          </cell>
          <cell r="C362" t="str">
            <v>312C</v>
          </cell>
          <cell r="D362" t="str">
            <v>MECHANICAL CONSTRUCTION</v>
          </cell>
          <cell r="F362" t="str">
            <v>DUCT-SCRUBBER BYPASS</v>
          </cell>
          <cell r="H362">
            <v>1</v>
          </cell>
          <cell r="I362" t="str">
            <v>LT</v>
          </cell>
          <cell r="J362">
            <v>1960</v>
          </cell>
          <cell r="K362">
            <v>0</v>
          </cell>
          <cell r="L362">
            <v>1960</v>
          </cell>
          <cell r="M362">
            <v>0</v>
          </cell>
          <cell r="N362">
            <v>70300</v>
          </cell>
        </row>
        <row r="363">
          <cell r="A363" t="str">
            <v>72.0401</v>
          </cell>
          <cell r="B363" t="str">
            <v>72.0401.0-362</v>
          </cell>
          <cell r="C363" t="str">
            <v>312C</v>
          </cell>
          <cell r="D363" t="str">
            <v>MECHANICAL CONSTRUCTION</v>
          </cell>
          <cell r="F363" t="str">
            <v>GAS MONITORING</v>
          </cell>
          <cell r="H363">
            <v>1</v>
          </cell>
          <cell r="I363" t="str">
            <v>LT</v>
          </cell>
          <cell r="J363">
            <v>30</v>
          </cell>
          <cell r="K363">
            <v>400</v>
          </cell>
          <cell r="L363">
            <v>30</v>
          </cell>
          <cell r="M363">
            <v>400</v>
          </cell>
          <cell r="N363">
            <v>1000</v>
          </cell>
        </row>
        <row r="364">
          <cell r="A364" t="str">
            <v>72.0401</v>
          </cell>
          <cell r="B364" t="str">
            <v>72.0401.0-361</v>
          </cell>
          <cell r="C364" t="str">
            <v>312C</v>
          </cell>
          <cell r="D364" t="str">
            <v>MECHANICAL CONSTRUCTION</v>
          </cell>
          <cell r="F364" t="str">
            <v>INSTRUMENT RACKS</v>
          </cell>
          <cell r="H364">
            <v>44</v>
          </cell>
          <cell r="I364" t="str">
            <v>EA</v>
          </cell>
          <cell r="J364">
            <v>9.7727272727272734</v>
          </cell>
          <cell r="K364">
            <v>36.363636363636367</v>
          </cell>
          <cell r="L364">
            <v>430</v>
          </cell>
          <cell r="M364">
            <v>1600</v>
          </cell>
          <cell r="N364">
            <v>11100</v>
          </cell>
        </row>
        <row r="365">
          <cell r="A365" t="str">
            <v>72.0401</v>
          </cell>
          <cell r="B365" t="str">
            <v>72.0401.0-353</v>
          </cell>
          <cell r="C365" t="str">
            <v>312C</v>
          </cell>
          <cell r="D365" t="str">
            <v>MECHANICAL CONSTRUCTION</v>
          </cell>
          <cell r="F365" t="str">
            <v>LIME STORAGE SILO</v>
          </cell>
          <cell r="H365">
            <v>1</v>
          </cell>
          <cell r="I365" t="str">
            <v>LT</v>
          </cell>
          <cell r="J365">
            <v>2520</v>
          </cell>
          <cell r="K365">
            <v>600</v>
          </cell>
          <cell r="L365">
            <v>2520</v>
          </cell>
          <cell r="M365">
            <v>600</v>
          </cell>
          <cell r="N365">
            <v>90100</v>
          </cell>
        </row>
        <row r="366">
          <cell r="A366" t="str">
            <v>72.0401</v>
          </cell>
          <cell r="B366" t="str">
            <v>72.0401.0-001</v>
          </cell>
          <cell r="C366" t="str">
            <v>312</v>
          </cell>
          <cell r="D366" t="str">
            <v>MECHANICAL CONSTRUCTION</v>
          </cell>
          <cell r="F366" t="str">
            <v>MOBILIZATION</v>
          </cell>
          <cell r="H366">
            <v>1</v>
          </cell>
          <cell r="I366" t="str">
            <v>LT</v>
          </cell>
          <cell r="J366">
            <v>500</v>
          </cell>
          <cell r="K366">
            <v>0</v>
          </cell>
          <cell r="L366">
            <v>500</v>
          </cell>
          <cell r="M366">
            <v>0</v>
          </cell>
          <cell r="N366">
            <v>868000</v>
          </cell>
        </row>
        <row r="367">
          <cell r="A367" t="str">
            <v>72.0401</v>
          </cell>
          <cell r="B367" t="str">
            <v>72.0401.0-360</v>
          </cell>
          <cell r="C367" t="str">
            <v>312C</v>
          </cell>
          <cell r="D367" t="str">
            <v>MECHANICAL CONSTRUCTION</v>
          </cell>
          <cell r="F367" t="str">
            <v>PIPELINE ID SIGNS</v>
          </cell>
          <cell r="H367">
            <v>1</v>
          </cell>
          <cell r="I367" t="str">
            <v>LT</v>
          </cell>
          <cell r="J367">
            <v>200</v>
          </cell>
          <cell r="K367">
            <v>3000</v>
          </cell>
          <cell r="L367">
            <v>200</v>
          </cell>
          <cell r="M367">
            <v>3000</v>
          </cell>
          <cell r="N367">
            <v>6500</v>
          </cell>
        </row>
        <row r="368">
          <cell r="A368" t="str">
            <v>72.0401</v>
          </cell>
          <cell r="B368" t="str">
            <v>72.0401.0-359</v>
          </cell>
          <cell r="C368" t="str">
            <v>312C</v>
          </cell>
          <cell r="D368" t="str">
            <v>MECHANICAL CONSTRUCTION</v>
          </cell>
          <cell r="F368" t="str">
            <v>STARTUP</v>
          </cell>
          <cell r="H368">
            <v>1</v>
          </cell>
          <cell r="I368" t="str">
            <v>LT</v>
          </cell>
          <cell r="J368">
            <v>0</v>
          </cell>
          <cell r="K368">
            <v>0</v>
          </cell>
          <cell r="L368">
            <v>0</v>
          </cell>
          <cell r="M368">
            <v>0</v>
          </cell>
          <cell r="N368">
            <v>20000</v>
          </cell>
        </row>
        <row r="369">
          <cell r="A369" t="str">
            <v>72.0401</v>
          </cell>
          <cell r="B369" t="str">
            <v>72.0401.0-358</v>
          </cell>
          <cell r="C369" t="str">
            <v>312C</v>
          </cell>
          <cell r="D369" t="str">
            <v>MECHANICAL CONSTRUCTION</v>
          </cell>
          <cell r="F369" t="str">
            <v>STEAM BLOW</v>
          </cell>
          <cell r="H369">
            <v>1</v>
          </cell>
          <cell r="I369" t="str">
            <v>LT</v>
          </cell>
          <cell r="J369">
            <v>0</v>
          </cell>
          <cell r="K369">
            <v>0</v>
          </cell>
          <cell r="L369">
            <v>0</v>
          </cell>
          <cell r="M369">
            <v>0</v>
          </cell>
          <cell r="N369">
            <v>9500</v>
          </cell>
        </row>
        <row r="370">
          <cell r="L370" t="str">
            <v>-</v>
          </cell>
          <cell r="M370" t="str">
            <v>-</v>
          </cell>
          <cell r="N370" t="str">
            <v>-</v>
          </cell>
        </row>
        <row r="371">
          <cell r="L371">
            <v>326120</v>
          </cell>
          <cell r="M371">
            <v>5378000</v>
          </cell>
          <cell r="N371">
            <v>11798900</v>
          </cell>
        </row>
      </sheetData>
      <sheetData sheetId="27"/>
      <sheetData sheetId="28"/>
      <sheetData sheetId="29"/>
      <sheetData sheetId="30"/>
      <sheetData sheetId="31"/>
      <sheetData sheetId="3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Hierarchy"/>
      <sheetName val="Model Design"/>
      <sheetName val="FRONTSHEET"/>
      <sheetName val="Summary4"/>
      <sheetName val="Summary5"/>
      <sheetName val="Summary45"/>
      <sheetName val="SD4"/>
      <sheetName val="SD5"/>
      <sheetName val="Mine"/>
      <sheetName val="SPC4"/>
      <sheetName val="SPC5"/>
      <sheetName val="SPC45"/>
      <sheetName val="Debt4"/>
      <sheetName val="Debt5"/>
      <sheetName val="Debt45"/>
      <sheetName val="Equity4"/>
      <sheetName val="Equity5"/>
      <sheetName val="Equity45"/>
      <sheetName val="GenAssumptions"/>
      <sheetName val="AssumptionsSD4"/>
      <sheetName val="AssumptionsSD5"/>
      <sheetName val="Curves"/>
      <sheetName val="Assumptions and Inputs"/>
      <sheetName val="Sandow 4 and Contract Inputs"/>
      <sheetName val="Sandow 5 Inputs"/>
      <sheetName val="EXHIBITS --&gt;"/>
      <sheetName val="Summary of Values"/>
      <sheetName val="Fixed Asset Summary"/>
      <sheetName val="Sandow 4 Cost"/>
      <sheetName val="Sandow 4 Valuation"/>
      <sheetName val="Unfavorable Contract"/>
      <sheetName val="Emission Credit Analysis"/>
      <sheetName val="WACC"/>
      <sheetName val="WORKPAPER --&gt;"/>
      <sheetName val="Summary of Values WP"/>
      <sheetName val="Sandow 4 BVal"/>
      <sheetName val="Sandow 5 Valuation"/>
      <sheetName val="Lignite Contract"/>
      <sheetName val="WACC and WARA"/>
      <sheetName val="Depreciation - Sandow 4"/>
      <sheetName val="Depreciation - Sandow 5"/>
      <sheetName val="Gen Assumptions"/>
      <sheetName val="Field Assumptions"/>
      <sheetName val="MP 61 Pod A PDP"/>
      <sheetName val="MP 61 Pod B  PDP"/>
      <sheetName val="MP 61 BA-4AA   PDP"/>
      <sheetName val="MP 61 E,F,G   PDP"/>
      <sheetName val="MP 61   PDBP"/>
      <sheetName val="MP 61   PUD"/>
      <sheetName val="MP 72 PDSI"/>
      <sheetName val="MP 72 PDBP"/>
      <sheetName val="MP 72 PUD"/>
      <sheetName val="Scenario"/>
      <sheetName val="Total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1">
          <cell r="C11" t="str">
            <v>Perennial Power Holding, Inc.</v>
          </cell>
        </row>
        <row r="17">
          <cell r="C17" t="str">
            <v>this border defines a print range… do NOT remove the shading…</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x Depr Apex &amp; WGA"/>
      <sheetName val="Input Tab"/>
      <sheetName val="Pending"/>
      <sheetName val="Check Total"/>
      <sheetName val="Broadway P-1 Patn Info"/>
      <sheetName val="Consolidated"/>
      <sheetName val="Consol A-1 M-1"/>
      <sheetName val="Consol A-2a Bk format"/>
      <sheetName val="Consol A-2b Tax Format"/>
      <sheetName val="Consol A-2c tax Bridge"/>
      <sheetName val="Consol C-1a Equity"/>
      <sheetName val="Consol C-1aa PROJ"/>
      <sheetName val="Consol C-1b Test"/>
      <sheetName val="Consol C-2 Contri"/>
      <sheetName val="Consol C-2a Contri"/>
      <sheetName val="Consol C-3 - Upper Tier"/>
      <sheetName val="Consol C-3a Distri"/>
      <sheetName val="Consol C-3b distr adj"/>
      <sheetName val="Consol C-4a by Ptn"/>
      <sheetName val="Consol C-4b"/>
      <sheetName val="Consol D-1 Equity by Entity"/>
      <sheetName val="Consol D-2 Calc by Project"/>
      <sheetName val="Consol D-3 Alloc to Proj"/>
      <sheetName val="Consol D-4 Total by Proj"/>
      <sheetName val="Consol F-1 Prepaid"/>
      <sheetName val="Consol G-1 Summ"/>
      <sheetName val="Consol G-2 DFC Amort"/>
      <sheetName val="Consol J-1 ST TX Accr"/>
      <sheetName val="Consol J-1a MI SBT"/>
      <sheetName val="Consol J-1a-1 MI SBT"/>
      <sheetName val="Consol J-1b-1 TX GM Tax"/>
      <sheetName val="Consol J-1b-2 TX GM Tax- CGS"/>
      <sheetName val="Consol L-1 ARO Review"/>
      <sheetName val="Consol L-2 Liability Review"/>
      <sheetName val="Consol M-3 Q's"/>
      <sheetName val="Upper Tier DPGR"/>
      <sheetName val="Consol R-1a DPGR"/>
      <sheetName val="Consol R-1b DPGR"/>
      <sheetName val="Consol R-1c Adj"/>
      <sheetName val="Upper Tier S Factors &amp; Inc"/>
      <sheetName val="Consol S-1a Sum"/>
      <sheetName val="Consol S-1a-1 Blocker NJ Income"/>
      <sheetName val="Consol S-1b by Entity"/>
      <sheetName val="Consol S-1c Pty by Entity"/>
      <sheetName val="BGC"/>
      <sheetName val="BGC A-1 M-1"/>
      <sheetName val="BGC A-2 BS &amp; IS"/>
      <sheetName val="BGC C-1 Equity"/>
      <sheetName val="BGC C-2 Equity Roll"/>
      <sheetName val="BGC G-1 Fixed"/>
      <sheetName val="BGH"/>
      <sheetName val="BGH A-1 M-1"/>
      <sheetName val="BGH A-2 BS &amp; IS"/>
      <sheetName val="BGH C-1 Equity"/>
      <sheetName val="BGH G-1 Fixed"/>
      <sheetName val="BGF"/>
      <sheetName val="BGF A-1 M-1"/>
      <sheetName val="BGF A-2 BS&amp;IS"/>
      <sheetName val="Consol - Book FS"/>
      <sheetName val="BGF C-1 Equity"/>
      <sheetName val="BGF C-1a Distribs"/>
      <sheetName val="BGF D-1 Proj"/>
      <sheetName val="BGF F-1 Sugar Gain"/>
      <sheetName val="BGF F-1 Zeeland Gain"/>
      <sheetName val="BGF G-1 Depr-Amort"/>
      <sheetName val="BGF H-1 Unrealized"/>
      <sheetName val="Procurement II"/>
      <sheetName val="Procurement II A-1 M-1"/>
      <sheetName val="Procurement II A-2 BS&amp;IS"/>
      <sheetName val="Procurement II C-1 Capital"/>
      <sheetName val="Procurement II D-1 Proj"/>
      <sheetName val="Procurement II H-1 Cap Cost"/>
      <sheetName val="Procurement I"/>
      <sheetName val="Procurement I A-1 M-1"/>
      <sheetName val="Procurement I A-2 BS &amp; IS"/>
      <sheetName val="Procurement I C-1 Equity"/>
      <sheetName val="Procurement I H-1 Cap Cost"/>
      <sheetName val="Procurement I T-2 TN Frch"/>
      <sheetName val="Sugar Creek"/>
      <sheetName val="Sugar A-1 M-1"/>
      <sheetName val="Sugar A-2 BS&amp;IS"/>
      <sheetName val="Sugar A-2a book gain"/>
      <sheetName val="Sugar C-1 Capital"/>
      <sheetName val="Sugar D-1 Proj"/>
      <sheetName val="Sugar G-1 Fixed"/>
      <sheetName val="Sugar G-1a Fixed addi 07"/>
      <sheetName val="Sugar H-1 Unrealized"/>
      <sheetName val="Sugar H-2 ARO"/>
      <sheetName val="Zeeland"/>
      <sheetName val="Zeeland A-1 M-1"/>
      <sheetName val="Zeeland A-2 BS &amp; IS"/>
      <sheetName val="Zeeland A-2a Bk Gain  Dec 21 TB"/>
      <sheetName val="Zeeland C-1 Equity"/>
      <sheetName val="Zeeland G-1 fixed"/>
      <sheetName val="Zeeland H-1 Unreal Hedge"/>
      <sheetName val="Zeeland H-2 ARO"/>
      <sheetName val="Apex"/>
      <sheetName val="Apex A-1 M-1"/>
      <sheetName val="Apex A-2 BS&amp;IS"/>
      <sheetName val="Apex C-1 Capital"/>
      <sheetName val="Apex D-1 Proj"/>
      <sheetName val="Apex G-1"/>
      <sheetName val="Apex G-1a Add 07"/>
      <sheetName val="Apex H-1 Unrealized"/>
      <sheetName val="Bosque"/>
      <sheetName val="Bosque A-1 M-1"/>
      <sheetName val="Bosque A-2 BS &amp; IS"/>
      <sheetName val="Bosque C-1 Equity"/>
      <sheetName val="Bosque BS &quot;1 second&quot; return "/>
      <sheetName val="Bosque C-1 &quot;1 second&quot; return"/>
      <sheetName val="Bosque &quot;1 second&quot; Supporting sc"/>
      <sheetName val="Bosque G-1Fixed"/>
      <sheetName val="Bosque H-1 Unrealized"/>
      <sheetName val="West GA"/>
      <sheetName val="WGA A-1 M-1"/>
      <sheetName val="WGA A-2 BS &amp; IS"/>
      <sheetName val="WGA C-1 Equity"/>
      <sheetName val="WGA D-1 Proj"/>
      <sheetName val="WGA G-1 Fixed"/>
      <sheetName val="WGA G-1a Addi 07"/>
      <sheetName val="WGA H-1 Unrealized"/>
      <sheetName val="WGA H-2 ARO"/>
      <sheetName val="Shady Hills Holding"/>
      <sheetName val="Shady Hold A-1 M-1"/>
      <sheetName val="Shady Hold A-2 BS&amp;IS"/>
      <sheetName val="Shady Hold C-1 Capital"/>
      <sheetName val="Shady Hills"/>
      <sheetName val="Shady A-1 M-1"/>
      <sheetName val="Shady A-2 BS&amp;IS"/>
      <sheetName val="Shady C-1 Capital"/>
      <sheetName val="Shady BS &quot;1 second &quot; return"/>
      <sheetName val="Shady &quot;1 second&quot; Supportin"/>
      <sheetName val="Shady C-1 &quot;1 second&quot; return"/>
      <sheetName val="Shady G-1 Fixed"/>
      <sheetName val="Shady H-2 ARO "/>
      <sheetName val="Source data---&gt;"/>
      <sheetName val="Z-1 Depr Est %"/>
      <sheetName val="Z-2 Plant Structure Breakout"/>
      <sheetName val="Z-3 1060 Tax basis adj "/>
      <sheetName val="Consol C-3c - do we still need"/>
      <sheetName val="Trial Balance - Review Log"/>
      <sheetName val="Sirona"/>
      <sheetName val="Sandy Actual 9-30"/>
      <sheetName val="SC Swaps Hypo 9-30-07"/>
      <sheetName val="fuelbudg"/>
      <sheetName val="Index Sht1"/>
      <sheetName val="Cash"/>
      <sheetName val="Dynegy Partial Sale summary"/>
      <sheetName val="TB 12-31-09 Updated 2-2-10"/>
      <sheetName val="TB 11 30 09"/>
      <sheetName val="Sheet1"/>
      <sheetName val="Detail"/>
      <sheetName val="Journal Entry"/>
      <sheetName val="BGC Ref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1">
          <cell r="A1" t="str">
            <v>Broadway Generating Company LLC - Equity -  2008</v>
          </cell>
        </row>
        <row r="5">
          <cell r="A5" t="str">
            <v>Roll of Capital (for Book)</v>
          </cell>
        </row>
        <row r="6">
          <cell r="C6" t="str">
            <v>Contri</v>
          </cell>
        </row>
        <row r="7">
          <cell r="C7" t="str">
            <v>Contri Change</v>
          </cell>
        </row>
        <row r="8">
          <cell r="C8" t="str">
            <v>Distri</v>
          </cell>
        </row>
        <row r="9">
          <cell r="C9" t="str">
            <v>SWAP</v>
          </cell>
        </row>
        <row r="10">
          <cell r="C10" t="str">
            <v>SWAP Change</v>
          </cell>
        </row>
        <row r="11">
          <cell r="C11" t="str">
            <v>Portfolio - Unrealized</v>
          </cell>
        </row>
        <row r="12">
          <cell r="C12" t="str">
            <v>Portfolio - Net inv inc</v>
          </cell>
        </row>
        <row r="13">
          <cell r="C13" t="str">
            <v>Portfolio - Net Realized</v>
          </cell>
        </row>
        <row r="15">
          <cell r="C15" t="str">
            <v>Capital @  December 31, 2007</v>
          </cell>
        </row>
        <row r="16">
          <cell r="C16" t="str">
            <v xml:space="preserve">Capital  w/o swap in p / y </v>
          </cell>
        </row>
        <row r="18">
          <cell r="C18" t="str">
            <v>Rate based on Contribution to allocate SWAP</v>
          </cell>
        </row>
        <row r="19">
          <cell r="C19" t="str">
            <v>Contri</v>
          </cell>
        </row>
        <row r="20">
          <cell r="C20" t="str">
            <v>Contri Change</v>
          </cell>
        </row>
        <row r="21">
          <cell r="C21" t="str">
            <v xml:space="preserve">Distri </v>
          </cell>
        </row>
        <row r="22">
          <cell r="C22" t="str">
            <v>Distri - Change</v>
          </cell>
        </row>
        <row r="23">
          <cell r="C23" t="str">
            <v>SWAP</v>
          </cell>
        </row>
        <row r="24">
          <cell r="C24" t="str">
            <v>SWAP Change</v>
          </cell>
        </row>
        <row r="25">
          <cell r="C25" t="str">
            <v>Portfolio - Unrealized</v>
          </cell>
        </row>
        <row r="26">
          <cell r="C26" t="str">
            <v>Portfolio - Net inv inc</v>
          </cell>
        </row>
        <row r="27">
          <cell r="C27" t="str">
            <v>Portfolio - Net Realized</v>
          </cell>
        </row>
        <row r="29">
          <cell r="C29" t="str">
            <v>Capital @  May 31, 2008</v>
          </cell>
        </row>
        <row r="30">
          <cell r="C30" t="str">
            <v>Check Total</v>
          </cell>
        </row>
        <row r="31">
          <cell r="C31" t="str">
            <v>Dif</v>
          </cell>
        </row>
        <row r="33">
          <cell r="C33" t="str">
            <v xml:space="preserve">Capital w/out Swap </v>
          </cell>
        </row>
        <row r="35">
          <cell r="A35" t="str">
            <v>Roll of Capital (for Tax)</v>
          </cell>
        </row>
        <row r="36">
          <cell r="C36" t="str">
            <v>Contri change</v>
          </cell>
        </row>
        <row r="37">
          <cell r="C37" t="str">
            <v>Distri</v>
          </cell>
        </row>
        <row r="38">
          <cell r="C38" t="str">
            <v>Taxable Income</v>
          </cell>
        </row>
        <row r="39">
          <cell r="C39" t="str">
            <v>M&amp;E</v>
          </cell>
        </row>
        <row r="41">
          <cell r="C41" t="str">
            <v>Capital @ December 31, 2007</v>
          </cell>
        </row>
        <row r="43">
          <cell r="C43" t="str">
            <v>Contri change</v>
          </cell>
        </row>
        <row r="44">
          <cell r="C44" t="str">
            <v>Distri-change</v>
          </cell>
        </row>
        <row r="45">
          <cell r="C45" t="str">
            <v>Distri-Adj</v>
          </cell>
        </row>
        <row r="46">
          <cell r="C46" t="str">
            <v>Taxable Income</v>
          </cell>
        </row>
        <row r="47">
          <cell r="C47" t="str">
            <v>M&amp;E</v>
          </cell>
        </row>
        <row r="49">
          <cell r="C49" t="str">
            <v>Capital @ May 31, 2008</v>
          </cell>
        </row>
        <row r="50">
          <cell r="C50" t="str">
            <v>Total Tax basis from Consol C-1a</v>
          </cell>
          <cell r="D50">
            <v>0.11000001430511475</v>
          </cell>
        </row>
        <row r="51">
          <cell r="C51" t="str">
            <v>Additional Distri</v>
          </cell>
        </row>
        <row r="52">
          <cell r="C52" t="str">
            <v>Remaining Capital</v>
          </cell>
        </row>
        <row r="54">
          <cell r="C54" t="str">
            <v>Current Year Schedule K Info</v>
          </cell>
        </row>
        <row r="55">
          <cell r="C55" t="str">
            <v>Ordinary Income</v>
          </cell>
        </row>
        <row r="56">
          <cell r="C56" t="str">
            <v>Interest</v>
          </cell>
        </row>
        <row r="57">
          <cell r="C57" t="str">
            <v>US Gov Int</v>
          </cell>
        </row>
        <row r="58">
          <cell r="C58" t="str">
            <v>Dividends - Other</v>
          </cell>
        </row>
        <row r="59">
          <cell r="C59" t="str">
            <v>Dividends - Qualified</v>
          </cell>
        </row>
        <row r="60">
          <cell r="C60" t="str">
            <v>ST Capital Gain</v>
          </cell>
        </row>
        <row r="61">
          <cell r="C61" t="str">
            <v>LT Capital Gain</v>
          </cell>
        </row>
        <row r="62">
          <cell r="C62" t="str">
            <v>Section 1231 Gain</v>
          </cell>
        </row>
        <row r="63">
          <cell r="C63" t="str">
            <v>Other Inv Inc/Loss</v>
          </cell>
        </row>
        <row r="64">
          <cell r="C64" t="str">
            <v>Sec 179 Depre</v>
          </cell>
        </row>
        <row r="65">
          <cell r="C65" t="str">
            <v>Charitable Contributions</v>
          </cell>
        </row>
        <row r="66">
          <cell r="C66" t="str">
            <v>Investment Interest Exp</v>
          </cell>
        </row>
        <row r="67">
          <cell r="C67" t="str">
            <v>M&amp;E Adj</v>
          </cell>
        </row>
        <row r="69">
          <cell r="C69" t="str">
            <v xml:space="preserve">     Total </v>
          </cell>
        </row>
        <row r="72">
          <cell r="A72" t="str">
            <v>Reconciliation to GAAP - Approach 1 (based upon lower tiers):</v>
          </cell>
        </row>
        <row r="73">
          <cell r="C73" t="str">
            <v>Tax @ EOY</v>
          </cell>
        </row>
        <row r="74">
          <cell r="C74" t="str">
            <v>Difference</v>
          </cell>
        </row>
        <row r="75">
          <cell r="C75" t="str">
            <v>Gaap @ EOY</v>
          </cell>
        </row>
        <row r="77">
          <cell r="A77" t="str">
            <v>Schedule K - Line 17 Information</v>
          </cell>
        </row>
        <row r="78">
          <cell r="B78" t="str">
            <v>a</v>
          </cell>
          <cell r="C78" t="str">
            <v>ATM Post 1986 Depre adj</v>
          </cell>
        </row>
        <row r="79">
          <cell r="B79" t="str">
            <v>b</v>
          </cell>
          <cell r="C79" t="str">
            <v>AMT Adjusted Gain or Loss</v>
          </cell>
        </row>
        <row r="81">
          <cell r="C81" t="str">
            <v>Check Total</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ML Investment WP"/>
      <sheetName val="IC GL 2Q-1019"/>
      <sheetName val="IC GL 2Q"/>
      <sheetName val="Cost Rollfwd"/>
      <sheetName val="BSPEOF I "/>
      <sheetName val="Mgmt fee Cal"/>
      <sheetName val="BSPEOF I"/>
      <sheetName val="GL US$"/>
      <sheetName val="GL EM"/>
      <sheetName val="Summary of Invest"/>
      <sheetName val="Summary of Invest EM"/>
      <sheetName val="TB"/>
      <sheetName val="Bal Sheet"/>
      <sheetName val="Inc Stmt"/>
      <sheetName val="Euro JEs"/>
      <sheetName val="Sched of Invest"/>
      <sheetName val="Chgs in Ptrs Cap"/>
      <sheetName val="Cash Flows"/>
      <sheetName val="Capital Accounts"/>
      <sheetName val="Mgmt Fee WP"/>
      <sheetName val="Inv Analysis"/>
      <sheetName val="Inv Cost"/>
      <sheetName val="Inc Statement Analysis"/>
      <sheetName val="Starwood 6.26.03 dist"/>
      <sheetName val="TH Lee 12.23.03 dist"/>
      <sheetName val="Fund level P&amp;L for k-1 est"/>
      <sheetName val="WH Tax"/>
      <sheetName val="00103586"/>
      <sheetName val="Pickwick Report"/>
      <sheetName val="Capital Rollforward "/>
      <sheetName val="Model"/>
      <sheetName val="[00103586.XLS]__er15_deloitt_11"/>
      <sheetName val="Platform"/>
      <sheetName val="data-1999"/>
      <sheetName val="Strength"/>
      <sheetName val="Email"/>
      <sheetName val="Bond Fund BBG Data"/>
      <sheetName val="[00103586.XLS]__er24_deloitt_11"/>
      <sheetName val="Sheet2"/>
      <sheetName val="Total Company"/>
      <sheetName val="[00103586.XLS]__er24_deloitte_2"/>
      <sheetName val="[00103586.XLS]__er15_deloitte_2"/>
      <sheetName val="[00103586.XLS]__er24_deloitte_5"/>
      <sheetName val="[00103586.XLS]__er15_deloitte_5"/>
      <sheetName val="[00103586.XLS]__er24_deloitte_3"/>
      <sheetName val="[00103586.XLS]__er15_deloitte_3"/>
      <sheetName val="[00103586.XLS]__er24_deloitte_4"/>
      <sheetName val="[00103586.XLS]__er15_deloitte_4"/>
      <sheetName val="[00103586.XLS]__er24_deloitte_6"/>
      <sheetName val="[00103586.XLS]__er15_deloitte_6"/>
      <sheetName val="[00103586.XLS]__er24_deloitte_7"/>
      <sheetName val="[00103586.XLS]__er15_deloitte_7"/>
      <sheetName val="[00103586.XLS]__er24_deloitte_8"/>
      <sheetName val="[00103586.XLS]__er15_deloitte_8"/>
      <sheetName val="[00103586.XLS]__er24_deloitte_9"/>
      <sheetName val="[00103586.XLS]__er15_deloitte_9"/>
      <sheetName val="Front - Link"/>
      <sheetName val="QInterim"/>
      <sheetName val="[00103586.XLS]__er15_deloitt_10"/>
      <sheetName val="[00103586.XLS]__er24_deloitt_10"/>
      <sheetName val="[00103586.XLS]__er15_deloitt_12"/>
      <sheetName val="[00103586.XLS]__er24_deloitt_12"/>
      <sheetName val="[00103586.XLS]__er15_deloitt_69"/>
      <sheetName val="[00103586.XLS]__er24_deloitt_69"/>
      <sheetName val="[00103586.XLS]__er15_deloitt_14"/>
      <sheetName val="[00103586.XLS]__er24_deloitt_14"/>
      <sheetName val="[00103586.XLS]__er15_deloitt_13"/>
      <sheetName val="[00103586.XLS]__er24_deloitt_13"/>
      <sheetName val="[00103586.XLS]__er15_deloitt_22"/>
      <sheetName val="[00103586.XLS]__er24_deloitt_22"/>
      <sheetName val="[00103586.XLS]__er15_deloitt_15"/>
      <sheetName val="[00103586.XLS]__er24_deloitt_15"/>
      <sheetName val="[00103586.XLS]__er15_deloitt_16"/>
      <sheetName val="[00103586.XLS]__er24_deloitt_16"/>
      <sheetName val="[00103586.XLS]__er15_deloitt_17"/>
      <sheetName val="[00103586.XLS]__er24_deloitt_17"/>
      <sheetName val="[00103586.XLS]__er15_deloitt_18"/>
      <sheetName val="[00103586.XLS]__er24_deloitt_18"/>
      <sheetName val="[00103586.XLS]__er15_deloitt_19"/>
      <sheetName val="[00103586.XLS]__er24_deloitt_19"/>
      <sheetName val="[00103586.XLS]__er15_deloitt_20"/>
      <sheetName val="[00103586.XLS]__er24_deloitt_20"/>
      <sheetName val="[00103586.XLS]__er15_deloitt_21"/>
      <sheetName val="[00103586.XLS]__er24_deloitt_21"/>
      <sheetName val="[00103586.XLS]__er24_deloitt_23"/>
      <sheetName val="[00103586.XLS]__er15_deloitt_23"/>
      <sheetName val="[00103586.XLS]__er15_deloitt_24"/>
      <sheetName val="[00103586.XLS]__er24_deloitt_24"/>
      <sheetName val="[00103586.XLS]__er15_deloitt_25"/>
      <sheetName val="[00103586.XLS]__er24_deloitt_25"/>
      <sheetName val="[00103586.XLS]__er15_deloitt_26"/>
      <sheetName val="[00103586.XLS]__er24_deloitt_26"/>
      <sheetName val="[00103586.XLS]__er15_deloitt_27"/>
      <sheetName val="[00103586.XLS]__er24_deloitt_27"/>
      <sheetName val="[00103586.XLS]__er15_deloitt_28"/>
      <sheetName val="[00103586.XLS]__er24_deloitt_28"/>
      <sheetName val="[00103586.XLS]__er15_deloitt_30"/>
      <sheetName val="[00103586.XLS]__er24_deloitt_30"/>
      <sheetName val="[00103586.XLS]__er15_deloitt_29"/>
      <sheetName val="[00103586.XLS]__er24_deloitt_29"/>
      <sheetName val="[00103586.XLS]__er15_deloitt_32"/>
      <sheetName val="[00103586.XLS]__er24_deloitt_32"/>
      <sheetName val="[00103586.XLS]__er15_deloitt_31"/>
      <sheetName val="[00103586.XLS]__er24_deloitt_31"/>
      <sheetName val="[00103586.XLS]__er24_deloitt_34"/>
      <sheetName val="[00103586.XLS]__er15_deloitt_34"/>
      <sheetName val="[00103586.XLS]__er24_deloitt_33"/>
      <sheetName val="[00103586.XLS]__er15_deloitt_33"/>
      <sheetName val="[00103586.XLS]__er15_deloitt_35"/>
      <sheetName val="[00103586.XLS]__er24_deloitt_35"/>
      <sheetName val="[00103586.XLS]__er15_deloitt_47"/>
      <sheetName val="[00103586.XLS]__er24_deloitt_47"/>
      <sheetName val="[00103586.XLS]__er24_deloitt_37"/>
      <sheetName val="[00103586.XLS]__er15_deloitt_37"/>
      <sheetName val="[00103586.XLS]__er24_deloitt_36"/>
      <sheetName val="[00103586.XLS]__er15_deloitt_36"/>
      <sheetName val="[00103586.XLS]__er15_deloitt_38"/>
      <sheetName val="[00103586.XLS]__er24_deloitt_38"/>
      <sheetName val="[00103586.XLS]__er24_deloitt_39"/>
      <sheetName val="[00103586.XLS]__er15_deloitt_39"/>
      <sheetName val="[00103586.XLS]__er15_deloitt_41"/>
      <sheetName val="[00103586.XLS]__er24_deloitt_41"/>
      <sheetName val="[00103586.XLS]__er15_deloitt_40"/>
      <sheetName val="[00103586.XLS]__er24_deloitt_40"/>
      <sheetName val="[00103586.XLS]__er15_deloitt_42"/>
      <sheetName val="[00103586.XLS]__er24_deloitt_42"/>
      <sheetName val="[00103586.XLS]__er15_deloitt_43"/>
      <sheetName val="[00103586.XLS]__er24_deloitt_43"/>
      <sheetName val="[00103586.XLS]__er15_deloitt_46"/>
      <sheetName val="[00103586.XLS]__er24_deloitt_46"/>
      <sheetName val="[00103586.XLS]__er15_deloitt_44"/>
      <sheetName val="[00103586.XLS]__er24_deloitt_44"/>
      <sheetName val="[00103586.XLS]__er15_deloitt_45"/>
      <sheetName val="[00103586.XLS]__er24_deloitt_45"/>
      <sheetName val="[00103586.XLS]__er15_deloitt_48"/>
      <sheetName val="[00103586.XLS]__er24_deloitt_48"/>
      <sheetName val="[00103586.XLS]__er15_deloitt_49"/>
      <sheetName val="[00103586.XLS]__er24_deloitt_49"/>
      <sheetName val="[00103586.XLS]__er15_deloitt_50"/>
      <sheetName val="[00103586.XLS]__er24_deloitt_50"/>
      <sheetName val="[00103586.XLS]__er15_deloitt_51"/>
      <sheetName val="[00103586.XLS]__er24_deloitt_51"/>
      <sheetName val="[00103586.XLS]__er15_deloitt_52"/>
      <sheetName val="[00103586.XLS]__er24_deloitt_52"/>
      <sheetName val="[00103586.XLS]__er15_deloitt_53"/>
      <sheetName val="[00103586.XLS]__er24_deloitt_53"/>
      <sheetName val="[00103586.XLS]__er24_deloitt_55"/>
      <sheetName val="[00103586.XLS]__er15_deloitt_55"/>
      <sheetName val="[00103586.XLS]__er24_deloitt_54"/>
      <sheetName val="[00103586.XLS]__er15_deloitt_54"/>
      <sheetName val="[00103586.XLS]__er15_deloitt_56"/>
      <sheetName val="[00103586.XLS]__er24_deloitt_56"/>
      <sheetName val="[00103586.XLS]__er24_deloitt_57"/>
      <sheetName val="[00103586.XLS]__er15_deloitt_57"/>
      <sheetName val="[00103586.XLS]__er15_deloitt_60"/>
      <sheetName val="[00103586.XLS]__er24_deloitt_60"/>
      <sheetName val="[00103586.XLS]__er15_deloitt_58"/>
      <sheetName val="[00103586.XLS]__er24_deloitt_58"/>
      <sheetName val="[00103586.XLS]__er24_deloitt_59"/>
      <sheetName val="[00103586.XLS]__er15_deloitt_59"/>
      <sheetName val="[00103586.XLS]__er15_deloitt_63"/>
      <sheetName val="[00103586.XLS]__er24_deloitt_63"/>
      <sheetName val="[00103586.XLS]__er15_deloitt_61"/>
      <sheetName val="[00103586.XLS]__er24_deloitt_61"/>
      <sheetName val="[00103586.XLS]__er15_deloitt_62"/>
      <sheetName val="[00103586.XLS]__er24_deloitt_62"/>
      <sheetName val="[00103586.XLS]__er24_deloitt_64"/>
      <sheetName val="[00103586.XLS]__er15_deloitt_64"/>
      <sheetName val="[00103586.XLS]__er15_deloitt_67"/>
      <sheetName val="[00103586.XLS]__er24_deloitt_67"/>
      <sheetName val="[00103586.XLS]__er15_deloitt_65"/>
      <sheetName val="[00103586.XLS]__er24_deloitt_65"/>
      <sheetName val="[00103586.XLS]__er15_deloitt_66"/>
      <sheetName val="[00103586.XLS]__er24_deloitt_66"/>
      <sheetName val="[00103586.XLS]__er15_deloitt_68"/>
      <sheetName val="[00103586.XLS]__er24_deloitt_68"/>
      <sheetName val="[00103586.XLS]__er15_deloit_190"/>
      <sheetName val="[00103586.XLS]__er24_deloit_185"/>
      <sheetName val="[00103586.XLS]__er15_deloitt_71"/>
      <sheetName val="[00103586.XLS]__er24_deloitt_71"/>
      <sheetName val="[00103586.XLS]__er15_deloitt_70"/>
      <sheetName val="[00103586.XLS]__er24_deloitt_70"/>
      <sheetName val="[00103586.XLS]__er24_deloit_129"/>
      <sheetName val="[00103586.XLS]__er15_deloit_114"/>
      <sheetName val="PortVal123102"/>
      <sheetName val="JDE Contribution Data"/>
      <sheetName val="XAG Inputs &amp; Log"/>
      <sheetName val="Azeo Report"/>
      <sheetName val="Lookup"/>
      <sheetName val="__er15_deloitte_3"/>
      <sheetName val="__er24_deloitte_3"/>
      <sheetName val="__er15_deloitte_2"/>
      <sheetName val="__er24_deloitte_2"/>
      <sheetName val="__er15_deloitte_4"/>
      <sheetName val="__er24_deloitte_4"/>
      <sheetName val="__er15_deloitte_5"/>
      <sheetName val="__er24_deloitte_5"/>
      <sheetName val="__er15_deloitte_6"/>
      <sheetName val="__er24_deloitte_6"/>
      <sheetName val="__er15_deloitte_7"/>
      <sheetName val="__er24_deloitte_7"/>
      <sheetName val="__er15_deloitte_8"/>
      <sheetName val="__er24_deloitte_8"/>
      <sheetName val="Markets"/>
      <sheetName val="__er15_deloitt_11"/>
      <sheetName val="__er24_deloitt_10"/>
      <sheetName val="__er15_deloitte_9"/>
      <sheetName val="__er15_deloitt_10"/>
      <sheetName val="__er24_deloitte_9"/>
      <sheetName val="__er15_deloitt_12"/>
      <sheetName val="__er24_deloitt_11"/>
      <sheetName val="__er15_deloitt_32"/>
      <sheetName val="__er24_deloitt_31"/>
      <sheetName val="__er15_deloitt_31"/>
      <sheetName val="__er24_deloitt_30"/>
      <sheetName val="__er15_deloitt_25"/>
      <sheetName val="__er24_deloitt_24"/>
      <sheetName val="__er15_deloitt_14"/>
      <sheetName val="__er24_deloitt_13"/>
      <sheetName val="__er15_deloitt_13"/>
      <sheetName val="__er24_deloitt_12"/>
      <sheetName val="__er15_deloitt_15"/>
      <sheetName val="__er24_deloitt_14"/>
      <sheetName val="__er15_deloitt_19"/>
      <sheetName val="__er24_deloitt_18"/>
      <sheetName val="__er15_deloitt_16"/>
      <sheetName val="__er24_deloitt_15"/>
      <sheetName val="__er15_deloitt_17"/>
      <sheetName val="__er24_deloitt_16"/>
      <sheetName val="__er15_deloitt_18"/>
      <sheetName val="__er24_deloitt_17"/>
      <sheetName val="__er15_deloitt_22"/>
      <sheetName val="__er24_deloitt_21"/>
      <sheetName val="__er15_deloitt_21"/>
      <sheetName val="__er24_deloitt_20"/>
      <sheetName val="__er15_deloitt_20"/>
      <sheetName val="__er24_deloitt_19"/>
      <sheetName val="__er15_deloitt_23"/>
      <sheetName val="__er24_deloitt_22"/>
      <sheetName val="__er15_deloitt_24"/>
      <sheetName val="__er24_deloitt_23"/>
      <sheetName val="__er15_deloitt_26"/>
      <sheetName val="__er24_deloitt_25"/>
      <sheetName val="__er15_deloitt_27"/>
      <sheetName val="__er24_deloitt_26"/>
      <sheetName val="__er15_deloitt_28"/>
      <sheetName val="__er24_deloitt_27"/>
      <sheetName val="__er15_deloitt_30"/>
      <sheetName val="__er24_deloitt_29"/>
      <sheetName val="__er15_deloitt_29"/>
      <sheetName val="__er24_deloitt_28"/>
      <sheetName val="__er15_deloitt_33"/>
      <sheetName val="__er24_deloitt_32"/>
      <sheetName val="__er15_deloitt_34"/>
      <sheetName val="__er24_deloitt_33"/>
      <sheetName val="__er24_deloitt_34"/>
      <sheetName val="__er15_deloitt_35"/>
      <sheetName val="[00103586.XLS]__er24_deloit_114"/>
      <sheetName val="[00103586.XLS]__er15_deloitt_99"/>
      <sheetName val="[00103586.XLS]__er24_deloit_109"/>
      <sheetName val="[00103586.XLS]__er15_deloitt_94"/>
      <sheetName val="[00103586.XLS]__er24_deloit_108"/>
      <sheetName val="[00103586.XLS]__er15_deloitt_93"/>
      <sheetName val="[00103586.XLS]__er24_deloitt_75"/>
      <sheetName val="[00103586.XLS]__er24_deloitt_72"/>
      <sheetName val="[00103586.XLS]__er24_deloitt_73"/>
      <sheetName val="[00103586.XLS]__er24_deloitt_74"/>
      <sheetName val="[00103586.XLS]__er24_deloitt_97"/>
      <sheetName val="[00103586.XLS]__er15_deloitt_82"/>
      <sheetName val="[00103586.XLS]__er24_deloitt_76"/>
      <sheetName val="[00103586.XLS]__er24_deloitt_80"/>
      <sheetName val="[00103586.XLS]__er24_deloitt_77"/>
      <sheetName val="[00103586.XLS]__er24_deloitt_78"/>
      <sheetName val="[00103586.XLS]__er24_deloitt_79"/>
      <sheetName val="[00103586.XLS]__er24_deloitt_82"/>
      <sheetName val="[00103586.XLS]__er24_deloitt_81"/>
      <sheetName val="[00103586.XLS]__er24_deloitt_90"/>
      <sheetName val="[00103586.XLS]__er15_deloitt_75"/>
      <sheetName val="[00103586.XLS]__er24_deloitt_83"/>
      <sheetName val="[00103586.XLS]__er24_deloitt_84"/>
      <sheetName val="[00103586.XLS]__er24_deloitt_85"/>
      <sheetName val="[00103586.XLS]__er24_deloitt_86"/>
      <sheetName val="[00103586.XLS]__er24_deloitt_87"/>
      <sheetName val="[00103586.XLS]__er15_deloitt_72"/>
      <sheetName val="[00103586.XLS]__er24_deloitt_88"/>
      <sheetName val="[00103586.XLS]__er15_deloitt_73"/>
      <sheetName val="[00103586.XLS]__er24_deloitt_89"/>
      <sheetName val="[00103586.XLS]__er15_deloitt_74"/>
      <sheetName val="[00103586.XLS]__er24_deloitt_91"/>
      <sheetName val="[00103586.XLS]__er15_deloitt_76"/>
      <sheetName val="[00103586.XLS]__er24_deloitt_94"/>
      <sheetName val="[00103586.XLS]__er15_deloitt_79"/>
      <sheetName val="[00103586.XLS]__er24_deloitt_92"/>
      <sheetName val="[00103586.XLS]__er15_deloitt_77"/>
      <sheetName val="[00103586.XLS]__er24_deloitt_93"/>
      <sheetName val="[00103586.XLS]__er15_deloitt_78"/>
      <sheetName val="[00103586.XLS]__er24_deloitt_96"/>
      <sheetName val="[00103586.XLS]__er15_deloitt_81"/>
      <sheetName val="[00103586.XLS]__er24_deloitt_95"/>
      <sheetName val="[00103586.XLS]__er15_deloitt_80"/>
      <sheetName val="[00103586.XLS]__er24_deloit_103"/>
      <sheetName val="[00103586.XLS]__er15_deloitt_88"/>
      <sheetName val="[00103586.XLS]__er24_deloitt_98"/>
      <sheetName val="[00103586.XLS]__er15_deloitt_83"/>
      <sheetName val="[00103586.XLS]__er24_deloit_100"/>
      <sheetName val="[00103586.XLS]__er15_deloitt_85"/>
      <sheetName val="[00103586.XLS]__er24_deloitt_99"/>
      <sheetName val="[00103586.XLS]__er15_deloitt_84"/>
      <sheetName val="[00103586.XLS]__er24_deloit_101"/>
      <sheetName val="[00103586.XLS]__er15_deloitt_86"/>
      <sheetName val="[00103586.XLS]__er24_deloit_102"/>
      <sheetName val="[00103586.XLS]__er15_deloitt_87"/>
      <sheetName val="[00103586.XLS]__er24_deloit_107"/>
      <sheetName val="[00103586.XLS]__er15_deloitt_92"/>
      <sheetName val="[00103586.XLS]__er24_deloit_105"/>
      <sheetName val="[00103586.XLS]__er15_deloitt_90"/>
      <sheetName val="[00103586.XLS]__er24_deloit_104"/>
      <sheetName val="[00103586.XLS]__er15_deloitt_89"/>
      <sheetName val="[00103586.XLS]__er24_deloit_106"/>
      <sheetName val="[00103586.XLS]__er15_deloitt_91"/>
      <sheetName val="[00103586.XLS]__er24_deloit_110"/>
      <sheetName val="[00103586.XLS]__er15_deloitt_95"/>
      <sheetName val="[00103586.XLS]__er24_deloit_111"/>
      <sheetName val="[00103586.XLS]__er15_deloitt_96"/>
      <sheetName val="[00103586.XLS]__er24_deloit_112"/>
      <sheetName val="[00103586.XLS]__er15_deloitt_97"/>
      <sheetName val="[00103586.XLS]__er24_deloit_113"/>
      <sheetName val="[00103586.XLS]__er15_deloitt_98"/>
      <sheetName val="[00103586.XLS]__er24_deloit_115"/>
      <sheetName val="[00103586.XLS]__er15_deloit_100"/>
      <sheetName val="[00103586.XLS]__er24_deloit_124"/>
      <sheetName val="[00103586.XLS]__er24_deloit_122"/>
      <sheetName val="[00103586.XLS]__er15_deloit_107"/>
      <sheetName val="[00103586.XLS]__er24_deloit_116"/>
      <sheetName val="[00103586.XLS]__er15_deloit_101"/>
      <sheetName val="[00103586.XLS]__er24_deloit_117"/>
      <sheetName val="[00103586.XLS]__er15_deloit_102"/>
      <sheetName val="[00103586.XLS]__er24_deloit_119"/>
      <sheetName val="[00103586.XLS]__er15_deloit_104"/>
      <sheetName val="[00103586.XLS]__er24_deloit_118"/>
      <sheetName val="[00103586.XLS]__er15_deloit_103"/>
      <sheetName val="[00103586.XLS]__er24_deloit_121"/>
      <sheetName val="[00103586.XLS]__er15_deloit_106"/>
      <sheetName val="[00103586.XLS]__er24_deloit_120"/>
      <sheetName val="[00103586.XLS]__er15_deloit_105"/>
      <sheetName val="[00103586.XLS]__er15_deloit_109"/>
      <sheetName val="[00103586.XLS]__er24_deloit_123"/>
      <sheetName val="[00103586.XLS]__er15_deloit_108"/>
      <sheetName val="[00103586.XLS]__er24_deloit_127"/>
      <sheetName val="[00103586.XLS]__er15_deloit_112"/>
      <sheetName val="[00103586.XLS]__er24_deloit_125"/>
      <sheetName val="[00103586.XLS]__er15_deloit_110"/>
      <sheetName val="[00103586.XLS]__er24_deloit_126"/>
      <sheetName val="[00103586.XLS]__er15_deloit_111"/>
      <sheetName val="__er24_deloitt_35"/>
      <sheetName val="__er24_deloitt_36"/>
      <sheetName val="__er24_deloitt_37"/>
      <sheetName val="__er24_deloitt_39"/>
      <sheetName val="__er24_deloitt_38"/>
      <sheetName val="__er24_deloitt_41"/>
      <sheetName val="__er24_deloitt_40"/>
      <sheetName val="__er15_deloitt_38"/>
      <sheetName val="__er15_deloitt_37"/>
      <sheetName val="__er15_deloitt_36"/>
      <sheetName val="__er24_deloitt_42"/>
      <sheetName val="__er15_deloitt_39"/>
      <sheetName val="__er24_deloitt_43"/>
      <sheetName val="__er24_deloitt_44"/>
      <sheetName val="__er24_deloitt_45"/>
      <sheetName val="__er15_deloitt_40"/>
      <sheetName val="__er24_deloitt_46"/>
      <sheetName val="__er15_deloitt_41"/>
      <sheetName val="__er24_deloitt_47"/>
      <sheetName val="__er15_deloitt_42"/>
      <sheetName val="__er24_deloitt_48"/>
      <sheetName val="__er24_deloitt_50"/>
      <sheetName val="__er24_deloitt_49"/>
      <sheetName val="__er24_deloitt_51"/>
      <sheetName val="__er24_deloitt_55"/>
      <sheetName val="__er24_deloitt_52"/>
      <sheetName val="__er24_deloitt_53"/>
      <sheetName val="__er24_deloitt_54"/>
      <sheetName val="__er24_deloitt_60"/>
      <sheetName val="__er15_deloitt_45"/>
      <sheetName val="__er24_deloitt_56"/>
      <sheetName val="__er24_deloitt_57"/>
      <sheetName val="__er24_deloitt_58"/>
      <sheetName val="__er15_deloitt_43"/>
      <sheetName val="__er24_deloitt_59"/>
      <sheetName val="__er15_deloitt_44"/>
      <sheetName val="__er24_deloitt_62"/>
      <sheetName val="__er15_deloitt_47"/>
      <sheetName val="__er24_deloitt_61"/>
      <sheetName val="__er15_deloitt_46"/>
      <sheetName val="__er24_deloitt_75"/>
      <sheetName val="__er15_deloitt_60"/>
      <sheetName val="__er24_deloitt_63"/>
      <sheetName val="__er15_deloitt_48"/>
      <sheetName val="__er24_deloitt_64"/>
      <sheetName val="__er15_deloitt_49"/>
      <sheetName val="__er24_deloitt_65"/>
      <sheetName val="__er15_deloitt_50"/>
      <sheetName val="__er24_deloitt_66"/>
      <sheetName val="__er15_deloitt_51"/>
      <sheetName val="__er24_deloitt_67"/>
      <sheetName val="__er15_deloitt_52"/>
      <sheetName val="__er24_deloitt_68"/>
      <sheetName val="__er15_deloitt_53"/>
      <sheetName val="__er24_deloitt_69"/>
      <sheetName val="__er15_deloitt_54"/>
      <sheetName val="__er24_deloitt_70"/>
      <sheetName val="__er15_deloitt_55"/>
      <sheetName val="__er24_deloitt_71"/>
      <sheetName val="__er15_deloitt_56"/>
      <sheetName val="__er24_deloitt_72"/>
      <sheetName val="__er15_deloitt_57"/>
      <sheetName val="__er24_deloitt_73"/>
      <sheetName val="__er15_deloitt_58"/>
      <sheetName val="__er24_deloitt_74"/>
      <sheetName val="__er15_deloitt_59"/>
      <sheetName val="__er24_deloitt_97"/>
      <sheetName val="__er15_deloitt_82"/>
      <sheetName val="__er24_deloitt_76"/>
      <sheetName val="__er15_deloitt_61"/>
      <sheetName val="__er24_deloitt_80"/>
      <sheetName val="__er15_deloitt_65"/>
      <sheetName val="__er24_deloitt_77"/>
      <sheetName val="__er15_deloitt_62"/>
      <sheetName val="__er24_deloitt_78"/>
      <sheetName val="__er15_deloitt_63"/>
      <sheetName val="__er24_deloitt_79"/>
      <sheetName val="__er15_deloitt_64"/>
      <sheetName val="__er24_deloitt_82"/>
      <sheetName val="__er15_deloitt_67"/>
      <sheetName val="__er24_deloitt_81"/>
      <sheetName val="__er15_deloitt_66"/>
      <sheetName val="__er24_deloitt_90"/>
      <sheetName val="__er15_deloitt_75"/>
      <sheetName val="__er24_deloitt_83"/>
      <sheetName val="__er15_deloitt_68"/>
      <sheetName val="__er24_deloitt_84"/>
      <sheetName val="__er15_deloitt_69"/>
      <sheetName val="__er24_deloitt_85"/>
      <sheetName val="__er15_deloitt_70"/>
      <sheetName val="__er24_deloitt_86"/>
      <sheetName val="__er15_deloitt_71"/>
      <sheetName val="__er24_deloitt_87"/>
      <sheetName val="__er15_deloitt_72"/>
      <sheetName val="__er24_deloitt_88"/>
      <sheetName val="__er15_deloitt_73"/>
      <sheetName val="__er24_deloitt_89"/>
      <sheetName val="__er15_deloitt_74"/>
      <sheetName val="__er24_deloitt_91"/>
      <sheetName val="__er15_deloitt_76"/>
      <sheetName val="__er24_deloitt_94"/>
      <sheetName val="__er15_deloitt_79"/>
      <sheetName val="__er24_deloitt_92"/>
      <sheetName val="__er15_deloitt_77"/>
      <sheetName val="__er24_deloitt_93"/>
      <sheetName val="__er15_deloitt_78"/>
      <sheetName val="__er24_deloitt_96"/>
      <sheetName val="__er15_deloitt_81"/>
      <sheetName val="__er24_deloitt_95"/>
      <sheetName val="__er15_deloitt_80"/>
      <sheetName val="__er24_deloit_103"/>
      <sheetName val="__er15_deloitt_88"/>
      <sheetName val="__er24_deloitt_98"/>
      <sheetName val="__er15_deloitt_83"/>
      <sheetName val="__er24_deloit_100"/>
      <sheetName val="__er15_deloitt_85"/>
      <sheetName val="__er24_deloitt_99"/>
      <sheetName val="__er15_deloitt_84"/>
      <sheetName val="__er24_deloit_101"/>
      <sheetName val="__er15_deloitt_86"/>
      <sheetName val="__er24_deloit_102"/>
      <sheetName val="__er15_deloitt_87"/>
      <sheetName val="__er24_deloit_107"/>
      <sheetName val="__er15_deloitt_92"/>
      <sheetName val="__er24_deloit_105"/>
      <sheetName val="__er15_deloitt_90"/>
      <sheetName val="__er24_deloit_104"/>
      <sheetName val="__er15_deloitt_89"/>
      <sheetName val="__er24_deloit_106"/>
      <sheetName val="__er15_deloitt_91"/>
      <sheetName val="__er24_deloit_108"/>
      <sheetName val="__er15_deloitt_93"/>
      <sheetName val="__er24_deloit_109"/>
      <sheetName val="__er15_deloitt_94"/>
      <sheetName val="__er24_deloit_110"/>
      <sheetName val="__er15_deloitt_95"/>
      <sheetName val="[00103586.XLS]__er24_deloit_128"/>
      <sheetName val="[00103586.XLS]__er15_deloit_113"/>
      <sheetName val="[00103586.XLS]__er24_deloit_132"/>
      <sheetName val="[00103586.XLS]__er15_deloit_117"/>
      <sheetName val="[00103586.XLS]__er24_deloit_130"/>
      <sheetName val="[00103586.XLS]__er15_deloit_115"/>
      <sheetName val="[00103586.XLS]__er24_deloit_131"/>
      <sheetName val="[00103586.XLS]__er15_deloit_116"/>
      <sheetName val="[00103586.XLS]__er24_deloit_134"/>
      <sheetName val="[00103586.XLS]__er15_deloit_119"/>
      <sheetName val="[00103586.XLS]__er24_deloit_133"/>
      <sheetName val="[00103586.XLS]__er15_deloit_118"/>
      <sheetName val="[00103586.XLS]__er24_deloit_152"/>
      <sheetName val="[00103586.XLS]__er15_deloit_159"/>
      <sheetName val="[00103586.XLS]__er24_deloit_144"/>
      <sheetName val="[00103586.XLS]__er15_deloit_151"/>
      <sheetName val="[00103586.XLS]__er24_deloit_137"/>
      <sheetName val="[00103586.XLS]__er15_deloit_144"/>
      <sheetName val="__er15_deloitt_99"/>
      <sheetName val="__er15_deloitt_96"/>
      <sheetName val="__er15_deloitt_97"/>
      <sheetName val="__er15_deloitt_98"/>
      <sheetName val="__er15_deloit_100"/>
      <sheetName val="__er15_deloit_101"/>
      <sheetName val="__er15_deloit_102"/>
      <sheetName val="[00103586.XLS]__er15_deloit_123"/>
      <sheetName val="[00103586.XLS]__er15_deloit_120"/>
      <sheetName val="[00103586.XLS]__er15_deloit_121"/>
      <sheetName val="[00103586.XLS]__er15_deloit_122"/>
      <sheetName val="[00103586.XLS]__er15_deloit_134"/>
      <sheetName val="[00103586.XLS]__er15_deloit_127"/>
      <sheetName val="[00103586.XLS]__er15_deloit_124"/>
      <sheetName val="[00103586.XLS]__er15_deloit_125"/>
      <sheetName val="[00103586.XLS]__er15_deloit_126"/>
      <sheetName val="[00103586.XLS]__er15_deloit_128"/>
      <sheetName val="[00103586.XLS]__er15_deloit_132"/>
      <sheetName val="[00103586.XLS]__er15_deloit_129"/>
      <sheetName val="[00103586.XLS]__er15_deloit_130"/>
      <sheetName val="[00103586.XLS]__er15_deloit_131"/>
      <sheetName val="[00103586.XLS]__er15_deloit_133"/>
      <sheetName val="[00103586.XLS]__er15_deloit_135"/>
      <sheetName val="[00103586.XLS]__er15_deloit_136"/>
      <sheetName val="[00103586.XLS]__er15_deloit_137"/>
      <sheetName val="[00103586.XLS]__er15_deloit_138"/>
      <sheetName val="[00103586.XLS]__er15_deloit_139"/>
      <sheetName val="[00103586.XLS]__er15_deloit_140"/>
      <sheetName val="[00103586.XLS]__er15_deloit_141"/>
      <sheetName val="[00103586.XLS]__er15_deloit_142"/>
      <sheetName val="[00103586.XLS]__er24_deloit_135"/>
      <sheetName val="[00103586.XLS]__er15_deloit_143"/>
      <sheetName val="[00103586.XLS]__er24_deloit_136"/>
      <sheetName val="[00103586.XLS]__er24_deloit_138"/>
      <sheetName val="[00103586.XLS]__er15_deloit_145"/>
      <sheetName val="[00103586.XLS]__er24_deloit_139"/>
      <sheetName val="[00103586.XLS]__er15_deloit_146"/>
      <sheetName val="[00103586.XLS]__er24_deloit_141"/>
      <sheetName val="[00103586.XLS]__er15_deloit_148"/>
      <sheetName val="[00103586.XLS]__er24_deloit_140"/>
      <sheetName val="[00103586.XLS]__er15_deloit_147"/>
      <sheetName val="[00103586.XLS]__er15_deloit_149"/>
      <sheetName val="[00103586.XLS]__er24_deloit_142"/>
      <sheetName val="[00103586.XLS]__er15_deloit_150"/>
      <sheetName val="[00103586.XLS]__er24_deloit_143"/>
      <sheetName val="[00103586.XLS]__er24_deloit_145"/>
      <sheetName val="[00103586.XLS]__er15_deloit_152"/>
      <sheetName val="[00103586.XLS]__er24_deloit_147"/>
      <sheetName val="[00103586.XLS]__er15_deloit_154"/>
      <sheetName val="[00103586.XLS]__er24_deloit_146"/>
      <sheetName val="[00103586.XLS]__er15_deloit_153"/>
      <sheetName val="[00103586.XLS]__er24_deloit_148"/>
      <sheetName val="[00103586.XLS]__er15_deloit_155"/>
      <sheetName val="[00103586.XLS]__er24_deloit_150"/>
      <sheetName val="[00103586.XLS]__er15_deloit_157"/>
      <sheetName val="[00103586.XLS]__er24_deloit_149"/>
      <sheetName val="[00103586.XLS]__er15_deloit_156"/>
      <sheetName val="[00103586.XLS]__er24_deloit_151"/>
      <sheetName val="[00103586.XLS]__er15_deloit_158"/>
      <sheetName val="[00103586.XLS]__er24_deloit_153"/>
      <sheetName val="[00103586.XLS]__er15_deloit_160"/>
      <sheetName val="[00103586.XLS]__er24_deloit_154"/>
      <sheetName val="[00103586.XLS]__er15_deloit_161"/>
      <sheetName val="[00103586.XLS]__er24_deloit_156"/>
      <sheetName val="[00103586.XLS]__er24_deloit_155"/>
      <sheetName val="[00103586.XLS]__er24_deloit_157"/>
      <sheetName val="[00103586.XLS]__er15_deloit_162"/>
      <sheetName val="[00103586.XLS]__er24_deloit_158"/>
      <sheetName val="[00103586.XLS]__er15_deloit_163"/>
      <sheetName val="[00103586.XLS]__er24_deloit_159"/>
      <sheetName val="[00103586.XLS]__er15_deloit_164"/>
      <sheetName val="[00103586.XLS]__er24_deloit_160"/>
      <sheetName val="[00103586.XLS]__er15_deloit_165"/>
      <sheetName val="[00103586.XLS]__er24_deloit_166"/>
      <sheetName val="[00103586.XLS]__er15_deloit_171"/>
      <sheetName val="[00103586.XLS]__er24_deloit_162"/>
      <sheetName val="[00103586.XLS]__er15_deloit_167"/>
      <sheetName val="[00103586.XLS]__er24_deloit_161"/>
      <sheetName val="[00103586.XLS]__er15_deloit_166"/>
      <sheetName val="[00103586.XLS]__er24_deloit_164"/>
      <sheetName val="[00103586.XLS]__er15_deloit_169"/>
      <sheetName val="[00103586.XLS]__er24_deloit_163"/>
      <sheetName val="[00103586.XLS]__er15_deloit_168"/>
      <sheetName val="[00103586.XLS]__er24_deloit_165"/>
      <sheetName val="[00103586.XLS]__er15_deloit_170"/>
      <sheetName val="[00103586.XLS]__er24_deloit_168"/>
      <sheetName val="[00103586.XLS]__er15_deloit_173"/>
      <sheetName val="[00103586.XLS]__er24_deloit_167"/>
      <sheetName val="[00103586.XLS]__er15_deloit_172"/>
      <sheetName val="[00103586.XLS]__er24_deloit_169"/>
      <sheetName val="[00103586.XLS]__er15_deloit_174"/>
      <sheetName val="[00103586.XLS]__er24_deloit_173"/>
      <sheetName val="[00103586.XLS]__er15_deloit_178"/>
      <sheetName val="[00103586.XLS]__er24_deloit_170"/>
      <sheetName val="[00103586.XLS]__er15_deloit_175"/>
      <sheetName val="[00103586.XLS]__er24_deloit_171"/>
      <sheetName val="[00103586.XLS]__er15_deloit_176"/>
      <sheetName val="[00103586.XLS]__er24_deloit_172"/>
      <sheetName val="[00103586.XLS]__er15_deloit_177"/>
      <sheetName val="[00103586.XLS]__er24_deloit_174"/>
      <sheetName val="[00103586.XLS]__er15_deloit_179"/>
      <sheetName val="[00103586.XLS]__er24_deloit_175"/>
      <sheetName val="[00103586.XLS]__er15_deloit_180"/>
      <sheetName val="[00103586.XLS]__er15_deloit_181"/>
      <sheetName val="[00103586.XLS]__er24_deloit_176"/>
      <sheetName val="[00103586.XLS]__er15_deloit_186"/>
      <sheetName val="[00103586.XLS]__er24_deloit_181"/>
      <sheetName val="[00103586.XLS]__er15_deloit_182"/>
      <sheetName val="[00103586.XLS]__er24_deloit_177"/>
      <sheetName val="[00103586.XLS]__er15_deloit_183"/>
      <sheetName val="[00103586.XLS]__er24_deloit_178"/>
      <sheetName val="[00103586.XLS]__er15_deloit_184"/>
      <sheetName val="[00103586.XLS]__er24_deloit_179"/>
      <sheetName val="[00103586.XLS]__er15_deloit_185"/>
      <sheetName val="[00103586.XLS]__er24_deloit_180"/>
      <sheetName val="[00103586.XLS]__er15_deloit_188"/>
      <sheetName val="[00103586.XLS]__er24_deloit_183"/>
      <sheetName val="[00103586.XLS]__er15_deloit_187"/>
      <sheetName val="[00103586.XLS]__er24_deloit_182"/>
      <sheetName val="[00103586.XLS]__er15_deloit_189"/>
      <sheetName val="[00103586.XLS]__er24_deloit_184"/>
      <sheetName val="//er15.deloitteonline.com/Docs/"/>
      <sheetName val="//er24.deloitteonline.com/Docs/"/>
      <sheetName val="[00103586.XLS]__er15_deloit_191"/>
      <sheetName val="[00103586.XLS]__er24_deloit_186"/>
      <sheetName val="[00103586.XLS]__er15_deloit_207"/>
      <sheetName val="[00103586.XLS]__er24_deloit_202"/>
      <sheetName val="[00103586.XLS]__er15_deloit_194"/>
      <sheetName val="[00103586.XLS]__er24_deloit_189"/>
      <sheetName val="[00103586.XLS]__er15_deloit_192"/>
      <sheetName val="[00103586.XLS]__er24_deloit_187"/>
      <sheetName val="[00103586.XLS]__er15_deloit_193"/>
      <sheetName val="[00103586.XLS]__er24_deloit_188"/>
      <sheetName val="[00103586.XLS]__er15_deloit_195"/>
      <sheetName val="[00103586.XLS]__er24_deloit_190"/>
      <sheetName val="[00103586.XLS]__er15_deloit_199"/>
      <sheetName val="[00103586.XLS]__er24_deloit_194"/>
      <sheetName val="[00103586.XLS]__er15_deloit_196"/>
      <sheetName val="[00103586.XLS]__er24_deloit_191"/>
      <sheetName val="[00103586.XLS]__er15_deloit_197"/>
      <sheetName val="[00103586.XLS]__er24_deloit_192"/>
      <sheetName val="[00103586.XLS]__er15_deloit_198"/>
      <sheetName val="[00103586.XLS]__er24_deloit_193"/>
      <sheetName val="[00103586.XLS]__er15_deloit_203"/>
      <sheetName val="[00103586.XLS]__er24_deloit_198"/>
      <sheetName val="[00103586.XLS]__er15_deloit_202"/>
      <sheetName val="[00103586.XLS]__er24_deloit_197"/>
      <sheetName val="[00103586.XLS]__er15_deloit_200"/>
      <sheetName val="[00103586.XLS]__er24_deloit_195"/>
      <sheetName val="[00103586.XLS]__er15_deloit_201"/>
      <sheetName val="[00103586.XLS]__er24_deloit_196"/>
      <sheetName val="[00103586.XLS]__er15_deloit_204"/>
      <sheetName val="[00103586.XLS]__er24_deloit_199"/>
      <sheetName val="[00103586.XLS]__er15_deloit_205"/>
      <sheetName val="[00103586.XLS]__er24_deloit_200"/>
      <sheetName val="[00103586.XLS]__er15_deloit_206"/>
      <sheetName val="[00103586.XLS]__er24_deloit_201"/>
    </sheetNames>
    <definedNames>
      <definedName name="rngFirstUserDefCol"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sheetData sheetId="187"/>
      <sheetData sheetId="188" refreshError="1"/>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refreshError="1"/>
      <sheetData sheetId="258"/>
      <sheetData sheetId="259" refreshError="1"/>
      <sheetData sheetId="260"/>
      <sheetData sheetId="261" refreshError="1"/>
      <sheetData sheetId="262"/>
      <sheetData sheetId="263" refreshError="1"/>
      <sheetData sheetId="264" refreshError="1"/>
      <sheetData sheetId="265" refreshError="1"/>
      <sheetData sheetId="266" refreshError="1"/>
      <sheetData sheetId="267" refreshError="1"/>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sheetData sheetId="278" refreshError="1"/>
      <sheetData sheetId="279" refreshError="1"/>
      <sheetData sheetId="280" refreshError="1"/>
      <sheetData sheetId="281" refreshError="1"/>
      <sheetData sheetId="282" refreshError="1"/>
      <sheetData sheetId="283"/>
      <sheetData sheetId="284" refreshError="1"/>
      <sheetData sheetId="285"/>
      <sheetData sheetId="286" refreshError="1"/>
      <sheetData sheetId="287"/>
      <sheetData sheetId="288" refreshError="1"/>
      <sheetData sheetId="289"/>
      <sheetData sheetId="290" refreshError="1"/>
      <sheetData sheetId="291"/>
      <sheetData sheetId="292" refreshError="1"/>
      <sheetData sheetId="293"/>
      <sheetData sheetId="294" refreshError="1"/>
      <sheetData sheetId="295"/>
      <sheetData sheetId="296" refreshError="1"/>
      <sheetData sheetId="297"/>
      <sheetData sheetId="298" refreshError="1"/>
      <sheetData sheetId="299"/>
      <sheetData sheetId="300" refreshError="1"/>
      <sheetData sheetId="301"/>
      <sheetData sheetId="302" refreshError="1"/>
      <sheetData sheetId="303"/>
      <sheetData sheetId="304" refreshError="1"/>
      <sheetData sheetId="305"/>
      <sheetData sheetId="306" refreshError="1"/>
      <sheetData sheetId="307"/>
      <sheetData sheetId="308" refreshError="1"/>
      <sheetData sheetId="309"/>
      <sheetData sheetId="310" refreshError="1"/>
      <sheetData sheetId="311"/>
      <sheetData sheetId="312" refreshError="1"/>
      <sheetData sheetId="313"/>
      <sheetData sheetId="314" refreshError="1"/>
      <sheetData sheetId="315"/>
      <sheetData sheetId="316" refreshError="1"/>
      <sheetData sheetId="317"/>
      <sheetData sheetId="318" refreshError="1"/>
      <sheetData sheetId="319"/>
      <sheetData sheetId="320" refreshError="1"/>
      <sheetData sheetId="321"/>
      <sheetData sheetId="322" refreshError="1"/>
      <sheetData sheetId="323"/>
      <sheetData sheetId="324" refreshError="1"/>
      <sheetData sheetId="325"/>
      <sheetData sheetId="326" refreshError="1"/>
      <sheetData sheetId="327"/>
      <sheetData sheetId="328" refreshError="1"/>
      <sheetData sheetId="329"/>
      <sheetData sheetId="330" refreshError="1"/>
      <sheetData sheetId="331" refreshError="1"/>
      <sheetData sheetId="332"/>
      <sheetData sheetId="333" refreshError="1"/>
      <sheetData sheetId="334"/>
      <sheetData sheetId="335" refreshError="1"/>
      <sheetData sheetId="336"/>
      <sheetData sheetId="337" refreshError="1"/>
      <sheetData sheetId="338"/>
      <sheetData sheetId="339" refreshError="1"/>
      <sheetData sheetId="340"/>
      <sheetData sheetId="341" refreshError="1"/>
      <sheetData sheetId="342"/>
      <sheetData sheetId="343" refreshError="1"/>
      <sheetData sheetId="344"/>
      <sheetData sheetId="345"/>
      <sheetData sheetId="346" refreshError="1"/>
      <sheetData sheetId="347"/>
      <sheetData sheetId="348" refreshError="1"/>
      <sheetData sheetId="349"/>
      <sheetData sheetId="350" refreshError="1"/>
      <sheetData sheetId="351"/>
      <sheetData sheetId="352" refreshError="1"/>
      <sheetData sheetId="353" refreshError="1"/>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refreshError="1"/>
      <sheetData sheetId="49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sheetData sheetId="505"/>
      <sheetData sheetId="506" refreshError="1"/>
      <sheetData sheetId="507"/>
      <sheetData sheetId="508"/>
      <sheetData sheetId="509"/>
      <sheetData sheetId="510"/>
      <sheetData sheetId="511"/>
      <sheetData sheetId="512"/>
      <sheetData sheetId="513"/>
      <sheetData sheetId="514"/>
      <sheetData sheetId="515" refreshError="1"/>
      <sheetData sheetId="516" refreshError="1"/>
      <sheetData sheetId="517" refreshError="1"/>
      <sheetData sheetId="518" refreshError="1"/>
      <sheetData sheetId="519" refreshError="1"/>
      <sheetData sheetId="520" refreshError="1"/>
      <sheetData sheetId="521"/>
      <sheetData sheetId="522" refreshError="1"/>
      <sheetData sheetId="523" refreshError="1"/>
      <sheetData sheetId="524" refreshError="1"/>
      <sheetData sheetId="525"/>
      <sheetData sheetId="526" refreshError="1"/>
      <sheetData sheetId="527" refreshError="1"/>
      <sheetData sheetId="528"/>
      <sheetData sheetId="529"/>
      <sheetData sheetId="530" refreshError="1"/>
      <sheetData sheetId="531" refreshError="1"/>
      <sheetData sheetId="532" refreshError="1"/>
      <sheetData sheetId="533"/>
      <sheetData sheetId="534"/>
      <sheetData sheetId="535"/>
      <sheetData sheetId="536"/>
      <sheetData sheetId="537"/>
      <sheetData sheetId="538" refreshError="1"/>
      <sheetData sheetId="539"/>
      <sheetData sheetId="540" refreshError="1"/>
      <sheetData sheetId="541" refreshError="1"/>
      <sheetData sheetId="542"/>
      <sheetData sheetId="543" refreshError="1"/>
      <sheetData sheetId="544"/>
      <sheetData sheetId="545" refreshError="1"/>
      <sheetData sheetId="546"/>
      <sheetData sheetId="547" refreshError="1"/>
      <sheetData sheetId="548"/>
      <sheetData sheetId="549"/>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N-11"/>
      <sheetName val="CIN-13"/>
      <sheetName val="CIN-14"/>
      <sheetName val="CIN-16"/>
      <sheetName val="CIN-17"/>
      <sheetName val="CIN-18"/>
      <sheetName val="Energy Merchant - 2"/>
      <sheetName val="Energy Merchant - 3"/>
      <sheetName val="Energy Merchant - 4"/>
      <sheetName val="Energy Merchant - 5"/>
      <sheetName val="Energy Merchant - 6"/>
      <sheetName val="Energy Merchant - 7"/>
      <sheetName val="Regulated Business - 2"/>
      <sheetName val="Regulated Business - 3"/>
      <sheetName val="Regulated Business - 4"/>
      <sheetName val="Regulated Business - 5"/>
      <sheetName val="Regulated Business - 6"/>
      <sheetName val="Regulated Business - 7"/>
      <sheetName val="Power Tech &amp; Infra Serv - 2"/>
      <sheetName val="Power Tech &amp; Infra Serv - 3"/>
      <sheetName val="Power Tech &amp; Infra Serv - 4"/>
      <sheetName val="Power Tech &amp; Infra Serv - 5"/>
      <sheetName val="Power Tech &amp; Infra Serv - 6"/>
      <sheetName val="Power Tech &amp; Infra Serv - 7"/>
      <sheetName val="CGR - 2"/>
      <sheetName val="CGR - 3"/>
      <sheetName val="CGR - 4"/>
      <sheetName val="CGR - 5"/>
      <sheetName val="CGR - 6"/>
      <sheetName val="CGR - 7"/>
      <sheetName val="ULHP-2"/>
      <sheetName val="ULHP-3"/>
      <sheetName val="ULHP-4"/>
      <sheetName val="ULHP-5"/>
      <sheetName val="ULHP-6"/>
      <sheetName val="ULHP-7"/>
      <sheetName val="NREC-2"/>
      <sheetName val="NREC-3"/>
      <sheetName val="NREC-4"/>
      <sheetName val="NREC-5"/>
      <sheetName val="NREC-6"/>
      <sheetName val="NREC-7"/>
      <sheetName val="HLM-2"/>
      <sheetName val="HLM-3"/>
      <sheetName val="HLM-4"/>
      <sheetName val="Ratios Summary"/>
      <sheetName val="Sheet1"/>
      <sheetName val="Cinergy Ratios"/>
      <sheetName val="ULHP Financial Ratios"/>
      <sheetName val="NREC Financial Ratios"/>
      <sheetName val="Energy Merchant - Ratios"/>
      <sheetName val="Regulated Business - Ratios"/>
      <sheetName val="Power Tech - Ratios"/>
      <sheetName val="CGR - Ratios"/>
      <sheetName val="CIN-IS"/>
      <sheetName val="CIN-BS"/>
      <sheetName val="CIN-CF"/>
      <sheetName val="Energy Merchant - IS"/>
      <sheetName val="Energy Merchant - BS"/>
      <sheetName val="Energy Merchant - CF"/>
      <sheetName val="ULHP-IS"/>
      <sheetName val="ULHP-BS"/>
      <sheetName val="ULHP-CS"/>
      <sheetName val="NREC-IS"/>
      <sheetName val="NREC-BS"/>
      <sheetName val="NREC-CS"/>
      <sheetName val="Regulated Business - IS"/>
      <sheetName val="Regulated Business - BS"/>
      <sheetName val="Regulated Business - CF"/>
      <sheetName val="Power Tech &amp; Infra Serv - IS"/>
      <sheetName val="Power Tech &amp; Infra Serv - BS"/>
      <sheetName val="Power Tech &amp; Infra Serv - CF"/>
      <sheetName val="CGR - IS"/>
      <sheetName val="CGR - BS"/>
      <sheetName val="CGR - CF"/>
      <sheetName val="Sheet2"/>
      <sheetName val="ULHP-3 Other"/>
      <sheetName val="NREC-3 Other"/>
      <sheetName val="QtrRev 98-99"/>
      <sheetName val="Promos 10"/>
      <sheetName val=""/>
      <sheetName val="RatingAgencyBU12-05 Cin Curve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K-1 Summary"/>
      <sheetName val="SALT Sourcing"/>
      <sheetName val="Foreign Taxes"/>
      <sheetName val="State Adjustments"/>
      <sheetName val="UBTI"/>
      <sheetName val="wsLookup"/>
    </sheetNames>
    <sheetDataSet>
      <sheetData sheetId="0">
        <row r="6">
          <cell r="G6" t="str">
            <v>CHAMPIONS GLEN, L.P.</v>
          </cell>
        </row>
        <row r="7">
          <cell r="G7" t="str">
            <v>76-0492902</v>
          </cell>
        </row>
        <row r="8">
          <cell r="G8">
            <v>37986</v>
          </cell>
        </row>
      </sheetData>
      <sheetData sheetId="1"/>
      <sheetData sheetId="2"/>
      <sheetData sheetId="3"/>
      <sheetData sheetId="4"/>
      <sheetData sheetId="5"/>
      <sheetData sheetId="6"/>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1)"/>
      <sheetName val="Links"/>
      <sheetName val="Delivery Testing (2)"/>
      <sheetName val="Rental Income (3)"/>
      <sheetName val="Rental Expenses (4)"/>
      <sheetName val="XREF"/>
      <sheetName val="Tickmarks "/>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Overview"/>
      <sheetName val="2. Global spend by region"/>
      <sheetName val="3. European spend by prod. grou"/>
      <sheetName val="4. European spend by country"/>
      <sheetName val="5. Supplier pareto"/>
      <sheetName val="6. Product group vs country sp."/>
      <sheetName val="8. Database - pruchased items"/>
      <sheetName val="9. Product goup list"/>
      <sheetName val="Appendix 1 - Reference Fields A"/>
      <sheetName val="49 IND Including Losses"/>
      <sheetName val="6223 10-1"/>
      <sheetName val="Appendix 5-Allocation Codes"/>
      <sheetName val="Appendix 2 - Reference Fields B"/>
      <sheetName val="Appendix 1 - Reference Fiel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As-Fin"/>
      <sheetName val="F9_Hidden_Lists"/>
      <sheetName val="1994"/>
      <sheetName val="Constr Drawdown"/>
      <sheetName val="Compliance Bridge"/>
      <sheetName val="File Mgmt"/>
      <sheetName val="Grand Ridge Splits"/>
      <sheetName val="2020 Budget Details"/>
      <sheetName val="2016 Budget"/>
      <sheetName val="2016 Actual"/>
      <sheetName val="Pivot"/>
      <sheetName val="Grand Ridge I- OpEx"/>
      <sheetName val="Grand Ridge EXP - OpEx"/>
      <sheetName val="Grand Ridge IV - OpEx"/>
      <sheetName val="0. Budget Summary &amp; Inputs"/>
      <sheetName val="1. Budget Summary"/>
      <sheetName val="Tracking Accounts_2018"/>
      <sheetName val="3.2 Bud v ProF (Rev, Opex, PTC)"/>
      <sheetName val="3.3 Bud v ProF (OpEx)"/>
      <sheetName val="2. Bud v Bud"/>
      <sheetName val="B vs PF Distributions"/>
      <sheetName val="CAPEX"/>
      <sheetName val="4. Bud v ProF Distbs."/>
      <sheetName val="5. Bud vs CDPQ"/>
      <sheetName val="Project 4- OpEx"/>
      <sheetName val="Project 5- OpEx"/>
      <sheetName val="Budget Upload Template - GL"/>
      <sheetName val="Budget Upload Template - PRJTS"/>
      <sheetName val="GL COST CENTER ALLOCATION"/>
      <sheetName val="Old GL &gt; New GL"/>
      <sheetName val="Transaction Controls"/>
      <sheetName val="Chart of Accounts (COA)"/>
      <sheetName val="GL_Task_PurCat_ExpType"/>
      <sheetName val="Offtaker Revenue Summaries"/>
      <sheetName val="HIOS 93 thru 96"/>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ummary"/>
      <sheetName val="Detail"/>
    </sheetNames>
    <sheetDataSet>
      <sheetData sheetId="0" refreshError="1"/>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As-Fin"/>
      <sheetName val="Revenue PY&amp;FY"/>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ction"/>
      <sheetName val="Revenue PY&amp;FY"/>
      <sheetName val="Op Costs"/>
      <sheetName val="Fuel"/>
      <sheetName val="Consolidated"/>
      <sheetName val="Operator"/>
      <sheetName val="Financing"/>
      <sheetName val="Tax Basis"/>
      <sheetName val="Book Basis"/>
      <sheetName val="Valuation"/>
      <sheetName val="Value Distr"/>
      <sheetName val="As-Fin"/>
      <sheetName val="Orlando 9-10-00"/>
      <sheetName val="File Mgmt"/>
      <sheetName val="Grand Ridge Splits"/>
      <sheetName val="2020 Budget Details"/>
      <sheetName val="2016 Budget"/>
      <sheetName val="2016 Actual"/>
      <sheetName val="Pivot"/>
      <sheetName val="Grand Ridge I- OpEx"/>
      <sheetName val="Grand Ridge EXP - OpEx"/>
      <sheetName val="Grand Ridge IV - OpEx"/>
      <sheetName val="0. Budget Summary &amp; Inputs"/>
      <sheetName val="1. Budget Summary"/>
      <sheetName val="Tracking Accounts_2018"/>
      <sheetName val="3.2 Bud v ProF (Rev, Opex, PTC)"/>
      <sheetName val="3.3 Bud v ProF (OpEx)"/>
      <sheetName val="2. Bud v Bud"/>
      <sheetName val="B vs PF Distributions"/>
      <sheetName val="CAPEX"/>
      <sheetName val="4. Bud v ProF Distbs."/>
      <sheetName val="5. Bud vs CDPQ"/>
      <sheetName val="Project 4- OpEx"/>
      <sheetName val="Project 5- OpEx"/>
      <sheetName val="Budget Upload Template - GL"/>
      <sheetName val="Budget Upload Template - PRJTS"/>
      <sheetName val="GL COST CENTER ALLOCATION"/>
      <sheetName val="Old GL &gt; New GL"/>
      <sheetName val="Transaction Controls"/>
      <sheetName val="Chart of Accounts (COA)"/>
      <sheetName val="GL_Task_PurCat_ExpType"/>
      <sheetName val="Revenue_PY&amp;FY"/>
      <sheetName val="Op_Costs"/>
      <sheetName val="Tax_Basis"/>
      <sheetName val="Book_Basis"/>
      <sheetName val="Value_Distr"/>
      <sheetName val="Orlando_9-10-00"/>
      <sheetName val="LEA Proforma"/>
      <sheetName val="Board Output"/>
      <sheetName val="Pres Summary"/>
      <sheetName val="Contracted Revenue"/>
      <sheetName val="TE Return Chart"/>
      <sheetName val="TE Return Chart 2"/>
      <sheetName val="Charts"/>
      <sheetName val="100% Selldown"/>
      <sheetName val="Error Checks"/>
      <sheetName val="Case Summary"/>
      <sheetName val="Summary"/>
      <sheetName val="S&amp;U Table"/>
      <sheetName val="Comparison"/>
      <sheetName val="Cardinal Summary"/>
      <sheetName val="Inputs"/>
      <sheetName val="Serial Inputs"/>
      <sheetName val="Monthly Serial Inputs"/>
      <sheetName val="Property Tax"/>
      <sheetName val="Maple Hill - PA Bid Tab"/>
      <sheetName val="Statutory Prop Taxes"/>
      <sheetName val="Insurance"/>
      <sheetName val="Title Insurance"/>
      <sheetName val="MM Yield Analysis"/>
      <sheetName val="New Construction"/>
      <sheetName val="Construction"/>
      <sheetName val="Annual Cash Flow"/>
      <sheetName val="Quarterly Cash Flow"/>
      <sheetName val="Monthly Operations"/>
      <sheetName val="Quarterly Tax Equity"/>
      <sheetName val="Economic Substance Test"/>
      <sheetName val="Sponsor Returns"/>
      <sheetName val="Sponsor Leverage"/>
      <sheetName val="Investment Tax Credit"/>
      <sheetName val="Quarterly Tax"/>
      <sheetName val="Annual Tax"/>
      <sheetName val="Unlevered Project Retur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Exhibits&gt;&gt;&gt; "/>
      <sheetName val="Summary of Identified Values"/>
      <sheetName val="Economic Test Summary"/>
      <sheetName val="Apex - Plant Val"/>
      <sheetName val="Bosque - Plant Val"/>
      <sheetName val="Shady Hills - Plant Val"/>
      <sheetName val="Sugar Creek - Plant Val"/>
      <sheetName val="West Georgia - Plant Val"/>
      <sheetName val="Zeeland - Plant Val"/>
      <sheetName val="LS Power Land Values"/>
      <sheetName val="Apex Land"/>
      <sheetName val="Bosque Land"/>
      <sheetName val="Shady Hills Land"/>
      <sheetName val="Sugar Creek Land"/>
      <sheetName val="West Georgia Land"/>
      <sheetName val="Zeeland Land"/>
      <sheetName val="Workpaper&gt;&gt;&gt;"/>
      <sheetName val="Sensitivity Analyses"/>
      <sheetName val="Input from Other Models"/>
      <sheetName val="Final Inv True-Up"/>
      <sheetName val="NWC Balances"/>
      <sheetName val="Apex Summary Allocation"/>
      <sheetName val="Bosque Summary Allocation"/>
      <sheetName val="Shady Hills Summary Allocation"/>
      <sheetName val="Sugar Creek Summary Allocation"/>
      <sheetName val="West Georgia Summary Allocation"/>
      <sheetName val="Zeeland Summary Allocation"/>
      <sheetName val="Procurement Companies Summary"/>
      <sheetName val="Zeeland CC - Plant Val"/>
      <sheetName val="Zeeland CT - Plant Val"/>
      <sheetName val="Bosque CC - Plant Val"/>
      <sheetName val="Bosque CT - Plant Val"/>
      <sheetName val="WACC and WARA"/>
      <sheetName val="Summary of Values"/>
      <sheetName val="Fixed Asset Summary"/>
      <sheetName val="Depreciation Workpaper"/>
      <sheetName val="Client Provided Data&gt;&gt;&gt;"/>
      <sheetName val="DFC and Acq Costs E&amp;Y"/>
      <sheetName val="Client Model&gt;&gt;&gt;"/>
      <sheetName val="Cases"/>
      <sheetName val="Consolidated"/>
      <sheetName val="Apex"/>
      <sheetName val="Bosque CC"/>
      <sheetName val="Bosque CT"/>
      <sheetName val="Shady Hills"/>
      <sheetName val="Sugar Creek"/>
      <sheetName val="West Georgia"/>
      <sheetName val="Zeeland CC"/>
      <sheetName val="Zeeland CT"/>
      <sheetName val="Emissions Data"/>
      <sheetName val="MPC Data"/>
      <sheetName val="Toll Data"/>
      <sheetName val="OM Data"/>
      <sheetName val="NOR Summary"/>
      <sheetName val="Unit Summary"/>
      <sheetName val="DSCR Summary"/>
      <sheetName val="DTBE Summary"/>
      <sheetName val="Chart of Account"/>
      <sheetName val="supporting worksheet"/>
      <sheetName val="Valley Rd TB 3.31.11"/>
      <sheetName val="Wire-Payment  Instructions"/>
      <sheetName val="PIE C-2b Bk by ptn by item"/>
    </sheetNames>
    <sheetDataSet>
      <sheetData sheetId="0">
        <row r="3">
          <cell r="C3" t="str">
            <v>LS Power Group</v>
          </cell>
        </row>
      </sheetData>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refreshError="1"/>
      <sheetData sheetId="36" refreshError="1"/>
      <sheetData sheetId="37" refreshError="1"/>
      <sheetData sheetId="38"/>
      <sheetData sheetId="39" refreshError="1"/>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4"/>
  <sheetViews>
    <sheetView tabSelected="1" view="pageBreakPreview" zoomScale="80" zoomScaleNormal="80" zoomScaleSheetLayoutView="80" zoomScalePageLayoutView="75" workbookViewId="0">
      <selection activeCell="B27" sqref="B27"/>
    </sheetView>
  </sheetViews>
  <sheetFormatPr defaultColWidth="8.88671875" defaultRowHeight="15.75"/>
  <cols>
    <col min="1" max="1" width="4.21875" style="24" customWidth="1"/>
    <col min="2" max="2" width="64.77734375" style="24" customWidth="1"/>
    <col min="3" max="3" width="41.6640625" style="24" customWidth="1"/>
    <col min="4" max="4" width="13.21875" style="24" customWidth="1"/>
    <col min="5" max="5" width="6.109375" style="24" customWidth="1"/>
    <col min="6" max="6" width="4.6640625" style="24" customWidth="1"/>
    <col min="7" max="7" width="13" style="24" customWidth="1"/>
    <col min="8" max="8" width="3.77734375" style="24" customWidth="1"/>
    <col min="9" max="9" width="12.44140625" style="24" customWidth="1"/>
    <col min="10" max="10" width="4.33203125" style="24" customWidth="1"/>
    <col min="11" max="11" width="13.109375" style="24" customWidth="1"/>
    <col min="12" max="12" width="18.33203125" style="24" customWidth="1"/>
    <col min="13" max="13" width="4.77734375" style="29" customWidth="1"/>
    <col min="14" max="16384" width="8.88671875" style="29"/>
  </cols>
  <sheetData>
    <row r="1" spans="1:13">
      <c r="B1" s="1"/>
      <c r="C1" s="1"/>
      <c r="D1" s="2"/>
      <c r="E1" s="1"/>
      <c r="F1" s="1"/>
      <c r="G1" s="1"/>
      <c r="H1" s="1"/>
      <c r="I1" s="120"/>
      <c r="J1" s="120"/>
      <c r="K1" s="120" t="s">
        <v>0</v>
      </c>
    </row>
    <row r="2" spans="1:13">
      <c r="B2" s="1"/>
      <c r="C2" s="1"/>
      <c r="D2" s="2"/>
      <c r="E2" s="1"/>
      <c r="F2" s="1"/>
      <c r="G2" s="1"/>
      <c r="H2" s="1"/>
      <c r="I2" s="1"/>
      <c r="J2" s="1"/>
      <c r="K2" s="120" t="s">
        <v>1</v>
      </c>
    </row>
    <row r="3" spans="1:13">
      <c r="B3" s="1"/>
      <c r="C3" s="1"/>
      <c r="D3" s="2"/>
      <c r="E3" s="1"/>
      <c r="F3" s="1"/>
      <c r="G3" s="1"/>
      <c r="H3" s="1"/>
      <c r="I3" s="3" t="s">
        <v>2</v>
      </c>
      <c r="J3" s="1"/>
      <c r="K3" s="1"/>
      <c r="L3" s="30"/>
    </row>
    <row r="4" spans="1:13">
      <c r="B4" s="1" t="s">
        <v>3</v>
      </c>
      <c r="C4" s="1"/>
      <c r="D4" s="2" t="s">
        <v>4</v>
      </c>
      <c r="E4" s="1"/>
      <c r="F4" s="1"/>
      <c r="G4" s="1"/>
      <c r="H4" s="3" t="s">
        <v>5</v>
      </c>
      <c r="I4" s="31"/>
      <c r="J4" s="3"/>
      <c r="K4" s="4">
        <v>45657</v>
      </c>
      <c r="L4" s="32"/>
    </row>
    <row r="5" spans="1:13">
      <c r="B5" s="1"/>
      <c r="C5" s="33" t="s">
        <v>6</v>
      </c>
      <c r="D5" s="33" t="s">
        <v>7</v>
      </c>
      <c r="E5" s="33"/>
      <c r="F5" s="33"/>
      <c r="G5" s="33"/>
      <c r="H5" s="1"/>
      <c r="I5" s="1"/>
      <c r="J5" s="1"/>
      <c r="K5" s="1"/>
      <c r="M5" s="34"/>
    </row>
    <row r="6" spans="1:13">
      <c r="B6" s="1"/>
      <c r="C6" s="1"/>
      <c r="D6" s="1"/>
      <c r="E6" s="1"/>
      <c r="F6" s="1"/>
      <c r="G6" s="1"/>
      <c r="H6" s="1"/>
      <c r="I6" s="1"/>
      <c r="J6" s="1"/>
      <c r="K6" s="1"/>
    </row>
    <row r="7" spans="1:13">
      <c r="A7" s="5"/>
      <c r="B7" s="1"/>
      <c r="C7" s="1"/>
      <c r="D7" s="35" t="s">
        <v>8</v>
      </c>
      <c r="E7" s="1"/>
      <c r="F7" s="1"/>
      <c r="G7" s="1"/>
      <c r="H7" s="1"/>
      <c r="I7" s="1"/>
      <c r="J7" s="1"/>
      <c r="K7" s="1"/>
    </row>
    <row r="8" spans="1:13">
      <c r="A8" s="5"/>
      <c r="B8" s="1"/>
      <c r="C8" s="1"/>
      <c r="D8" s="35"/>
      <c r="E8" s="1"/>
      <c r="F8" s="1"/>
      <c r="G8" s="1"/>
      <c r="H8" s="1"/>
      <c r="I8" s="1"/>
      <c r="J8" s="1"/>
      <c r="K8" s="1"/>
    </row>
    <row r="9" spans="1:13">
      <c r="A9" s="5" t="s">
        <v>9</v>
      </c>
      <c r="B9" s="1"/>
      <c r="C9" s="1"/>
      <c r="D9" s="35"/>
      <c r="E9" s="1"/>
      <c r="F9" s="1"/>
      <c r="G9" s="1"/>
      <c r="H9" s="1"/>
      <c r="I9" s="5" t="s">
        <v>10</v>
      </c>
      <c r="J9" s="1"/>
      <c r="K9" s="1"/>
    </row>
    <row r="10" spans="1:13" ht="16.5" thickBot="1">
      <c r="A10" s="6" t="s">
        <v>11</v>
      </c>
      <c r="B10" s="1"/>
      <c r="C10" s="1"/>
      <c r="D10" s="1"/>
      <c r="E10" s="1"/>
      <c r="F10" s="1"/>
      <c r="G10" s="1"/>
      <c r="H10" s="1"/>
      <c r="I10" s="6" t="s">
        <v>12</v>
      </c>
      <c r="J10" s="1"/>
      <c r="K10" s="1"/>
    </row>
    <row r="11" spans="1:13">
      <c r="A11" s="5">
        <v>1</v>
      </c>
      <c r="B11" s="1" t="s">
        <v>13</v>
      </c>
      <c r="C11" s="1"/>
      <c r="D11" s="33"/>
      <c r="E11" s="1"/>
      <c r="F11" s="1"/>
      <c r="G11" s="1"/>
      <c r="H11" s="1"/>
      <c r="I11" s="88">
        <f>+I214</f>
        <v>0.37430552579462528</v>
      </c>
      <c r="J11" s="1"/>
      <c r="K11" s="1"/>
    </row>
    <row r="12" spans="1:13">
      <c r="A12" s="5"/>
      <c r="B12" s="1"/>
      <c r="C12" s="1"/>
      <c r="D12" s="1"/>
      <c r="E12" s="1"/>
      <c r="F12" s="1"/>
      <c r="G12" s="1"/>
      <c r="H12" s="1"/>
      <c r="I12" s="33"/>
      <c r="J12" s="1"/>
      <c r="K12" s="1"/>
    </row>
    <row r="13" spans="1:13" ht="16.5" thickBot="1">
      <c r="A13" s="5" t="s">
        <v>6</v>
      </c>
      <c r="B13" s="1" t="s">
        <v>14</v>
      </c>
      <c r="C13" s="33" t="s">
        <v>15</v>
      </c>
      <c r="D13" s="6" t="s">
        <v>16</v>
      </c>
      <c r="E13" s="33"/>
      <c r="F13" s="7" t="s">
        <v>17</v>
      </c>
      <c r="G13" s="7"/>
      <c r="H13" s="1"/>
      <c r="I13" s="33"/>
      <c r="J13" s="1"/>
      <c r="K13" s="1"/>
    </row>
    <row r="14" spans="1:13">
      <c r="A14" s="5">
        <v>2</v>
      </c>
      <c r="B14" s="1" t="s">
        <v>18</v>
      </c>
      <c r="C14" s="33" t="s">
        <v>19</v>
      </c>
      <c r="D14" s="21">
        <f>I280+I281</f>
        <v>0</v>
      </c>
      <c r="E14" s="33"/>
      <c r="F14" s="33" t="s">
        <v>20</v>
      </c>
      <c r="G14" s="89">
        <f>I231</f>
        <v>1</v>
      </c>
      <c r="H14" s="33"/>
      <c r="I14" s="21">
        <f>+G14*D14</f>
        <v>0</v>
      </c>
      <c r="J14" s="1"/>
      <c r="K14" s="1"/>
    </row>
    <row r="15" spans="1:13">
      <c r="A15" s="5">
        <v>3</v>
      </c>
      <c r="B15" s="1" t="s">
        <v>21</v>
      </c>
      <c r="C15" s="33" t="s">
        <v>22</v>
      </c>
      <c r="D15" s="21">
        <f>I288</f>
        <v>0</v>
      </c>
      <c r="E15" s="33"/>
      <c r="F15" s="21" t="str">
        <f t="shared" ref="F15:G17" si="0">+F14</f>
        <v>TP</v>
      </c>
      <c r="G15" s="89">
        <f t="shared" si="0"/>
        <v>1</v>
      </c>
      <c r="H15" s="33"/>
      <c r="I15" s="21">
        <f>+G15*D15</f>
        <v>0</v>
      </c>
      <c r="J15" s="1"/>
      <c r="K15" s="1"/>
    </row>
    <row r="16" spans="1:13">
      <c r="A16" s="5">
        <v>4</v>
      </c>
      <c r="B16" s="33" t="s">
        <v>23</v>
      </c>
      <c r="C16" s="33"/>
      <c r="D16" s="37">
        <v>0</v>
      </c>
      <c r="E16" s="33"/>
      <c r="F16" s="21" t="str">
        <f t="shared" si="0"/>
        <v>TP</v>
      </c>
      <c r="G16" s="89">
        <f t="shared" si="0"/>
        <v>1</v>
      </c>
      <c r="H16" s="33"/>
      <c r="I16" s="21">
        <f>+G16*D16</f>
        <v>0</v>
      </c>
      <c r="J16" s="1"/>
      <c r="K16" s="1"/>
    </row>
    <row r="17" spans="1:11" ht="16.5" thickBot="1">
      <c r="A17" s="5">
        <v>5</v>
      </c>
      <c r="B17" s="33" t="s">
        <v>24</v>
      </c>
      <c r="C17" s="33"/>
      <c r="D17" s="37">
        <v>0</v>
      </c>
      <c r="E17" s="33"/>
      <c r="F17" s="21" t="str">
        <f t="shared" si="0"/>
        <v>TP</v>
      </c>
      <c r="G17" s="89">
        <f t="shared" si="0"/>
        <v>1</v>
      </c>
      <c r="H17" s="33"/>
      <c r="I17" s="90">
        <f>+G17*D17</f>
        <v>0</v>
      </c>
      <c r="J17" s="1"/>
      <c r="K17" s="1"/>
    </row>
    <row r="18" spans="1:11">
      <c r="A18" s="5">
        <v>6</v>
      </c>
      <c r="B18" s="1" t="s">
        <v>25</v>
      </c>
      <c r="C18" s="1"/>
      <c r="D18" s="38" t="s">
        <v>6</v>
      </c>
      <c r="E18" s="33"/>
      <c r="F18" s="33"/>
      <c r="G18" s="36"/>
      <c r="H18" s="33"/>
      <c r="I18" s="21">
        <f>SUM(I14:I17)</f>
        <v>0</v>
      </c>
      <c r="J18" s="1"/>
      <c r="K18" s="1"/>
    </row>
    <row r="19" spans="1:11">
      <c r="A19" s="5"/>
      <c r="B19" s="1"/>
      <c r="C19" s="1"/>
      <c r="D19" s="38"/>
      <c r="E19" s="33"/>
      <c r="F19" s="33"/>
      <c r="G19" s="36"/>
      <c r="H19" s="33"/>
      <c r="I19" s="33"/>
      <c r="J19" s="1"/>
      <c r="K19" s="1"/>
    </row>
    <row r="20" spans="1:11">
      <c r="A20" s="5" t="s">
        <v>26</v>
      </c>
      <c r="B20" s="1" t="s">
        <v>27</v>
      </c>
      <c r="C20" s="1" t="s">
        <v>28</v>
      </c>
      <c r="D20" s="38"/>
      <c r="E20" s="33"/>
      <c r="F20" s="33"/>
      <c r="G20" s="36"/>
      <c r="H20" s="33"/>
      <c r="I20" s="37">
        <v>0</v>
      </c>
      <c r="J20" s="1"/>
      <c r="K20" s="1"/>
    </row>
    <row r="21" spans="1:11">
      <c r="A21" s="5"/>
      <c r="B21" s="1"/>
      <c r="C21" s="1"/>
      <c r="D21" s="38"/>
      <c r="E21" s="33"/>
      <c r="F21" s="33"/>
      <c r="G21" s="36"/>
      <c r="H21" s="33"/>
      <c r="I21" s="33"/>
      <c r="J21" s="1"/>
      <c r="K21" s="1"/>
    </row>
    <row r="22" spans="1:11">
      <c r="A22" s="5" t="s">
        <v>29</v>
      </c>
      <c r="B22" s="1" t="s">
        <v>30</v>
      </c>
      <c r="C22" s="1" t="s">
        <v>31</v>
      </c>
      <c r="D22" s="38"/>
      <c r="E22" s="33"/>
      <c r="F22" s="33"/>
      <c r="G22" s="36"/>
      <c r="H22" s="33"/>
      <c r="I22" s="37">
        <v>0</v>
      </c>
      <c r="J22" s="1"/>
      <c r="K22" s="1"/>
    </row>
    <row r="23" spans="1:11" ht="16.5" thickBot="1">
      <c r="A23" s="5" t="s">
        <v>32</v>
      </c>
      <c r="B23" s="1" t="s">
        <v>33</v>
      </c>
      <c r="C23" s="1" t="s">
        <v>31</v>
      </c>
      <c r="D23" s="38"/>
      <c r="E23" s="33"/>
      <c r="F23" s="33"/>
      <c r="G23" s="36"/>
      <c r="H23" s="33"/>
      <c r="I23" s="39">
        <v>0</v>
      </c>
      <c r="J23" s="1"/>
      <c r="K23" s="1"/>
    </row>
    <row r="24" spans="1:11">
      <c r="A24" s="5" t="s">
        <v>34</v>
      </c>
      <c r="B24" s="1" t="s">
        <v>35</v>
      </c>
      <c r="C24" s="1" t="s">
        <v>36</v>
      </c>
      <c r="D24" s="38"/>
      <c r="E24" s="33"/>
      <c r="F24" s="33"/>
      <c r="G24" s="36"/>
      <c r="H24" s="33"/>
      <c r="I24" s="21">
        <f>I22-I23</f>
        <v>0</v>
      </c>
      <c r="J24" s="1"/>
      <c r="K24" s="1"/>
    </row>
    <row r="25" spans="1:11">
      <c r="A25" s="5"/>
      <c r="B25" s="1"/>
      <c r="C25" s="1"/>
      <c r="D25" s="38"/>
      <c r="E25" s="33"/>
      <c r="F25" s="33"/>
      <c r="G25" s="36"/>
      <c r="H25" s="33"/>
      <c r="I25" s="33"/>
      <c r="J25" s="1"/>
      <c r="K25" s="1"/>
    </row>
    <row r="26" spans="1:11">
      <c r="A26" s="5" t="s">
        <v>37</v>
      </c>
      <c r="B26" s="1" t="s">
        <v>38</v>
      </c>
      <c r="C26" s="1"/>
      <c r="D26" s="38"/>
      <c r="E26" s="33"/>
      <c r="F26" s="33"/>
      <c r="G26" s="36"/>
      <c r="H26" s="33"/>
      <c r="I26" s="37">
        <v>0</v>
      </c>
      <c r="J26" s="1"/>
      <c r="K26" s="1"/>
    </row>
    <row r="27" spans="1:11" ht="16.5" thickBot="1">
      <c r="A27" s="5"/>
      <c r="B27" s="1"/>
      <c r="C27" s="1"/>
      <c r="I27" s="33"/>
      <c r="J27" s="1"/>
      <c r="K27" s="1"/>
    </row>
    <row r="28" spans="1:11">
      <c r="A28" s="5"/>
      <c r="C28" s="1"/>
      <c r="I28" s="40"/>
      <c r="J28" s="1"/>
      <c r="K28" s="1"/>
    </row>
    <row r="29" spans="1:11" ht="16.5" thickBot="1">
      <c r="A29" s="5">
        <v>7</v>
      </c>
      <c r="B29" s="1" t="s">
        <v>39</v>
      </c>
      <c r="C29" s="1" t="s">
        <v>40</v>
      </c>
      <c r="D29" s="38" t="s">
        <v>6</v>
      </c>
      <c r="E29" s="33"/>
      <c r="F29" s="33"/>
      <c r="G29" s="33"/>
      <c r="H29" s="33"/>
      <c r="I29" s="91">
        <f>+I11-I18+I20+I24+I26</f>
        <v>0.37430552579462528</v>
      </c>
      <c r="J29" s="1"/>
      <c r="K29" s="1"/>
    </row>
    <row r="30" spans="1:11" ht="16.5" thickTop="1">
      <c r="A30" s="5"/>
      <c r="C30" s="1"/>
      <c r="D30" s="38"/>
      <c r="E30" s="33"/>
      <c r="F30" s="33"/>
      <c r="G30" s="33"/>
      <c r="H30" s="33"/>
      <c r="J30" s="1"/>
      <c r="K30" s="1"/>
    </row>
    <row r="31" spans="1:11">
      <c r="A31" s="5"/>
      <c r="B31" s="1" t="s">
        <v>41</v>
      </c>
      <c r="C31" s="1"/>
      <c r="D31" s="33"/>
      <c r="E31" s="1"/>
      <c r="F31" s="1"/>
      <c r="G31" s="1"/>
      <c r="H31" s="1"/>
      <c r="I31" s="33"/>
      <c r="J31" s="1"/>
      <c r="K31" s="1"/>
    </row>
    <row r="32" spans="1:11">
      <c r="A32" s="5">
        <v>8</v>
      </c>
      <c r="B32" s="1" t="s">
        <v>42</v>
      </c>
      <c r="D32" s="33"/>
      <c r="E32" s="1"/>
      <c r="F32" s="1"/>
      <c r="G32" s="1" t="s">
        <v>43</v>
      </c>
      <c r="H32" s="1"/>
      <c r="I32" s="37">
        <v>0</v>
      </c>
      <c r="J32" s="1"/>
      <c r="K32" s="1"/>
    </row>
    <row r="33" spans="1:11">
      <c r="A33" s="5">
        <v>9</v>
      </c>
      <c r="B33" s="1" t="s">
        <v>44</v>
      </c>
      <c r="C33" s="33"/>
      <c r="D33" s="33"/>
      <c r="E33" s="33"/>
      <c r="F33" s="33"/>
      <c r="G33" s="33" t="s">
        <v>45</v>
      </c>
      <c r="H33" s="33"/>
      <c r="I33" s="37">
        <v>0</v>
      </c>
      <c r="J33" s="1"/>
      <c r="K33" s="1"/>
    </row>
    <row r="34" spans="1:11">
      <c r="A34" s="5">
        <v>10</v>
      </c>
      <c r="B34" s="33" t="s">
        <v>46</v>
      </c>
      <c r="C34" s="1"/>
      <c r="D34" s="1"/>
      <c r="E34" s="1"/>
      <c r="G34" s="1" t="s">
        <v>47</v>
      </c>
      <c r="H34" s="1"/>
      <c r="I34" s="37">
        <v>0</v>
      </c>
      <c r="J34" s="1"/>
      <c r="K34" s="1"/>
    </row>
    <row r="35" spans="1:11">
      <c r="A35" s="5">
        <v>11</v>
      </c>
      <c r="B35" s="1" t="s">
        <v>48</v>
      </c>
      <c r="C35" s="1"/>
      <c r="D35" s="1"/>
      <c r="E35" s="1"/>
      <c r="G35" s="1" t="s">
        <v>49</v>
      </c>
      <c r="H35" s="1"/>
      <c r="I35" s="37">
        <v>0</v>
      </c>
      <c r="J35" s="1"/>
      <c r="K35" s="1"/>
    </row>
    <row r="36" spans="1:11">
      <c r="A36" s="5">
        <v>12</v>
      </c>
      <c r="B36" s="33" t="s">
        <v>50</v>
      </c>
      <c r="C36" s="1"/>
      <c r="D36" s="1"/>
      <c r="E36" s="1"/>
      <c r="F36" s="1"/>
      <c r="G36" s="1"/>
      <c r="H36" s="1"/>
      <c r="I36" s="37">
        <v>0</v>
      </c>
      <c r="J36" s="1"/>
      <c r="K36" s="1"/>
    </row>
    <row r="37" spans="1:11">
      <c r="A37" s="5">
        <v>13</v>
      </c>
      <c r="B37" s="33" t="s">
        <v>51</v>
      </c>
      <c r="C37" s="1"/>
      <c r="D37" s="1"/>
      <c r="E37" s="1"/>
      <c r="F37" s="1"/>
      <c r="G37" s="1"/>
      <c r="H37" s="1"/>
      <c r="I37" s="37">
        <v>0</v>
      </c>
      <c r="J37" s="1"/>
      <c r="K37" s="1"/>
    </row>
    <row r="38" spans="1:11" ht="16.5" thickBot="1">
      <c r="A38" s="5">
        <v>14</v>
      </c>
      <c r="B38" s="33" t="s">
        <v>52</v>
      </c>
      <c r="C38" s="1"/>
      <c r="D38" s="1"/>
      <c r="E38" s="1"/>
      <c r="F38" s="1"/>
      <c r="G38" s="1"/>
      <c r="H38" s="1"/>
      <c r="I38" s="39">
        <v>0</v>
      </c>
      <c r="J38" s="1"/>
      <c r="K38" s="1"/>
    </row>
    <row r="39" spans="1:11">
      <c r="A39" s="5">
        <v>15</v>
      </c>
      <c r="B39" s="1" t="s">
        <v>53</v>
      </c>
      <c r="C39" s="1"/>
      <c r="D39" s="1"/>
      <c r="E39" s="1"/>
      <c r="F39" s="1"/>
      <c r="G39" s="1"/>
      <c r="H39" s="1"/>
      <c r="I39" s="21">
        <f>SUM(I32:I38)</f>
        <v>0</v>
      </c>
      <c r="J39" s="1"/>
      <c r="K39" s="1"/>
    </row>
    <row r="40" spans="1:11">
      <c r="A40" s="5"/>
      <c r="B40" s="1"/>
      <c r="C40" s="1"/>
      <c r="D40" s="1"/>
      <c r="E40" s="1"/>
      <c r="F40" s="1"/>
      <c r="G40" s="1"/>
      <c r="H40" s="1"/>
      <c r="I40" s="33"/>
      <c r="J40" s="1"/>
      <c r="K40" s="1"/>
    </row>
    <row r="41" spans="1:11">
      <c r="A41" s="5">
        <v>16</v>
      </c>
      <c r="B41" s="1" t="s">
        <v>54</v>
      </c>
      <c r="C41" s="1" t="s">
        <v>55</v>
      </c>
      <c r="D41" s="92">
        <f>IF(I39&gt;0,I29/I39,0)</f>
        <v>0</v>
      </c>
      <c r="E41" s="1"/>
      <c r="F41" s="1"/>
      <c r="G41" s="1"/>
      <c r="H41" s="1"/>
      <c r="J41" s="1"/>
      <c r="K41" s="1"/>
    </row>
    <row r="42" spans="1:11">
      <c r="A42" s="5">
        <v>17</v>
      </c>
      <c r="B42" s="1" t="s">
        <v>56</v>
      </c>
      <c r="C42" s="1" t="s">
        <v>57</v>
      </c>
      <c r="D42" s="92">
        <f>+D41/12</f>
        <v>0</v>
      </c>
      <c r="E42" s="1"/>
      <c r="F42" s="1"/>
      <c r="G42" s="1"/>
      <c r="H42" s="1"/>
      <c r="J42" s="1"/>
      <c r="K42" s="1"/>
    </row>
    <row r="43" spans="1:11">
      <c r="A43" s="5"/>
      <c r="B43" s="1"/>
      <c r="C43" s="1"/>
      <c r="D43" s="19"/>
      <c r="E43" s="1"/>
      <c r="F43" s="1"/>
      <c r="G43" s="1"/>
      <c r="H43" s="1"/>
      <c r="J43" s="1"/>
      <c r="K43" s="1"/>
    </row>
    <row r="44" spans="1:11">
      <c r="A44" s="5"/>
      <c r="B44" s="1"/>
      <c r="C44" s="1"/>
      <c r="D44" s="41" t="s">
        <v>58</v>
      </c>
      <c r="E44" s="1"/>
      <c r="F44" s="1"/>
      <c r="G44" s="1"/>
      <c r="H44" s="1"/>
      <c r="I44" s="42" t="s">
        <v>59</v>
      </c>
      <c r="J44" s="1"/>
      <c r="K44" s="1"/>
    </row>
    <row r="45" spans="1:11">
      <c r="A45" s="5">
        <v>18</v>
      </c>
      <c r="B45" s="1" t="s">
        <v>60</v>
      </c>
      <c r="C45" s="2" t="s">
        <v>61</v>
      </c>
      <c r="D45" s="92">
        <f>+D41/52</f>
        <v>0</v>
      </c>
      <c r="E45" s="1"/>
      <c r="F45" s="1"/>
      <c r="G45" s="1"/>
      <c r="H45" s="1"/>
      <c r="I45" s="93">
        <f>+D41/52</f>
        <v>0</v>
      </c>
      <c r="J45" s="1"/>
      <c r="K45" s="1"/>
    </row>
    <row r="46" spans="1:11">
      <c r="A46" s="5">
        <v>19</v>
      </c>
      <c r="B46" s="1" t="s">
        <v>62</v>
      </c>
      <c r="C46" s="2" t="s">
        <v>63</v>
      </c>
      <c r="D46" s="92">
        <f>+D41/260</f>
        <v>0</v>
      </c>
      <c r="E46" s="1" t="s">
        <v>64</v>
      </c>
      <c r="G46" s="1"/>
      <c r="H46" s="1"/>
      <c r="I46" s="93">
        <f>+D41/365</f>
        <v>0</v>
      </c>
      <c r="J46" s="1"/>
      <c r="K46" s="1"/>
    </row>
    <row r="47" spans="1:11">
      <c r="A47" s="5">
        <v>20</v>
      </c>
      <c r="B47" s="1" t="s">
        <v>65</v>
      </c>
      <c r="C47" s="2" t="s">
        <v>66</v>
      </c>
      <c r="D47" s="92">
        <f>+D41/4160*1000</f>
        <v>0</v>
      </c>
      <c r="E47" s="1" t="s">
        <v>67</v>
      </c>
      <c r="G47" s="1"/>
      <c r="H47" s="1"/>
      <c r="I47" s="93">
        <f>+D41/8760*1000</f>
        <v>0</v>
      </c>
      <c r="J47" s="1"/>
      <c r="K47" s="1" t="s">
        <v>6</v>
      </c>
    </row>
    <row r="48" spans="1:11">
      <c r="A48" s="5"/>
      <c r="B48" s="1" t="s">
        <v>600</v>
      </c>
      <c r="C48" s="1" t="s">
        <v>68</v>
      </c>
      <c r="D48" s="1"/>
      <c r="E48" s="1" t="s">
        <v>69</v>
      </c>
      <c r="G48" s="1"/>
      <c r="H48" s="1"/>
      <c r="J48" s="1"/>
      <c r="K48" s="1" t="s">
        <v>6</v>
      </c>
    </row>
    <row r="49" spans="1:11">
      <c r="A49" s="5"/>
      <c r="B49" s="1"/>
      <c r="C49" s="1"/>
      <c r="D49" s="1"/>
      <c r="E49" s="1"/>
      <c r="G49" s="1"/>
      <c r="H49" s="1"/>
      <c r="J49" s="1"/>
      <c r="K49" s="1" t="s">
        <v>6</v>
      </c>
    </row>
    <row r="50" spans="1:11">
      <c r="A50" s="5">
        <v>21</v>
      </c>
      <c r="B50" s="1" t="s">
        <v>70</v>
      </c>
      <c r="C50" s="1" t="s">
        <v>71</v>
      </c>
      <c r="D50" s="8">
        <v>0</v>
      </c>
      <c r="E50" s="9" t="s">
        <v>72</v>
      </c>
      <c r="F50" s="9"/>
      <c r="G50" s="9"/>
      <c r="H50" s="9"/>
      <c r="I50" s="93">
        <f>D50</f>
        <v>0</v>
      </c>
      <c r="J50" s="9" t="s">
        <v>72</v>
      </c>
      <c r="K50" s="1"/>
    </row>
    <row r="51" spans="1:11">
      <c r="A51" s="5">
        <v>22</v>
      </c>
      <c r="B51" s="1"/>
      <c r="C51" s="1"/>
      <c r="D51" s="8">
        <v>0</v>
      </c>
      <c r="E51" s="9" t="s">
        <v>73</v>
      </c>
      <c r="F51" s="9"/>
      <c r="G51" s="9"/>
      <c r="H51" s="9"/>
      <c r="I51" s="93">
        <f>D51</f>
        <v>0</v>
      </c>
      <c r="J51" s="9" t="s">
        <v>73</v>
      </c>
      <c r="K51" s="1"/>
    </row>
    <row r="52" spans="1:11">
      <c r="A52" s="5"/>
      <c r="B52" s="1"/>
      <c r="C52" s="1"/>
      <c r="D52" s="9"/>
      <c r="E52" s="9"/>
      <c r="F52" s="9"/>
      <c r="G52" s="9"/>
      <c r="H52" s="9"/>
      <c r="I52" s="9"/>
      <c r="J52" s="9"/>
      <c r="K52" s="1"/>
    </row>
    <row r="53" spans="1:11">
      <c r="A53" s="5"/>
      <c r="B53" s="1"/>
      <c r="C53" s="1"/>
      <c r="D53" s="9"/>
      <c r="E53" s="9"/>
      <c r="F53" s="9"/>
      <c r="G53" s="9"/>
      <c r="H53" s="9"/>
      <c r="I53" s="9"/>
      <c r="J53" s="9"/>
      <c r="K53" s="1"/>
    </row>
    <row r="54" spans="1:11">
      <c r="A54" s="5"/>
      <c r="B54" s="1"/>
      <c r="C54" s="1"/>
      <c r="D54" s="9"/>
      <c r="E54" s="9"/>
      <c r="F54" s="9"/>
      <c r="G54" s="9"/>
      <c r="H54" s="9"/>
      <c r="I54" s="9"/>
      <c r="J54" s="9"/>
      <c r="K54" s="1"/>
    </row>
    <row r="55" spans="1:11">
      <c r="A55" s="5"/>
      <c r="B55" s="1"/>
      <c r="C55" s="1"/>
      <c r="D55" s="9"/>
      <c r="E55" s="9"/>
      <c r="F55" s="9"/>
      <c r="G55" s="9"/>
      <c r="H55" s="9"/>
      <c r="I55" s="9"/>
      <c r="J55" s="9"/>
      <c r="K55" s="1"/>
    </row>
    <row r="56" spans="1:11">
      <c r="A56" s="5"/>
      <c r="B56" s="1"/>
      <c r="C56" s="1"/>
      <c r="D56" s="9"/>
      <c r="E56" s="9"/>
      <c r="F56" s="9"/>
      <c r="G56" s="9"/>
      <c r="H56" s="9"/>
      <c r="I56" s="9"/>
      <c r="J56" s="9"/>
      <c r="K56" s="1"/>
    </row>
    <row r="57" spans="1:11">
      <c r="A57" s="5"/>
      <c r="B57" s="1"/>
      <c r="C57" s="1"/>
      <c r="D57" s="9"/>
      <c r="E57" s="9"/>
      <c r="F57" s="9"/>
      <c r="G57" s="9"/>
      <c r="H57" s="9"/>
      <c r="I57" s="9"/>
      <c r="J57" s="9"/>
      <c r="K57" s="1"/>
    </row>
    <row r="58" spans="1:11">
      <c r="A58" s="5"/>
      <c r="B58" s="1"/>
      <c r="C58" s="1"/>
      <c r="D58" s="9"/>
      <c r="E58" s="9"/>
      <c r="F58" s="9"/>
      <c r="G58" s="9"/>
      <c r="H58" s="9"/>
      <c r="I58" s="9"/>
      <c r="J58" s="9"/>
      <c r="K58" s="1"/>
    </row>
    <row r="59" spans="1:11">
      <c r="A59" s="5"/>
      <c r="B59" s="1"/>
      <c r="C59" s="1"/>
      <c r="D59" s="9"/>
      <c r="E59" s="9"/>
      <c r="F59" s="9"/>
      <c r="G59" s="9"/>
      <c r="H59" s="9"/>
      <c r="I59" s="9"/>
      <c r="J59" s="9"/>
      <c r="K59" s="1"/>
    </row>
    <row r="60" spans="1:11">
      <c r="A60" s="5"/>
      <c r="B60" s="1"/>
      <c r="C60" s="1"/>
      <c r="D60" s="9"/>
      <c r="E60" s="9"/>
      <c r="F60" s="9"/>
      <c r="G60" s="9"/>
      <c r="H60" s="9"/>
      <c r="I60" s="9"/>
      <c r="J60" s="9"/>
      <c r="K60" s="1"/>
    </row>
    <row r="61" spans="1:11">
      <c r="A61" s="5"/>
      <c r="B61" s="1"/>
      <c r="C61" s="1"/>
      <c r="D61" s="9"/>
      <c r="E61" s="9"/>
      <c r="F61" s="9"/>
      <c r="G61" s="9"/>
      <c r="H61" s="9"/>
      <c r="I61" s="9"/>
      <c r="J61" s="9"/>
      <c r="K61" s="1"/>
    </row>
    <row r="62" spans="1:11">
      <c r="A62" s="5"/>
      <c r="B62" s="1"/>
      <c r="C62" s="1"/>
      <c r="D62" s="9"/>
      <c r="E62" s="9"/>
      <c r="F62" s="9"/>
      <c r="G62" s="9"/>
      <c r="H62" s="9"/>
      <c r="I62" s="9"/>
      <c r="J62" s="9"/>
      <c r="K62" s="1"/>
    </row>
    <row r="63" spans="1:11">
      <c r="A63" s="5"/>
      <c r="B63" s="1"/>
      <c r="C63" s="1"/>
      <c r="D63" s="9"/>
      <c r="E63" s="9"/>
      <c r="F63" s="9"/>
      <c r="G63" s="9"/>
      <c r="H63" s="9"/>
      <c r="I63" s="9"/>
      <c r="J63" s="9"/>
      <c r="K63" s="1"/>
    </row>
    <row r="64" spans="1:11">
      <c r="A64" s="5"/>
      <c r="B64" s="1"/>
      <c r="C64" s="1"/>
      <c r="D64" s="9"/>
      <c r="E64" s="9"/>
      <c r="F64" s="9"/>
      <c r="G64" s="9"/>
      <c r="H64" s="9"/>
      <c r="I64" s="9"/>
      <c r="J64" s="9"/>
      <c r="K64" s="1"/>
    </row>
    <row r="65" spans="1:11">
      <c r="A65" s="5"/>
      <c r="B65" s="1"/>
      <c r="C65" s="1"/>
      <c r="D65" s="9"/>
      <c r="E65" s="9"/>
      <c r="F65" s="9"/>
      <c r="G65" s="9"/>
      <c r="H65" s="9"/>
      <c r="I65" s="9"/>
      <c r="J65" s="9"/>
      <c r="K65" s="1"/>
    </row>
    <row r="66" spans="1:11">
      <c r="A66" s="5"/>
      <c r="B66" s="1"/>
      <c r="C66" s="1"/>
      <c r="D66" s="9"/>
      <c r="E66" s="9"/>
      <c r="F66" s="9"/>
      <c r="G66" s="9"/>
      <c r="H66" s="9"/>
      <c r="I66" s="9"/>
      <c r="J66" s="9"/>
      <c r="K66" s="1"/>
    </row>
    <row r="67" spans="1:11">
      <c r="A67" s="5"/>
      <c r="B67" s="1"/>
      <c r="C67" s="1"/>
      <c r="D67" s="9"/>
      <c r="E67" s="9"/>
      <c r="F67" s="9"/>
      <c r="G67" s="9"/>
      <c r="H67" s="9"/>
      <c r="I67" s="9"/>
      <c r="J67" s="9"/>
      <c r="K67" s="1"/>
    </row>
    <row r="68" spans="1:11">
      <c r="A68" s="5"/>
      <c r="B68" s="1"/>
      <c r="C68" s="1"/>
      <c r="D68" s="9"/>
      <c r="E68" s="9"/>
      <c r="F68" s="9"/>
      <c r="G68" s="9"/>
      <c r="H68" s="9"/>
      <c r="I68" s="9"/>
      <c r="J68" s="9"/>
      <c r="K68" s="1"/>
    </row>
    <row r="69" spans="1:11">
      <c r="A69" s="5"/>
      <c r="B69" s="1"/>
      <c r="C69" s="1"/>
      <c r="D69" s="9"/>
      <c r="E69" s="9"/>
      <c r="F69" s="9"/>
      <c r="G69" s="9"/>
      <c r="H69" s="9"/>
      <c r="I69" s="9"/>
      <c r="J69" s="9"/>
      <c r="K69" s="1"/>
    </row>
    <row r="70" spans="1:11">
      <c r="A70" s="5"/>
      <c r="B70" s="1"/>
      <c r="C70" s="1"/>
      <c r="D70" s="9"/>
      <c r="E70" s="9"/>
      <c r="F70" s="9"/>
      <c r="G70" s="9"/>
      <c r="H70" s="9"/>
      <c r="I70" s="9"/>
      <c r="J70" s="9"/>
      <c r="K70" s="1"/>
    </row>
    <row r="71" spans="1:11">
      <c r="A71" s="5"/>
      <c r="B71" s="1"/>
      <c r="C71" s="1"/>
      <c r="D71" s="9"/>
      <c r="E71" s="9"/>
      <c r="F71" s="9"/>
      <c r="G71" s="9"/>
      <c r="H71" s="9"/>
      <c r="I71" s="9"/>
      <c r="J71" s="9"/>
      <c r="K71" s="1"/>
    </row>
    <row r="72" spans="1:11">
      <c r="A72" s="5"/>
      <c r="B72" s="1"/>
      <c r="C72" s="1"/>
      <c r="D72" s="9"/>
      <c r="E72" s="9"/>
      <c r="F72" s="9"/>
      <c r="G72" s="9"/>
      <c r="H72" s="9"/>
      <c r="I72" s="9"/>
      <c r="J72" s="9"/>
      <c r="K72" s="1"/>
    </row>
    <row r="73" spans="1:11">
      <c r="A73" s="5"/>
      <c r="B73" s="1"/>
      <c r="C73" s="1"/>
      <c r="D73" s="9"/>
      <c r="E73" s="9"/>
      <c r="F73" s="9"/>
      <c r="G73" s="9"/>
      <c r="H73" s="9"/>
      <c r="I73" s="9"/>
      <c r="J73" s="9"/>
      <c r="K73" s="1"/>
    </row>
    <row r="74" spans="1:11">
      <c r="A74" s="5"/>
      <c r="B74" s="1"/>
      <c r="C74" s="1"/>
      <c r="D74" s="9"/>
      <c r="E74" s="9"/>
      <c r="F74" s="9"/>
      <c r="G74" s="9"/>
      <c r="H74" s="9"/>
      <c r="I74" s="9"/>
      <c r="J74" s="9"/>
      <c r="K74" s="94" t="str">
        <f>K1</f>
        <v>Attachment O -- Republic</v>
      </c>
    </row>
    <row r="75" spans="1:11">
      <c r="B75" s="1"/>
      <c r="C75" s="1"/>
      <c r="D75" s="2"/>
      <c r="E75" s="1"/>
      <c r="F75" s="1"/>
      <c r="G75" s="1"/>
      <c r="H75" s="1"/>
      <c r="I75" s="1"/>
      <c r="J75" s="675" t="s">
        <v>74</v>
      </c>
      <c r="K75" s="675"/>
    </row>
    <row r="76" spans="1:11">
      <c r="B76" s="1"/>
      <c r="C76" s="1"/>
      <c r="D76" s="2"/>
      <c r="E76" s="1"/>
      <c r="F76" s="1"/>
      <c r="G76" s="1"/>
      <c r="H76" s="1"/>
      <c r="I76" s="1" t="s">
        <v>2</v>
      </c>
      <c r="J76" s="1"/>
      <c r="K76" s="120"/>
    </row>
    <row r="77" spans="1:11">
      <c r="B77" s="1" t="s">
        <v>3</v>
      </c>
      <c r="C77" s="1"/>
      <c r="D77" s="2" t="s">
        <v>4</v>
      </c>
      <c r="E77" s="1"/>
      <c r="F77" s="1"/>
      <c r="G77" s="1"/>
      <c r="H77" s="95" t="str">
        <f>+H4</f>
        <v>For the 12 months ended</v>
      </c>
      <c r="I77" s="1"/>
      <c r="J77" s="1"/>
      <c r="K77" s="96">
        <f>K4</f>
        <v>45657</v>
      </c>
    </row>
    <row r="78" spans="1:11">
      <c r="B78" s="1"/>
      <c r="C78" s="33" t="s">
        <v>6</v>
      </c>
      <c r="D78" s="33" t="s">
        <v>7</v>
      </c>
      <c r="E78" s="33"/>
      <c r="F78" s="33"/>
      <c r="G78" s="33"/>
      <c r="H78" s="1"/>
      <c r="I78" s="1"/>
      <c r="J78" s="1"/>
      <c r="K78" s="1"/>
    </row>
    <row r="79" spans="1:11">
      <c r="B79" s="1"/>
      <c r="C79" s="33"/>
      <c r="D79" s="33"/>
      <c r="E79" s="33"/>
      <c r="F79" s="33"/>
      <c r="G79" s="33"/>
      <c r="H79" s="1"/>
      <c r="I79" s="1"/>
      <c r="J79" s="1"/>
      <c r="K79" s="1"/>
    </row>
    <row r="80" spans="1:11">
      <c r="B80" s="1"/>
      <c r="C80" s="1"/>
      <c r="D80" s="21" t="str">
        <f>D7</f>
        <v>REPUBLIC TRANSMISSION, LLC</v>
      </c>
      <c r="E80" s="33"/>
      <c r="F80" s="33"/>
      <c r="G80" s="33"/>
      <c r="H80" s="33"/>
      <c r="I80" s="33"/>
      <c r="J80" s="33"/>
      <c r="K80" s="33"/>
    </row>
    <row r="81" spans="1:11">
      <c r="B81" s="5" t="s">
        <v>75</v>
      </c>
      <c r="C81" s="5" t="s">
        <v>76</v>
      </c>
      <c r="D81" s="5" t="s">
        <v>77</v>
      </c>
      <c r="E81" s="33" t="s">
        <v>6</v>
      </c>
      <c r="F81" s="33"/>
      <c r="G81" s="43" t="s">
        <v>78</v>
      </c>
      <c r="H81" s="33"/>
      <c r="I81" s="44" t="s">
        <v>79</v>
      </c>
      <c r="J81" s="33"/>
      <c r="K81" s="5"/>
    </row>
    <row r="82" spans="1:11">
      <c r="B82" s="1"/>
      <c r="C82" s="45" t="s">
        <v>80</v>
      </c>
      <c r="D82" s="33"/>
      <c r="E82" s="33"/>
      <c r="F82" s="33"/>
      <c r="G82" s="5"/>
      <c r="H82" s="33"/>
      <c r="I82" s="10" t="s">
        <v>81</v>
      </c>
      <c r="J82" s="33"/>
      <c r="K82" s="5"/>
    </row>
    <row r="83" spans="1:11">
      <c r="A83" s="5" t="s">
        <v>9</v>
      </c>
      <c r="B83" s="1"/>
      <c r="C83" s="46" t="s">
        <v>82</v>
      </c>
      <c r="D83" s="10" t="s">
        <v>83</v>
      </c>
      <c r="E83" s="47"/>
      <c r="F83" s="10" t="s">
        <v>84</v>
      </c>
      <c r="H83" s="47"/>
      <c r="I83" s="5" t="s">
        <v>85</v>
      </c>
      <c r="J83" s="33"/>
      <c r="K83" s="5"/>
    </row>
    <row r="84" spans="1:11" ht="16.5" thickBot="1">
      <c r="A84" s="6" t="s">
        <v>11</v>
      </c>
      <c r="B84" s="48" t="s">
        <v>86</v>
      </c>
      <c r="C84" s="33"/>
      <c r="D84" s="33"/>
      <c r="E84" s="33"/>
      <c r="F84" s="33"/>
      <c r="G84" s="33"/>
      <c r="H84" s="33"/>
      <c r="I84" s="33"/>
      <c r="J84" s="33"/>
      <c r="K84" s="33"/>
    </row>
    <row r="85" spans="1:11">
      <c r="A85" s="5"/>
      <c r="B85" s="1" t="s">
        <v>87</v>
      </c>
      <c r="C85" s="33"/>
      <c r="D85" s="33"/>
      <c r="E85" s="33"/>
      <c r="F85" s="33"/>
      <c r="G85" s="33"/>
      <c r="H85" s="33"/>
      <c r="I85" s="33"/>
      <c r="J85" s="33"/>
      <c r="K85" s="33"/>
    </row>
    <row r="86" spans="1:11">
      <c r="A86" s="5">
        <v>1</v>
      </c>
      <c r="B86" s="1" t="s">
        <v>88</v>
      </c>
      <c r="C86" s="33" t="s">
        <v>89</v>
      </c>
      <c r="D86" s="354">
        <v>0</v>
      </c>
      <c r="E86" s="33"/>
      <c r="F86" s="33" t="s">
        <v>90</v>
      </c>
      <c r="G86" s="49" t="s">
        <v>6</v>
      </c>
      <c r="H86" s="33"/>
      <c r="I86" s="33" t="s">
        <v>6</v>
      </c>
      <c r="J86" s="33"/>
      <c r="K86" s="33"/>
    </row>
    <row r="87" spans="1:11">
      <c r="A87" s="5">
        <v>2</v>
      </c>
      <c r="B87" s="1" t="s">
        <v>91</v>
      </c>
      <c r="C87" s="33" t="s">
        <v>92</v>
      </c>
      <c r="D87" s="354">
        <f>'WP1 - Cost Support'!D23</f>
        <v>50380329.300339237</v>
      </c>
      <c r="E87" s="33"/>
      <c r="F87" s="33" t="s">
        <v>20</v>
      </c>
      <c r="G87" s="97">
        <f>I231</f>
        <v>1</v>
      </c>
      <c r="H87" s="33"/>
      <c r="I87" s="101">
        <f>+G87*D87</f>
        <v>50380329.300339237</v>
      </c>
      <c r="J87" s="33"/>
      <c r="K87" s="33"/>
    </row>
    <row r="88" spans="1:11">
      <c r="A88" s="5">
        <v>3</v>
      </c>
      <c r="B88" s="1" t="s">
        <v>93</v>
      </c>
      <c r="C88" s="33" t="s">
        <v>94</v>
      </c>
      <c r="D88" s="354">
        <v>0</v>
      </c>
      <c r="E88" s="33"/>
      <c r="F88" s="33" t="s">
        <v>90</v>
      </c>
      <c r="G88" s="49" t="s">
        <v>6</v>
      </c>
      <c r="H88" s="33"/>
      <c r="I88" s="55" t="s">
        <v>6</v>
      </c>
      <c r="J88" s="33"/>
      <c r="K88" s="33"/>
    </row>
    <row r="89" spans="1:11">
      <c r="A89" s="5">
        <v>4</v>
      </c>
      <c r="B89" s="1" t="s">
        <v>95</v>
      </c>
      <c r="C89" s="33" t="s">
        <v>96</v>
      </c>
      <c r="D89" s="354">
        <f>'WP1 - Cost Support'!E23</f>
        <v>355663.41000000009</v>
      </c>
      <c r="E89" s="33"/>
      <c r="F89" s="33" t="s">
        <v>97</v>
      </c>
      <c r="G89" s="97">
        <f>I248</f>
        <v>1</v>
      </c>
      <c r="H89" s="33"/>
      <c r="I89" s="101">
        <f>+G89*D89</f>
        <v>355663.41000000009</v>
      </c>
      <c r="J89" s="33"/>
      <c r="K89" s="33"/>
    </row>
    <row r="90" spans="1:11" ht="16.5" thickBot="1">
      <c r="A90" s="5">
        <v>5</v>
      </c>
      <c r="B90" s="1" t="s">
        <v>98</v>
      </c>
      <c r="C90" s="33" t="s">
        <v>99</v>
      </c>
      <c r="D90" s="355">
        <v>0</v>
      </c>
      <c r="E90" s="33"/>
      <c r="F90" s="33" t="s">
        <v>100</v>
      </c>
      <c r="G90" s="97">
        <f>K252</f>
        <v>0</v>
      </c>
      <c r="H90" s="33"/>
      <c r="I90" s="102">
        <f>+G90*D90</f>
        <v>0</v>
      </c>
      <c r="J90" s="33"/>
      <c r="K90" s="33"/>
    </row>
    <row r="91" spans="1:11">
      <c r="A91" s="5">
        <v>6</v>
      </c>
      <c r="B91" s="1" t="s">
        <v>101</v>
      </c>
      <c r="C91" s="33"/>
      <c r="D91" s="356">
        <f>SUM(D86:D90)</f>
        <v>50735992.710339233</v>
      </c>
      <c r="E91" s="33"/>
      <c r="F91" s="33" t="s">
        <v>102</v>
      </c>
      <c r="G91" s="98">
        <f>IF(I91&gt;0,I91/D91,0)</f>
        <v>1</v>
      </c>
      <c r="H91" s="33"/>
      <c r="I91" s="101">
        <f>SUM(I86:I90)</f>
        <v>50735992.710339233</v>
      </c>
      <c r="J91" s="33"/>
      <c r="K91" s="99">
        <f>+D91-I91</f>
        <v>0</v>
      </c>
    </row>
    <row r="92" spans="1:11">
      <c r="B92" s="1"/>
      <c r="C92" s="33"/>
      <c r="D92" s="357"/>
      <c r="E92" s="33"/>
      <c r="F92" s="33"/>
      <c r="G92" s="50"/>
      <c r="H92" s="33"/>
      <c r="I92" s="55"/>
      <c r="J92" s="33"/>
      <c r="K92" s="50"/>
    </row>
    <row r="93" spans="1:11">
      <c r="B93" s="1" t="s">
        <v>103</v>
      </c>
      <c r="C93" s="33"/>
      <c r="D93" s="357"/>
      <c r="E93" s="33"/>
      <c r="F93" s="33"/>
      <c r="G93" s="33"/>
      <c r="H93" s="33"/>
      <c r="I93" s="55"/>
      <c r="J93" s="33"/>
      <c r="K93" s="33"/>
    </row>
    <row r="94" spans="1:11">
      <c r="A94" s="5">
        <v>7</v>
      </c>
      <c r="B94" s="95" t="str">
        <f>+B86</f>
        <v xml:space="preserve">  Production</v>
      </c>
      <c r="C94" s="33" t="s">
        <v>104</v>
      </c>
      <c r="D94" s="354">
        <v>0</v>
      </c>
      <c r="E94" s="33"/>
      <c r="F94" s="21" t="str">
        <f>+F86</f>
        <v>NA</v>
      </c>
      <c r="G94" s="97" t="str">
        <f>+G86</f>
        <v xml:space="preserve"> </v>
      </c>
      <c r="H94" s="33"/>
      <c r="I94" s="55" t="s">
        <v>6</v>
      </c>
      <c r="J94" s="33"/>
      <c r="K94" s="33"/>
    </row>
    <row r="95" spans="1:11">
      <c r="A95" s="5">
        <v>8</v>
      </c>
      <c r="B95" s="95" t="str">
        <f>+B87</f>
        <v xml:space="preserve">  Transmission</v>
      </c>
      <c r="C95" s="33" t="s">
        <v>105</v>
      </c>
      <c r="D95" s="354">
        <f>'WP1 - Cost Support'!I23</f>
        <v>4599518.8341599125</v>
      </c>
      <c r="E95" s="33"/>
      <c r="F95" s="21" t="str">
        <f t="shared" ref="F95:G98" si="1">+F87</f>
        <v>TP</v>
      </c>
      <c r="G95" s="97">
        <f t="shared" si="1"/>
        <v>1</v>
      </c>
      <c r="H95" s="33"/>
      <c r="I95" s="101">
        <f>+G95*D95</f>
        <v>4599518.8341599125</v>
      </c>
      <c r="J95" s="33"/>
      <c r="K95" s="33"/>
    </row>
    <row r="96" spans="1:11">
      <c r="A96" s="5">
        <v>9</v>
      </c>
      <c r="B96" s="95" t="str">
        <f>+B88</f>
        <v xml:space="preserve">  Distribution</v>
      </c>
      <c r="C96" s="33" t="s">
        <v>106</v>
      </c>
      <c r="D96" s="354">
        <v>0</v>
      </c>
      <c r="E96" s="33"/>
      <c r="F96" s="21" t="str">
        <f t="shared" si="1"/>
        <v>NA</v>
      </c>
      <c r="G96" s="97" t="str">
        <f t="shared" si="1"/>
        <v xml:space="preserve"> </v>
      </c>
      <c r="H96" s="33"/>
      <c r="I96" s="55" t="s">
        <v>6</v>
      </c>
      <c r="J96" s="33"/>
      <c r="K96" s="33"/>
    </row>
    <row r="97" spans="1:13">
      <c r="A97" s="5">
        <v>10</v>
      </c>
      <c r="B97" s="95" t="str">
        <f>+B89</f>
        <v xml:space="preserve">  General &amp; Intangible</v>
      </c>
      <c r="C97" s="33" t="s">
        <v>107</v>
      </c>
      <c r="D97" s="354">
        <f>'WP1 - Cost Support'!J23</f>
        <v>46039.096772999976</v>
      </c>
      <c r="E97" s="33"/>
      <c r="F97" s="21" t="str">
        <f t="shared" si="1"/>
        <v>W/S</v>
      </c>
      <c r="G97" s="97">
        <f t="shared" si="1"/>
        <v>1</v>
      </c>
      <c r="H97" s="33"/>
      <c r="I97" s="101">
        <f>+G97*D97</f>
        <v>46039.096772999976</v>
      </c>
      <c r="J97" s="33"/>
      <c r="K97" s="33"/>
    </row>
    <row r="98" spans="1:13" ht="16.5" thickBot="1">
      <c r="A98" s="5">
        <v>11</v>
      </c>
      <c r="B98" s="95" t="str">
        <f>+B90</f>
        <v xml:space="preserve">  Common</v>
      </c>
      <c r="C98" s="33" t="s">
        <v>99</v>
      </c>
      <c r="D98" s="355">
        <v>0</v>
      </c>
      <c r="E98" s="33"/>
      <c r="F98" s="21" t="str">
        <f t="shared" si="1"/>
        <v>CE</v>
      </c>
      <c r="G98" s="97">
        <f t="shared" si="1"/>
        <v>0</v>
      </c>
      <c r="H98" s="33"/>
      <c r="I98" s="102">
        <f>+G98*D98</f>
        <v>0</v>
      </c>
      <c r="J98" s="33"/>
      <c r="K98" s="33"/>
    </row>
    <row r="99" spans="1:13">
      <c r="A99" s="5">
        <v>12</v>
      </c>
      <c r="B99" s="1" t="s">
        <v>108</v>
      </c>
      <c r="C99" s="33"/>
      <c r="D99" s="356">
        <f>SUM(D94:D98)</f>
        <v>4645557.930932913</v>
      </c>
      <c r="E99" s="33"/>
      <c r="F99" s="33"/>
      <c r="G99" s="33"/>
      <c r="H99" s="33"/>
      <c r="I99" s="101">
        <f>SUM(I94:I98)</f>
        <v>4645557.930932913</v>
      </c>
      <c r="J99" s="33"/>
      <c r="K99" s="99">
        <f>+D99-I99</f>
        <v>0</v>
      </c>
    </row>
    <row r="100" spans="1:13">
      <c r="A100" s="5"/>
      <c r="C100" s="33" t="s">
        <v>6</v>
      </c>
      <c r="D100" s="357"/>
      <c r="E100" s="33"/>
      <c r="F100" s="33"/>
      <c r="G100" s="50"/>
      <c r="H100" s="33"/>
      <c r="I100" s="55"/>
      <c r="J100" s="33"/>
      <c r="K100" s="50"/>
    </row>
    <row r="101" spans="1:13">
      <c r="A101" s="5"/>
      <c r="B101" s="1" t="s">
        <v>109</v>
      </c>
      <c r="C101" s="33"/>
      <c r="D101" s="357"/>
      <c r="E101" s="33"/>
      <c r="F101" s="33"/>
      <c r="G101" s="33"/>
      <c r="H101" s="33"/>
      <c r="I101" s="55"/>
      <c r="J101" s="33"/>
      <c r="K101" s="33"/>
    </row>
    <row r="102" spans="1:13">
      <c r="A102" s="5">
        <v>13</v>
      </c>
      <c r="B102" s="95" t="str">
        <f>+B94</f>
        <v xml:space="preserve">  Production</v>
      </c>
      <c r="C102" s="33" t="s">
        <v>110</v>
      </c>
      <c r="D102" s="356">
        <f>D86-D94</f>
        <v>0</v>
      </c>
      <c r="E102" s="33"/>
      <c r="F102" s="33"/>
      <c r="G102" s="50"/>
      <c r="H102" s="33"/>
      <c r="I102" s="55" t="s">
        <v>6</v>
      </c>
      <c r="J102" s="33"/>
      <c r="K102" s="50"/>
    </row>
    <row r="103" spans="1:13">
      <c r="A103" s="5">
        <v>14</v>
      </c>
      <c r="B103" s="95" t="str">
        <f>+B95</f>
        <v xml:space="preserve">  Transmission</v>
      </c>
      <c r="C103" s="33" t="s">
        <v>111</v>
      </c>
      <c r="D103" s="356">
        <f>D87-D95</f>
        <v>45780810.466179326</v>
      </c>
      <c r="E103" s="33"/>
      <c r="F103" s="33"/>
      <c r="G103" s="49"/>
      <c r="H103" s="33"/>
      <c r="I103" s="101">
        <f>I87-I95</f>
        <v>45780810.466179326</v>
      </c>
      <c r="J103" s="33"/>
      <c r="K103" s="50"/>
    </row>
    <row r="104" spans="1:13">
      <c r="A104" s="5">
        <v>15</v>
      </c>
      <c r="B104" s="95" t="str">
        <f>+B96</f>
        <v xml:space="preserve">  Distribution</v>
      </c>
      <c r="C104" s="33" t="s">
        <v>112</v>
      </c>
      <c r="D104" s="356">
        <f>D88-D96</f>
        <v>0</v>
      </c>
      <c r="E104" s="33"/>
      <c r="F104" s="33"/>
      <c r="G104" s="50"/>
      <c r="H104" s="33"/>
      <c r="I104" s="55" t="s">
        <v>6</v>
      </c>
      <c r="J104" s="33"/>
      <c r="K104" s="50"/>
    </row>
    <row r="105" spans="1:13">
      <c r="A105" s="5">
        <v>16</v>
      </c>
      <c r="B105" s="95" t="str">
        <f>+B97</f>
        <v xml:space="preserve">  General &amp; Intangible</v>
      </c>
      <c r="C105" s="33" t="s">
        <v>113</v>
      </c>
      <c r="D105" s="356">
        <f>D89-D97</f>
        <v>309624.31322700012</v>
      </c>
      <c r="E105" s="33"/>
      <c r="F105" s="33"/>
      <c r="G105" s="50"/>
      <c r="H105" s="33"/>
      <c r="I105" s="101">
        <f>I89-I97</f>
        <v>309624.31322700012</v>
      </c>
      <c r="J105" s="33"/>
      <c r="K105" s="50"/>
    </row>
    <row r="106" spans="1:13" ht="16.5" thickBot="1">
      <c r="A106" s="5">
        <v>17</v>
      </c>
      <c r="B106" s="95" t="str">
        <f>+B98</f>
        <v xml:space="preserve">  Common</v>
      </c>
      <c r="C106" s="33" t="s">
        <v>114</v>
      </c>
      <c r="D106" s="358">
        <f>D90-D98</f>
        <v>0</v>
      </c>
      <c r="E106" s="33"/>
      <c r="F106" s="33"/>
      <c r="G106" s="50"/>
      <c r="H106" s="33"/>
      <c r="I106" s="102">
        <f>I90-I98</f>
        <v>0</v>
      </c>
      <c r="J106" s="33"/>
      <c r="K106" s="50"/>
      <c r="L106" s="51"/>
      <c r="M106" s="52"/>
    </row>
    <row r="107" spans="1:13">
      <c r="A107" s="5">
        <v>18</v>
      </c>
      <c r="B107" s="1" t="s">
        <v>115</v>
      </c>
      <c r="C107" s="33"/>
      <c r="D107" s="356">
        <f>SUM(D102:D106)</f>
        <v>46090434.779406324</v>
      </c>
      <c r="E107" s="33"/>
      <c r="F107" s="33" t="s">
        <v>116</v>
      </c>
      <c r="G107" s="100">
        <f>IF(I107&gt;0,I107/D107,0)</f>
        <v>1</v>
      </c>
      <c r="H107" s="33"/>
      <c r="I107" s="101">
        <f>SUM(I102:I106)</f>
        <v>46090434.779406324</v>
      </c>
      <c r="J107" s="33"/>
      <c r="K107" s="99">
        <f>+D107-I107</f>
        <v>0</v>
      </c>
      <c r="L107" s="25"/>
      <c r="M107" s="53"/>
    </row>
    <row r="108" spans="1:13">
      <c r="A108" s="5"/>
      <c r="C108" s="33"/>
      <c r="D108" s="357"/>
      <c r="E108" s="33"/>
      <c r="H108" s="33"/>
      <c r="I108" s="55"/>
      <c r="J108" s="33"/>
      <c r="K108" s="50"/>
    </row>
    <row r="109" spans="1:13">
      <c r="A109" s="5"/>
      <c r="B109" s="1" t="s">
        <v>117</v>
      </c>
      <c r="C109" s="33"/>
      <c r="D109" s="357"/>
      <c r="E109" s="33"/>
      <c r="F109" s="33"/>
      <c r="G109" s="33"/>
      <c r="H109" s="33"/>
      <c r="I109" s="55"/>
      <c r="J109" s="33"/>
      <c r="K109" s="33"/>
    </row>
    <row r="110" spans="1:13">
      <c r="A110" s="5">
        <v>19</v>
      </c>
      <c r="B110" s="1" t="s">
        <v>118</v>
      </c>
      <c r="C110" s="33" t="s">
        <v>119</v>
      </c>
      <c r="D110" s="354">
        <v>0</v>
      </c>
      <c r="E110" s="33"/>
      <c r="F110" s="21" t="str">
        <f>+F94</f>
        <v>NA</v>
      </c>
      <c r="G110" s="54">
        <v>1</v>
      </c>
      <c r="H110" s="33"/>
      <c r="I110" s="101">
        <f>+D110*G110</f>
        <v>0</v>
      </c>
      <c r="J110" s="33"/>
      <c r="K110" s="50"/>
    </row>
    <row r="111" spans="1:13">
      <c r="A111" s="5">
        <v>20</v>
      </c>
      <c r="B111" s="1" t="s">
        <v>120</v>
      </c>
      <c r="C111" s="33" t="s">
        <v>121</v>
      </c>
      <c r="D111" s="354">
        <f>'WP2 - ADIT'!G34</f>
        <v>-2192217.5641617337</v>
      </c>
      <c r="E111" s="33"/>
      <c r="F111" s="33" t="s">
        <v>122</v>
      </c>
      <c r="G111" s="97">
        <f>+G107</f>
        <v>1</v>
      </c>
      <c r="H111" s="33"/>
      <c r="I111" s="101">
        <f>D111*G111</f>
        <v>-2192217.5641617337</v>
      </c>
      <c r="J111" s="33"/>
      <c r="K111" s="50"/>
    </row>
    <row r="112" spans="1:13">
      <c r="A112" s="5">
        <v>21</v>
      </c>
      <c r="B112" s="1" t="s">
        <v>123</v>
      </c>
      <c r="C112" s="33" t="s">
        <v>124</v>
      </c>
      <c r="D112" s="354">
        <f>'WP2 - ADIT'!G75</f>
        <v>-580.39637255312118</v>
      </c>
      <c r="E112" s="33"/>
      <c r="F112" s="33" t="s">
        <v>122</v>
      </c>
      <c r="G112" s="97">
        <f>+G111</f>
        <v>1</v>
      </c>
      <c r="H112" s="33"/>
      <c r="I112" s="101">
        <f>D112*G112</f>
        <v>-580.39637255312118</v>
      </c>
      <c r="J112" s="33"/>
      <c r="K112" s="50"/>
    </row>
    <row r="113" spans="1:13">
      <c r="A113" s="5">
        <v>22</v>
      </c>
      <c r="B113" s="1" t="s">
        <v>125</v>
      </c>
      <c r="C113" s="33" t="s">
        <v>126</v>
      </c>
      <c r="D113" s="354">
        <f>'WP2 - ADIT'!G95</f>
        <v>66103.824402195038</v>
      </c>
      <c r="E113" s="33"/>
      <c r="F113" s="21" t="str">
        <f>+F112</f>
        <v>NP</v>
      </c>
      <c r="G113" s="97">
        <f>+G112</f>
        <v>1</v>
      </c>
      <c r="H113" s="33"/>
      <c r="I113" s="101">
        <f>D113*G113</f>
        <v>66103.824402195038</v>
      </c>
      <c r="J113" s="33"/>
      <c r="K113" s="50"/>
    </row>
    <row r="114" spans="1:13">
      <c r="A114" s="5">
        <v>23</v>
      </c>
      <c r="B114" s="24" t="s">
        <v>127</v>
      </c>
      <c r="C114" s="24" t="s">
        <v>128</v>
      </c>
      <c r="D114" s="354">
        <v>0</v>
      </c>
      <c r="E114" s="33"/>
      <c r="F114" s="33" t="s">
        <v>122</v>
      </c>
      <c r="G114" s="97">
        <f>+G112</f>
        <v>1</v>
      </c>
      <c r="H114" s="33"/>
      <c r="I114" s="101">
        <f t="shared" ref="I114:I116" si="2">D114*G114</f>
        <v>0</v>
      </c>
      <c r="J114" s="33"/>
      <c r="K114" s="50"/>
    </row>
    <row r="115" spans="1:13">
      <c r="A115" s="5" t="s">
        <v>129</v>
      </c>
      <c r="B115" s="24" t="s">
        <v>130</v>
      </c>
      <c r="C115" s="24" t="s">
        <v>131</v>
      </c>
      <c r="D115" s="354">
        <f>'WP1 - Cost Support'!D43</f>
        <v>110066.02999999996</v>
      </c>
      <c r="E115" s="33"/>
      <c r="F115" s="33" t="s">
        <v>132</v>
      </c>
      <c r="G115" s="49">
        <v>1</v>
      </c>
      <c r="H115" s="33"/>
      <c r="I115" s="101">
        <f t="shared" si="2"/>
        <v>110066.02999999996</v>
      </c>
      <c r="J115" s="33"/>
      <c r="K115" s="50"/>
    </row>
    <row r="116" spans="1:13">
      <c r="A116" s="5" t="s">
        <v>133</v>
      </c>
      <c r="B116" s="24" t="s">
        <v>134</v>
      </c>
      <c r="C116" s="24" t="s">
        <v>135</v>
      </c>
      <c r="D116" s="354">
        <v>0</v>
      </c>
      <c r="E116" s="33"/>
      <c r="F116" s="33" t="s">
        <v>132</v>
      </c>
      <c r="G116" s="49">
        <v>1</v>
      </c>
      <c r="H116" s="33"/>
      <c r="I116" s="101">
        <f t="shared" si="2"/>
        <v>0</v>
      </c>
      <c r="J116" s="33"/>
      <c r="K116" s="50"/>
    </row>
    <row r="117" spans="1:13" s="59" customFormat="1" ht="16.5" thickBot="1">
      <c r="A117" s="114" t="s">
        <v>136</v>
      </c>
      <c r="B117" s="115" t="s">
        <v>137</v>
      </c>
      <c r="C117" s="115" t="s">
        <v>138</v>
      </c>
      <c r="D117" s="359">
        <f>'Att 2 Excess Deficient Summary '!E14</f>
        <v>0</v>
      </c>
      <c r="E117" s="116"/>
      <c r="F117" s="116" t="s">
        <v>122</v>
      </c>
      <c r="G117" s="117">
        <f>+G113</f>
        <v>1</v>
      </c>
      <c r="H117" s="116"/>
      <c r="I117" s="364">
        <v>0</v>
      </c>
      <c r="J117" s="56"/>
      <c r="K117" s="57"/>
      <c r="L117" s="58"/>
    </row>
    <row r="118" spans="1:13">
      <c r="A118" s="5">
        <v>24</v>
      </c>
      <c r="B118" s="1" t="s">
        <v>139</v>
      </c>
      <c r="C118" s="33"/>
      <c r="D118" s="356">
        <f>SUM(D110:D117)</f>
        <v>-2016628.1061320917</v>
      </c>
      <c r="E118" s="33"/>
      <c r="F118" s="33"/>
      <c r="G118" s="33"/>
      <c r="H118" s="33"/>
      <c r="I118" s="101">
        <f>SUM(I110:I117)</f>
        <v>-2016628.1061320917</v>
      </c>
      <c r="J118" s="33"/>
      <c r="K118" s="33"/>
    </row>
    <row r="119" spans="1:13">
      <c r="A119" s="5"/>
      <c r="C119" s="33"/>
      <c r="D119" s="357"/>
      <c r="E119" s="33"/>
      <c r="F119" s="33"/>
      <c r="G119" s="50"/>
      <c r="H119" s="33"/>
      <c r="I119" s="55"/>
      <c r="J119" s="33"/>
      <c r="K119" s="50"/>
    </row>
    <row r="120" spans="1:13">
      <c r="A120" s="5">
        <v>25</v>
      </c>
      <c r="B120" s="1" t="s">
        <v>140</v>
      </c>
      <c r="C120" s="33" t="s">
        <v>141</v>
      </c>
      <c r="D120" s="360">
        <v>0</v>
      </c>
      <c r="E120" s="33"/>
      <c r="F120" s="21" t="str">
        <f>+F95</f>
        <v>TP</v>
      </c>
      <c r="G120" s="97">
        <f>+G95</f>
        <v>1</v>
      </c>
      <c r="H120" s="33"/>
      <c r="I120" s="101">
        <f>+G120*D120</f>
        <v>0</v>
      </c>
      <c r="J120" s="33"/>
      <c r="K120" s="33"/>
    </row>
    <row r="121" spans="1:13">
      <c r="A121" s="5"/>
      <c r="B121" s="1"/>
      <c r="C121" s="33"/>
      <c r="D121" s="357"/>
      <c r="E121" s="33"/>
      <c r="F121" s="33"/>
      <c r="G121" s="33"/>
      <c r="H121" s="33"/>
      <c r="I121" s="55"/>
      <c r="J121" s="33"/>
      <c r="K121" s="33"/>
    </row>
    <row r="122" spans="1:13">
      <c r="A122" s="5"/>
      <c r="B122" s="1" t="s">
        <v>142</v>
      </c>
      <c r="C122" s="33" t="s">
        <v>6</v>
      </c>
      <c r="D122" s="357"/>
      <c r="E122" s="33"/>
      <c r="F122" s="33"/>
      <c r="G122" s="33"/>
      <c r="H122" s="33"/>
      <c r="I122" s="55"/>
      <c r="J122" s="33"/>
      <c r="K122" s="33"/>
    </row>
    <row r="123" spans="1:13">
      <c r="A123" s="5">
        <v>26</v>
      </c>
      <c r="B123" s="1" t="s">
        <v>143</v>
      </c>
      <c r="C123" s="24" t="s">
        <v>144</v>
      </c>
      <c r="D123" s="356">
        <f>+D167/8</f>
        <v>169836.01482374451</v>
      </c>
      <c r="E123" s="33"/>
      <c r="F123" s="33"/>
      <c r="G123" s="50"/>
      <c r="H123" s="33"/>
      <c r="I123" s="101">
        <f>+I167/8</f>
        <v>169836.01482374451</v>
      </c>
      <c r="J123" s="1"/>
      <c r="K123" s="50"/>
    </row>
    <row r="124" spans="1:13">
      <c r="A124" s="5">
        <v>27</v>
      </c>
      <c r="B124" s="1" t="s">
        <v>145</v>
      </c>
      <c r="C124" s="33" t="s">
        <v>146</v>
      </c>
      <c r="D124" s="360">
        <f>'WP1 - Cost Support'!G23</f>
        <v>487621.88999999996</v>
      </c>
      <c r="E124" s="33"/>
      <c r="F124" s="33" t="s">
        <v>147</v>
      </c>
      <c r="G124" s="97">
        <f>I240</f>
        <v>1</v>
      </c>
      <c r="H124" s="33"/>
      <c r="I124" s="101">
        <f>+G124*D124</f>
        <v>487621.88999999996</v>
      </c>
      <c r="J124" s="33" t="s">
        <v>6</v>
      </c>
      <c r="K124" s="50"/>
    </row>
    <row r="125" spans="1:13" ht="16.5" thickBot="1">
      <c r="A125" s="5">
        <v>28</v>
      </c>
      <c r="B125" s="1" t="s">
        <v>148</v>
      </c>
      <c r="C125" s="33" t="s">
        <v>149</v>
      </c>
      <c r="D125" s="361">
        <f>'WP1 - Cost Support'!H23</f>
        <v>46183.688723076921</v>
      </c>
      <c r="E125" s="33"/>
      <c r="F125" s="33" t="s">
        <v>150</v>
      </c>
      <c r="G125" s="97">
        <f>+G91</f>
        <v>1</v>
      </c>
      <c r="H125" s="33"/>
      <c r="I125" s="102">
        <f>+G125*D125</f>
        <v>46183.688723076921</v>
      </c>
      <c r="J125" s="33"/>
      <c r="K125" s="50"/>
    </row>
    <row r="126" spans="1:13">
      <c r="A126" s="5">
        <v>29</v>
      </c>
      <c r="B126" s="1" t="s">
        <v>151</v>
      </c>
      <c r="C126" s="1"/>
      <c r="D126" s="356">
        <f>D123+D124+D125</f>
        <v>703641.59354682139</v>
      </c>
      <c r="E126" s="1"/>
      <c r="F126" s="1"/>
      <c r="G126" s="1"/>
      <c r="H126" s="1"/>
      <c r="I126" s="101">
        <f>I123+I124+I125</f>
        <v>703641.59354682139</v>
      </c>
      <c r="J126" s="1"/>
      <c r="K126" s="1"/>
    </row>
    <row r="127" spans="1:13" ht="16.5" thickBot="1">
      <c r="C127" s="33"/>
      <c r="D127" s="362"/>
      <c r="E127" s="33"/>
      <c r="F127" s="33"/>
      <c r="G127" s="33"/>
      <c r="H127" s="33"/>
      <c r="I127" s="60"/>
      <c r="J127" s="33"/>
      <c r="K127" s="33"/>
    </row>
    <row r="128" spans="1:13" ht="16.5" thickBot="1">
      <c r="A128" s="5">
        <v>30</v>
      </c>
      <c r="B128" s="1" t="s">
        <v>152</v>
      </c>
      <c r="C128" s="33"/>
      <c r="D128" s="363">
        <f>+D126+D120+D118+D107</f>
        <v>44777448.266821057</v>
      </c>
      <c r="E128" s="33"/>
      <c r="F128" s="33"/>
      <c r="G128" s="50"/>
      <c r="H128" s="33"/>
      <c r="I128" s="103">
        <f>+I126+I120+I118+I107</f>
        <v>44777448.266821057</v>
      </c>
      <c r="J128" s="33"/>
      <c r="K128" s="50"/>
      <c r="L128" s="25"/>
      <c r="M128" s="61"/>
    </row>
    <row r="129" spans="1:13" ht="16.5" thickTop="1">
      <c r="A129" s="5"/>
      <c r="B129" s="1"/>
      <c r="C129" s="33"/>
      <c r="D129" s="33"/>
      <c r="E129" s="33"/>
      <c r="F129" s="33"/>
      <c r="G129" s="50"/>
      <c r="H129" s="33"/>
      <c r="I129" s="33"/>
      <c r="J129" s="33"/>
      <c r="K129" s="50"/>
      <c r="M129" s="61"/>
    </row>
    <row r="130" spans="1:13">
      <c r="A130" s="5"/>
      <c r="B130" s="1"/>
      <c r="C130" s="33"/>
      <c r="D130" s="33"/>
      <c r="E130" s="33"/>
      <c r="F130" s="33"/>
      <c r="G130" s="50"/>
      <c r="H130" s="33"/>
      <c r="I130" s="33"/>
      <c r="J130" s="33"/>
      <c r="K130" s="50"/>
      <c r="M130" s="53"/>
    </row>
    <row r="131" spans="1:13">
      <c r="A131" s="5"/>
      <c r="B131" s="1"/>
      <c r="C131" s="33"/>
      <c r="D131" s="33"/>
      <c r="E131" s="33"/>
      <c r="F131" s="33"/>
      <c r="G131" s="50"/>
      <c r="H131" s="33"/>
      <c r="I131" s="33"/>
      <c r="J131" s="33"/>
      <c r="K131" s="50"/>
    </row>
    <row r="132" spans="1:13">
      <c r="A132" s="5"/>
      <c r="B132" s="1"/>
      <c r="C132" s="33"/>
      <c r="D132" s="33"/>
      <c r="E132" s="33"/>
      <c r="F132" s="33"/>
      <c r="G132" s="50"/>
      <c r="H132" s="33"/>
      <c r="I132" s="33"/>
      <c r="J132" s="33"/>
      <c r="K132" s="50"/>
    </row>
    <row r="133" spans="1:13">
      <c r="A133" s="5"/>
      <c r="B133" s="1"/>
      <c r="C133" s="33"/>
      <c r="D133" s="33"/>
      <c r="E133" s="33"/>
      <c r="F133" s="33"/>
      <c r="G133" s="50"/>
      <c r="H133" s="33"/>
      <c r="I133" s="33"/>
      <c r="J133" s="33"/>
      <c r="K133" s="50"/>
    </row>
    <row r="134" spans="1:13">
      <c r="A134" s="5"/>
      <c r="B134" s="1"/>
      <c r="C134" s="33"/>
      <c r="D134" s="33"/>
      <c r="E134" s="33"/>
      <c r="F134" s="33"/>
      <c r="G134" s="50"/>
      <c r="H134" s="33"/>
      <c r="I134" s="33"/>
      <c r="J134" s="33"/>
      <c r="K134" s="50"/>
    </row>
    <row r="135" spans="1:13">
      <c r="A135" s="5"/>
      <c r="B135" s="1"/>
      <c r="C135" s="33"/>
      <c r="D135" s="33"/>
      <c r="E135" s="33"/>
      <c r="F135" s="33"/>
      <c r="G135" s="50"/>
      <c r="H135" s="33"/>
      <c r="I135" s="33"/>
      <c r="J135" s="33"/>
      <c r="K135" s="50"/>
    </row>
    <row r="136" spans="1:13">
      <c r="A136" s="5"/>
      <c r="B136" s="1"/>
      <c r="C136" s="33"/>
      <c r="D136" s="33"/>
      <c r="E136" s="33"/>
      <c r="F136" s="33"/>
      <c r="G136" s="50"/>
      <c r="H136" s="33"/>
      <c r="I136" s="33"/>
      <c r="J136" s="33"/>
      <c r="K136" s="50"/>
    </row>
    <row r="137" spans="1:13">
      <c r="A137" s="5"/>
      <c r="B137" s="1"/>
      <c r="C137" s="33"/>
      <c r="D137" s="33"/>
      <c r="E137" s="33"/>
      <c r="F137" s="33"/>
      <c r="G137" s="50"/>
      <c r="H137" s="33"/>
      <c r="I137" s="33"/>
      <c r="J137" s="33"/>
      <c r="K137" s="50"/>
    </row>
    <row r="138" spans="1:13">
      <c r="A138" s="5"/>
      <c r="B138" s="1"/>
      <c r="C138" s="33"/>
      <c r="D138" s="33"/>
      <c r="E138" s="33"/>
      <c r="F138" s="33"/>
      <c r="G138" s="50"/>
      <c r="H138" s="33"/>
      <c r="I138" s="33"/>
      <c r="J138" s="33"/>
      <c r="K138" s="50"/>
    </row>
    <row r="139" spans="1:13">
      <c r="A139" s="5"/>
      <c r="B139" s="1"/>
      <c r="C139" s="33"/>
      <c r="D139" s="33"/>
      <c r="E139" s="33"/>
      <c r="F139" s="33"/>
      <c r="G139" s="50"/>
      <c r="H139" s="33"/>
      <c r="I139" s="33"/>
      <c r="J139" s="33"/>
      <c r="K139" s="50"/>
    </row>
    <row r="140" spans="1:13">
      <c r="A140" s="5"/>
      <c r="B140" s="1"/>
      <c r="C140" s="33"/>
      <c r="D140" s="33"/>
      <c r="E140" s="33"/>
      <c r="F140" s="33"/>
      <c r="G140" s="50"/>
      <c r="H140" s="33"/>
      <c r="I140" s="33"/>
      <c r="J140" s="33"/>
      <c r="K140" s="50"/>
    </row>
    <row r="141" spans="1:13">
      <c r="A141" s="5"/>
      <c r="B141" s="1"/>
      <c r="C141" s="33"/>
      <c r="D141" s="33"/>
      <c r="E141" s="33"/>
      <c r="F141" s="33"/>
      <c r="G141" s="50"/>
      <c r="H141" s="33"/>
      <c r="I141" s="33"/>
      <c r="J141" s="33"/>
      <c r="K141" s="50"/>
    </row>
    <row r="142" spans="1:13">
      <c r="A142" s="5"/>
      <c r="B142" s="1"/>
      <c r="C142" s="33"/>
      <c r="D142" s="33"/>
      <c r="E142" s="33"/>
      <c r="F142" s="33"/>
      <c r="G142" s="50"/>
      <c r="H142" s="33"/>
      <c r="I142" s="33"/>
      <c r="J142" s="33"/>
      <c r="K142" s="50"/>
    </row>
    <row r="143" spans="1:13">
      <c r="A143" s="5"/>
      <c r="B143" s="1"/>
      <c r="C143" s="33"/>
      <c r="D143" s="33"/>
      <c r="E143" s="33"/>
      <c r="F143" s="33"/>
      <c r="G143" s="50"/>
      <c r="H143" s="33"/>
      <c r="I143" s="33"/>
      <c r="J143" s="33"/>
      <c r="K143" s="50"/>
    </row>
    <row r="144" spans="1:13">
      <c r="A144" s="5"/>
      <c r="B144" s="1"/>
      <c r="C144" s="33"/>
      <c r="D144" s="33"/>
      <c r="E144" s="33"/>
      <c r="F144" s="33"/>
      <c r="G144" s="50"/>
      <c r="H144" s="33"/>
      <c r="I144" s="33"/>
      <c r="J144" s="33"/>
      <c r="K144" s="94" t="str">
        <f>K1</f>
        <v>Attachment O -- Republic</v>
      </c>
    </row>
    <row r="145" spans="1:11">
      <c r="B145" s="1"/>
      <c r="C145" s="1"/>
      <c r="D145" s="2"/>
      <c r="E145" s="1"/>
      <c r="F145" s="1"/>
      <c r="G145" s="1"/>
      <c r="H145" s="1"/>
      <c r="I145" s="1"/>
      <c r="J145" s="675" t="s">
        <v>153</v>
      </c>
      <c r="K145" s="675"/>
    </row>
    <row r="146" spans="1:11">
      <c r="B146" s="1"/>
      <c r="C146" s="1"/>
      <c r="D146" s="2"/>
      <c r="E146" s="1"/>
      <c r="F146" s="1"/>
      <c r="G146" s="1"/>
      <c r="H146" s="1"/>
      <c r="I146" s="1" t="s">
        <v>2</v>
      </c>
      <c r="J146" s="1"/>
      <c r="K146" s="120"/>
    </row>
    <row r="147" spans="1:11">
      <c r="B147" s="1" t="s">
        <v>3</v>
      </c>
      <c r="C147" s="1"/>
      <c r="D147" s="2" t="s">
        <v>154</v>
      </c>
      <c r="E147" s="1"/>
      <c r="F147" s="1"/>
      <c r="G147" s="1"/>
      <c r="H147" s="95" t="str">
        <f>+H4</f>
        <v>For the 12 months ended</v>
      </c>
      <c r="I147" s="1"/>
      <c r="J147" s="1"/>
      <c r="K147" s="96">
        <f>K4</f>
        <v>45657</v>
      </c>
    </row>
    <row r="148" spans="1:11">
      <c r="B148" s="1"/>
      <c r="C148" s="33" t="s">
        <v>6</v>
      </c>
      <c r="D148" s="33" t="s">
        <v>155</v>
      </c>
      <c r="E148" s="33"/>
      <c r="F148" s="33"/>
      <c r="G148" s="33"/>
      <c r="H148" s="1"/>
      <c r="I148" s="1"/>
      <c r="J148" s="1"/>
      <c r="K148" s="1"/>
    </row>
    <row r="149" spans="1:11">
      <c r="B149" s="1"/>
      <c r="C149" s="33"/>
      <c r="D149" s="33"/>
      <c r="E149" s="33"/>
      <c r="F149" s="33"/>
      <c r="G149" s="33"/>
      <c r="H149" s="1"/>
      <c r="I149" s="1"/>
      <c r="J149" s="1"/>
      <c r="K149" s="1"/>
    </row>
    <row r="150" spans="1:11">
      <c r="A150" s="5"/>
      <c r="D150" s="104" t="str">
        <f>D7</f>
        <v>REPUBLIC TRANSMISSION, LLC</v>
      </c>
      <c r="J150" s="33"/>
      <c r="K150" s="33"/>
    </row>
    <row r="151" spans="1:11">
      <c r="A151" s="5"/>
      <c r="B151" s="5" t="s">
        <v>75</v>
      </c>
      <c r="C151" s="5" t="s">
        <v>76</v>
      </c>
      <c r="D151" s="5" t="s">
        <v>77</v>
      </c>
      <c r="E151" s="33" t="s">
        <v>6</v>
      </c>
      <c r="F151" s="33"/>
      <c r="G151" s="43" t="s">
        <v>78</v>
      </c>
      <c r="H151" s="33"/>
      <c r="I151" s="44" t="s">
        <v>79</v>
      </c>
      <c r="J151" s="33"/>
      <c r="K151" s="33"/>
    </row>
    <row r="152" spans="1:11">
      <c r="A152" s="5" t="s">
        <v>9</v>
      </c>
      <c r="B152" s="1"/>
      <c r="C152" s="45" t="s">
        <v>80</v>
      </c>
      <c r="D152" s="33"/>
      <c r="E152" s="33"/>
      <c r="F152" s="33"/>
      <c r="G152" s="5"/>
      <c r="H152" s="33"/>
      <c r="I152" s="10" t="s">
        <v>81</v>
      </c>
      <c r="J152" s="33"/>
      <c r="K152" s="10"/>
    </row>
    <row r="153" spans="1:11" ht="16.5" thickBot="1">
      <c r="A153" s="6" t="s">
        <v>11</v>
      </c>
      <c r="B153" s="1"/>
      <c r="C153" s="46" t="s">
        <v>82</v>
      </c>
      <c r="D153" s="10" t="s">
        <v>83</v>
      </c>
      <c r="E153" s="47"/>
      <c r="F153" s="10" t="s">
        <v>84</v>
      </c>
      <c r="H153" s="47"/>
      <c r="I153" s="5" t="s">
        <v>85</v>
      </c>
      <c r="J153" s="33"/>
      <c r="K153" s="10"/>
    </row>
    <row r="154" spans="1:11">
      <c r="A154" s="5"/>
      <c r="B154" s="1" t="s">
        <v>156</v>
      </c>
      <c r="C154" s="33"/>
      <c r="D154" s="33"/>
      <c r="E154" s="33"/>
      <c r="F154" s="33"/>
      <c r="G154" s="33"/>
      <c r="H154" s="33"/>
      <c r="I154" s="33"/>
      <c r="J154" s="33"/>
      <c r="K154" s="33"/>
    </row>
    <row r="155" spans="1:11">
      <c r="A155" s="5">
        <v>1</v>
      </c>
      <c r="B155" s="1" t="s">
        <v>157</v>
      </c>
      <c r="C155" s="33" t="s">
        <v>158</v>
      </c>
      <c r="D155" s="366">
        <v>383242.4705015301</v>
      </c>
      <c r="E155" s="33"/>
      <c r="F155" s="33" t="s">
        <v>147</v>
      </c>
      <c r="G155" s="97">
        <f>I240</f>
        <v>1</v>
      </c>
      <c r="H155" s="33"/>
      <c r="I155" s="352">
        <f>+G155*D155</f>
        <v>383242.4705015301</v>
      </c>
      <c r="J155" s="1"/>
      <c r="K155" s="33"/>
    </row>
    <row r="156" spans="1:11">
      <c r="A156" s="5" t="s">
        <v>159</v>
      </c>
      <c r="B156" s="1" t="s">
        <v>160</v>
      </c>
      <c r="C156" s="33"/>
      <c r="D156" s="366">
        <v>0</v>
      </c>
      <c r="E156" s="33"/>
      <c r="F156" s="63"/>
      <c r="G156" s="49">
        <v>1</v>
      </c>
      <c r="H156" s="33"/>
      <c r="I156" s="352">
        <f>+G156*D156</f>
        <v>0</v>
      </c>
      <c r="J156" s="1"/>
      <c r="K156" s="33"/>
    </row>
    <row r="157" spans="1:11">
      <c r="A157" s="5">
        <v>2</v>
      </c>
      <c r="B157" s="1" t="s">
        <v>161</v>
      </c>
      <c r="C157" s="33" t="s">
        <v>162</v>
      </c>
      <c r="D157" s="366">
        <v>0</v>
      </c>
      <c r="E157" s="33"/>
      <c r="F157" s="33" t="s">
        <v>147</v>
      </c>
      <c r="G157" s="97">
        <f>+G155</f>
        <v>1</v>
      </c>
      <c r="H157" s="33"/>
      <c r="I157" s="352">
        <f t="shared" ref="I157:I166" si="3">+G157*D157</f>
        <v>0</v>
      </c>
      <c r="J157" s="1"/>
      <c r="K157" s="33"/>
    </row>
    <row r="158" spans="1:11">
      <c r="A158" s="5" t="s">
        <v>163</v>
      </c>
      <c r="B158" s="1" t="s">
        <v>164</v>
      </c>
      <c r="C158" s="33" t="s">
        <v>165</v>
      </c>
      <c r="D158" s="366">
        <v>132279.20000000004</v>
      </c>
      <c r="E158" s="33"/>
      <c r="F158" s="33" t="s">
        <v>147</v>
      </c>
      <c r="G158" s="97">
        <f>+G155</f>
        <v>1</v>
      </c>
      <c r="H158" s="33"/>
      <c r="I158" s="352">
        <f>+G158*D158</f>
        <v>132279.20000000004</v>
      </c>
      <c r="J158" s="1"/>
      <c r="K158" s="33"/>
    </row>
    <row r="159" spans="1:11">
      <c r="A159" s="5" t="s">
        <v>166</v>
      </c>
      <c r="B159" s="1" t="s">
        <v>167</v>
      </c>
      <c r="C159" s="33" t="s">
        <v>168</v>
      </c>
      <c r="D159" s="366">
        <v>132079.20000000004</v>
      </c>
      <c r="E159" s="33"/>
      <c r="F159" s="33" t="s">
        <v>132</v>
      </c>
      <c r="G159" s="49">
        <v>1</v>
      </c>
      <c r="H159" s="33"/>
      <c r="I159" s="352">
        <f t="shared" ref="I159:I160" si="4">+G159*D159</f>
        <v>132079.20000000004</v>
      </c>
      <c r="J159" s="1"/>
      <c r="K159" s="33"/>
    </row>
    <row r="160" spans="1:11">
      <c r="A160" s="5" t="s">
        <v>169</v>
      </c>
      <c r="B160" s="1" t="s">
        <v>170</v>
      </c>
      <c r="C160" s="33" t="s">
        <v>171</v>
      </c>
      <c r="D160" s="352">
        <f>D158-D159</f>
        <v>200</v>
      </c>
      <c r="E160" s="33"/>
      <c r="F160" s="33" t="s">
        <v>132</v>
      </c>
      <c r="G160" s="49">
        <v>1</v>
      </c>
      <c r="H160" s="33"/>
      <c r="I160" s="352">
        <f t="shared" si="4"/>
        <v>200</v>
      </c>
      <c r="J160" s="1"/>
      <c r="K160" s="33"/>
    </row>
    <row r="161" spans="1:11">
      <c r="A161" s="5">
        <v>3</v>
      </c>
      <c r="B161" s="1" t="s">
        <v>172</v>
      </c>
      <c r="C161" s="33" t="s">
        <v>173</v>
      </c>
      <c r="D161" s="366">
        <v>975445.64808842598</v>
      </c>
      <c r="E161" s="33"/>
      <c r="F161" s="33" t="s">
        <v>97</v>
      </c>
      <c r="G161" s="97">
        <f>+G97</f>
        <v>1</v>
      </c>
      <c r="H161" s="33"/>
      <c r="I161" s="352">
        <f t="shared" si="3"/>
        <v>975445.64808842598</v>
      </c>
      <c r="J161" s="33"/>
      <c r="K161" s="33" t="s">
        <v>6</v>
      </c>
    </row>
    <row r="162" spans="1:11">
      <c r="A162" s="5">
        <v>4</v>
      </c>
      <c r="B162" s="1" t="s">
        <v>174</v>
      </c>
      <c r="C162" s="33"/>
      <c r="D162" s="366">
        <v>0</v>
      </c>
      <c r="E162" s="33"/>
      <c r="F162" s="21" t="str">
        <f>+F161</f>
        <v>W/S</v>
      </c>
      <c r="G162" s="97">
        <f>+G161</f>
        <v>1</v>
      </c>
      <c r="H162" s="33"/>
      <c r="I162" s="352">
        <f t="shared" si="3"/>
        <v>0</v>
      </c>
      <c r="J162" s="33"/>
      <c r="K162" s="33"/>
    </row>
    <row r="163" spans="1:11">
      <c r="A163" s="5">
        <v>5</v>
      </c>
      <c r="B163" s="1" t="s">
        <v>175</v>
      </c>
      <c r="C163" s="33"/>
      <c r="D163" s="366">
        <v>59069.864336597799</v>
      </c>
      <c r="E163" s="33"/>
      <c r="F163" s="21" t="str">
        <f>+F162</f>
        <v>W/S</v>
      </c>
      <c r="G163" s="97">
        <f>+G162</f>
        <v>1</v>
      </c>
      <c r="H163" s="33"/>
      <c r="I163" s="352">
        <f t="shared" si="3"/>
        <v>59069.864336597799</v>
      </c>
      <c r="J163" s="33"/>
      <c r="K163" s="33"/>
    </row>
    <row r="164" spans="1:11">
      <c r="A164" s="5" t="s">
        <v>176</v>
      </c>
      <c r="B164" s="1" t="s">
        <v>177</v>
      </c>
      <c r="C164" s="33"/>
      <c r="D164" s="366">
        <v>59069.864336597799</v>
      </c>
      <c r="E164" s="33"/>
      <c r="F164" s="105" t="str">
        <f>+F155</f>
        <v>TE</v>
      </c>
      <c r="G164" s="97">
        <f>+G155</f>
        <v>1</v>
      </c>
      <c r="H164" s="33"/>
      <c r="I164" s="352">
        <f>+G164*D164</f>
        <v>59069.864336597799</v>
      </c>
      <c r="J164" s="33"/>
      <c r="K164" s="33"/>
    </row>
    <row r="165" spans="1:11">
      <c r="A165" s="5">
        <v>6</v>
      </c>
      <c r="B165" s="1" t="s">
        <v>98</v>
      </c>
      <c r="C165" s="21" t="str">
        <f>+C98</f>
        <v>356.1</v>
      </c>
      <c r="D165" s="366">
        <v>0</v>
      </c>
      <c r="E165" s="33"/>
      <c r="F165" s="33" t="s">
        <v>100</v>
      </c>
      <c r="G165" s="97">
        <f>+G98</f>
        <v>0</v>
      </c>
      <c r="H165" s="33"/>
      <c r="I165" s="352">
        <f t="shared" si="3"/>
        <v>0</v>
      </c>
      <c r="J165" s="33"/>
      <c r="K165" s="33"/>
    </row>
    <row r="166" spans="1:11" ht="16.5" thickBot="1">
      <c r="A166" s="5">
        <v>7</v>
      </c>
      <c r="B166" s="1" t="s">
        <v>178</v>
      </c>
      <c r="C166" s="33"/>
      <c r="D166" s="367">
        <v>0</v>
      </c>
      <c r="E166" s="33"/>
      <c r="F166" s="33" t="s">
        <v>6</v>
      </c>
      <c r="G166" s="49">
        <v>1</v>
      </c>
      <c r="H166" s="33"/>
      <c r="I166" s="345">
        <f t="shared" si="3"/>
        <v>0</v>
      </c>
      <c r="J166" s="33"/>
      <c r="K166" s="33"/>
    </row>
    <row r="167" spans="1:11">
      <c r="A167" s="5">
        <v>8</v>
      </c>
      <c r="B167" s="1" t="s">
        <v>179</v>
      </c>
      <c r="C167" s="33"/>
      <c r="D167" s="352">
        <f>+D155-D156-D157-D158+D159+D160+D161-D162-D163+D164+D165+D166</f>
        <v>1358688.1185899561</v>
      </c>
      <c r="E167" s="33"/>
      <c r="F167" s="33"/>
      <c r="G167" s="33"/>
      <c r="H167" s="33"/>
      <c r="I167" s="352">
        <f>+I155-I156-I157-I158+I159+I160+I161-I162-I163+I164+I165+I166</f>
        <v>1358688.1185899561</v>
      </c>
      <c r="J167" s="33"/>
      <c r="K167" s="33"/>
    </row>
    <row r="168" spans="1:11">
      <c r="A168" s="5"/>
      <c r="C168" s="33"/>
      <c r="D168" s="365"/>
      <c r="E168" s="33"/>
      <c r="F168" s="33"/>
      <c r="G168" s="33"/>
      <c r="H168" s="33"/>
      <c r="I168" s="365"/>
      <c r="J168" s="33"/>
      <c r="K168" s="33"/>
    </row>
    <row r="169" spans="1:11">
      <c r="A169" s="5"/>
      <c r="B169" s="1" t="s">
        <v>180</v>
      </c>
      <c r="C169" s="33"/>
      <c r="D169" s="365"/>
      <c r="E169" s="33"/>
      <c r="F169" s="33"/>
      <c r="G169" s="33"/>
      <c r="H169" s="33"/>
      <c r="I169" s="365"/>
      <c r="J169" s="33"/>
      <c r="K169" s="33"/>
    </row>
    <row r="170" spans="1:11">
      <c r="A170" s="5">
        <v>9</v>
      </c>
      <c r="B170" s="95" t="str">
        <f>+B155</f>
        <v xml:space="preserve">  Transmission </v>
      </c>
      <c r="C170" s="33" t="s">
        <v>181</v>
      </c>
      <c r="D170" s="366">
        <f>'WP1 - Cost Support'!I22-'WP1 - Cost Support'!I10</f>
        <v>1141999.5541599132</v>
      </c>
      <c r="E170" s="33"/>
      <c r="F170" s="33" t="s">
        <v>20</v>
      </c>
      <c r="G170" s="97">
        <f>+G120</f>
        <v>1</v>
      </c>
      <c r="H170" s="33"/>
      <c r="I170" s="352">
        <f>+G170*D170</f>
        <v>1141999.5541599132</v>
      </c>
      <c r="J170" s="33"/>
      <c r="K170" s="50"/>
    </row>
    <row r="171" spans="1:11">
      <c r="A171" s="5">
        <v>10</v>
      </c>
      <c r="B171" s="1" t="s">
        <v>95</v>
      </c>
      <c r="C171" s="33" t="s">
        <v>182</v>
      </c>
      <c r="D171" s="366">
        <f>'WP1 - Cost Support'!J22-'WP1 - Cost Support'!J10</f>
        <v>16982.626772999967</v>
      </c>
      <c r="E171" s="33"/>
      <c r="F171" s="33" t="s">
        <v>97</v>
      </c>
      <c r="G171" s="97">
        <f>+G161</f>
        <v>1</v>
      </c>
      <c r="H171" s="33"/>
      <c r="I171" s="352">
        <f>+G171*D171</f>
        <v>16982.626772999967</v>
      </c>
      <c r="J171" s="33"/>
      <c r="K171" s="50"/>
    </row>
    <row r="172" spans="1:11">
      <c r="A172" s="5">
        <v>11</v>
      </c>
      <c r="B172" s="95" t="str">
        <f>+B165</f>
        <v xml:space="preserve">  Common</v>
      </c>
      <c r="C172" s="33" t="s">
        <v>183</v>
      </c>
      <c r="D172" s="366">
        <v>0</v>
      </c>
      <c r="E172" s="33"/>
      <c r="F172" s="33" t="s">
        <v>100</v>
      </c>
      <c r="G172" s="97">
        <f>+G165</f>
        <v>0</v>
      </c>
      <c r="H172" s="33"/>
      <c r="I172" s="352">
        <f>+G172*D172</f>
        <v>0</v>
      </c>
      <c r="J172" s="33"/>
      <c r="K172" s="50"/>
    </row>
    <row r="173" spans="1:11" ht="16.5" thickBot="1">
      <c r="A173" s="5" t="s">
        <v>184</v>
      </c>
      <c r="B173" s="1" t="s">
        <v>185</v>
      </c>
      <c r="C173" s="33" t="s">
        <v>186</v>
      </c>
      <c r="D173" s="367">
        <v>0</v>
      </c>
      <c r="E173" s="33"/>
      <c r="F173" s="33" t="s">
        <v>132</v>
      </c>
      <c r="G173" s="49">
        <v>1</v>
      </c>
      <c r="H173" s="33"/>
      <c r="I173" s="345">
        <f>+G173*D173</f>
        <v>0</v>
      </c>
      <c r="J173" s="33"/>
      <c r="K173" s="50"/>
    </row>
    <row r="174" spans="1:11">
      <c r="A174" s="5">
        <v>12</v>
      </c>
      <c r="B174" s="1" t="s">
        <v>187</v>
      </c>
      <c r="C174" s="33"/>
      <c r="D174" s="352">
        <f>SUM(D170:D173)</f>
        <v>1158982.1809329132</v>
      </c>
      <c r="E174" s="33"/>
      <c r="F174" s="33"/>
      <c r="G174" s="33"/>
      <c r="H174" s="33"/>
      <c r="I174" s="352">
        <f>SUM(I170:I173)</f>
        <v>1158982.1809329132</v>
      </c>
      <c r="J174" s="33"/>
      <c r="K174" s="33"/>
    </row>
    <row r="175" spans="1:11">
      <c r="A175" s="5"/>
      <c r="B175" s="1"/>
      <c r="C175" s="33"/>
      <c r="D175" s="365"/>
      <c r="E175" s="33"/>
      <c r="F175" s="33"/>
      <c r="G175" s="33"/>
      <c r="H175" s="33"/>
      <c r="I175" s="365"/>
      <c r="J175" s="33"/>
      <c r="K175" s="33"/>
    </row>
    <row r="176" spans="1:11">
      <c r="A176" s="5" t="s">
        <v>6</v>
      </c>
      <c r="B176" s="1" t="s">
        <v>188</v>
      </c>
      <c r="D176" s="365"/>
      <c r="E176" s="33"/>
      <c r="F176" s="33"/>
      <c r="G176" s="33"/>
      <c r="H176" s="33"/>
      <c r="I176" s="365"/>
      <c r="J176" s="33"/>
      <c r="K176" s="33"/>
    </row>
    <row r="177" spans="1:11">
      <c r="A177" s="5"/>
      <c r="B177" s="1" t="s">
        <v>189</v>
      </c>
      <c r="D177" s="365"/>
      <c r="E177" s="33"/>
      <c r="F177" s="33"/>
      <c r="H177" s="33"/>
      <c r="I177" s="365"/>
      <c r="J177" s="33"/>
      <c r="K177" s="50"/>
    </row>
    <row r="178" spans="1:11">
      <c r="A178" s="5">
        <v>13</v>
      </c>
      <c r="B178" s="1" t="s">
        <v>190</v>
      </c>
      <c r="C178" s="33" t="s">
        <v>191</v>
      </c>
      <c r="D178" s="366">
        <v>31894.33982675376</v>
      </c>
      <c r="E178" s="33"/>
      <c r="F178" s="33" t="s">
        <v>97</v>
      </c>
      <c r="G178" s="89">
        <f>+G171</f>
        <v>1</v>
      </c>
      <c r="H178" s="33"/>
      <c r="I178" s="352">
        <f>+G178*D178</f>
        <v>31894.33982675376</v>
      </c>
      <c r="J178" s="33"/>
      <c r="K178" s="50"/>
    </row>
    <row r="179" spans="1:11">
      <c r="A179" s="5">
        <v>14</v>
      </c>
      <c r="B179" s="1" t="s">
        <v>192</v>
      </c>
      <c r="C179" s="21" t="str">
        <f>+C178</f>
        <v>263.i</v>
      </c>
      <c r="D179" s="366">
        <v>0</v>
      </c>
      <c r="E179" s="33"/>
      <c r="F179" s="21" t="str">
        <f>+F178</f>
        <v>W/S</v>
      </c>
      <c r="G179" s="89">
        <f>+G178</f>
        <v>1</v>
      </c>
      <c r="H179" s="33"/>
      <c r="I179" s="352">
        <f>+G179*D179</f>
        <v>0</v>
      </c>
      <c r="J179" s="33"/>
      <c r="K179" s="50"/>
    </row>
    <row r="180" spans="1:11">
      <c r="A180" s="5">
        <v>15</v>
      </c>
      <c r="B180" s="1" t="s">
        <v>193</v>
      </c>
      <c r="C180" s="33" t="s">
        <v>6</v>
      </c>
      <c r="D180" s="365"/>
      <c r="E180" s="33"/>
      <c r="F180" s="33"/>
      <c r="H180" s="33"/>
      <c r="I180" s="365"/>
      <c r="J180" s="33"/>
      <c r="K180" s="50"/>
    </row>
    <row r="181" spans="1:11">
      <c r="A181" s="5">
        <v>16</v>
      </c>
      <c r="B181" s="1" t="s">
        <v>194</v>
      </c>
      <c r="C181" s="33" t="s">
        <v>191</v>
      </c>
      <c r="D181" s="366">
        <v>543659.00000000012</v>
      </c>
      <c r="E181" s="33"/>
      <c r="F181" s="33" t="s">
        <v>150</v>
      </c>
      <c r="G181" s="89">
        <f>+G91</f>
        <v>1</v>
      </c>
      <c r="H181" s="33"/>
      <c r="I181" s="352">
        <f>+G181*D181</f>
        <v>543659.00000000012</v>
      </c>
      <c r="J181" s="33"/>
      <c r="K181" s="50"/>
    </row>
    <row r="182" spans="1:11">
      <c r="A182" s="5">
        <v>17</v>
      </c>
      <c r="B182" s="1" t="s">
        <v>195</v>
      </c>
      <c r="C182" s="33" t="s">
        <v>191</v>
      </c>
      <c r="D182" s="366">
        <v>0</v>
      </c>
      <c r="E182" s="33"/>
      <c r="F182" s="21" t="str">
        <f>+F110</f>
        <v>NA</v>
      </c>
      <c r="G182" s="64"/>
      <c r="H182" s="33"/>
      <c r="I182" s="365">
        <v>0</v>
      </c>
      <c r="J182" s="33"/>
      <c r="K182" s="50"/>
    </row>
    <row r="183" spans="1:11">
      <c r="A183" s="5">
        <v>18</v>
      </c>
      <c r="B183" s="1" t="s">
        <v>196</v>
      </c>
      <c r="C183" s="21" t="str">
        <f>+C182</f>
        <v>263.i</v>
      </c>
      <c r="D183" s="366">
        <v>0</v>
      </c>
      <c r="E183" s="33"/>
      <c r="F183" s="21" t="str">
        <f>+F181</f>
        <v>GP</v>
      </c>
      <c r="G183" s="89">
        <f>+G181</f>
        <v>1</v>
      </c>
      <c r="H183" s="33"/>
      <c r="I183" s="352">
        <f>+G183*D183</f>
        <v>0</v>
      </c>
      <c r="J183" s="33"/>
      <c r="K183" s="50"/>
    </row>
    <row r="184" spans="1:11" ht="16.5" thickBot="1">
      <c r="A184" s="5">
        <v>19</v>
      </c>
      <c r="B184" s="1" t="s">
        <v>197</v>
      </c>
      <c r="C184" s="33"/>
      <c r="D184" s="367">
        <v>0</v>
      </c>
      <c r="E184" s="33"/>
      <c r="F184" s="33" t="s">
        <v>150</v>
      </c>
      <c r="G184" s="89">
        <f>+G181</f>
        <v>1</v>
      </c>
      <c r="H184" s="33"/>
      <c r="I184" s="345">
        <f>+G184*D184</f>
        <v>0</v>
      </c>
      <c r="J184" s="33"/>
      <c r="K184" s="50"/>
    </row>
    <row r="185" spans="1:11">
      <c r="A185" s="5">
        <v>20</v>
      </c>
      <c r="B185" s="1" t="s">
        <v>198</v>
      </c>
      <c r="C185" s="33"/>
      <c r="D185" s="352">
        <f>SUM(D178:D184)</f>
        <v>575553.33982675383</v>
      </c>
      <c r="E185" s="33"/>
      <c r="F185" s="33"/>
      <c r="G185" s="36"/>
      <c r="H185" s="33"/>
      <c r="I185" s="352">
        <f>SUM(I178:I184)</f>
        <v>575553.33982675383</v>
      </c>
      <c r="J185" s="33"/>
      <c r="K185" s="33"/>
    </row>
    <row r="186" spans="1:11">
      <c r="A186" s="5"/>
      <c r="B186" s="1"/>
      <c r="C186" s="33"/>
      <c r="D186" s="33"/>
      <c r="E186" s="33"/>
      <c r="F186" s="33"/>
      <c r="G186" s="36"/>
      <c r="H186" s="33"/>
      <c r="I186" s="62"/>
      <c r="J186" s="33"/>
      <c r="K186" s="33"/>
    </row>
    <row r="187" spans="1:11">
      <c r="A187" s="5" t="s">
        <v>6</v>
      </c>
      <c r="B187" s="1" t="s">
        <v>199</v>
      </c>
      <c r="C187" s="33" t="s">
        <v>200</v>
      </c>
      <c r="D187" s="33"/>
      <c r="E187" s="33"/>
      <c r="G187" s="13"/>
      <c r="H187" s="33"/>
      <c r="I187" s="62"/>
      <c r="J187" s="33"/>
    </row>
    <row r="188" spans="1:11">
      <c r="A188" s="5">
        <v>21</v>
      </c>
      <c r="B188" s="11" t="s">
        <v>201</v>
      </c>
      <c r="C188" s="33"/>
      <c r="D188" s="106">
        <f>IF(D312&gt;0,(1-((1-D313)*(1-D312))/(1-D313*D312*D314)),0)</f>
        <v>0.24870999999999999</v>
      </c>
      <c r="E188" s="33"/>
      <c r="G188" s="13"/>
      <c r="H188" s="33"/>
      <c r="I188" s="62"/>
      <c r="J188" s="33"/>
    </row>
    <row r="189" spans="1:11">
      <c r="A189" s="5">
        <v>22</v>
      </c>
      <c r="B189" s="24" t="s">
        <v>202</v>
      </c>
      <c r="C189" s="33"/>
      <c r="D189" s="106">
        <f>IF(I271&gt;0,(D188/(1-D188))*(1-I268/I271),0)</f>
        <v>0.24438772243828688</v>
      </c>
      <c r="E189" s="33"/>
      <c r="G189" s="13"/>
      <c r="H189" s="33"/>
      <c r="I189" s="62"/>
      <c r="J189" s="33"/>
    </row>
    <row r="190" spans="1:11">
      <c r="A190" s="5"/>
      <c r="B190" s="1" t="s">
        <v>203</v>
      </c>
      <c r="C190" s="33"/>
      <c r="D190" s="33"/>
      <c r="E190" s="33"/>
      <c r="G190" s="13"/>
      <c r="H190" s="33"/>
      <c r="I190" s="62"/>
      <c r="J190" s="33"/>
    </row>
    <row r="191" spans="1:11">
      <c r="A191" s="5"/>
      <c r="B191" s="1" t="s">
        <v>204</v>
      </c>
      <c r="C191" s="33"/>
      <c r="D191" s="33"/>
      <c r="E191" s="33"/>
      <c r="G191" s="13"/>
      <c r="H191" s="33"/>
      <c r="I191" s="62"/>
      <c r="J191" s="33"/>
    </row>
    <row r="192" spans="1:11">
      <c r="A192" s="5">
        <v>23</v>
      </c>
      <c r="B192" s="11" t="s">
        <v>205</v>
      </c>
      <c r="C192" s="33"/>
      <c r="D192" s="107">
        <f>IF(D188&gt;0,1/(1-D188),0)</f>
        <v>1.3310439377603855</v>
      </c>
      <c r="E192" s="33"/>
      <c r="G192" s="13"/>
      <c r="H192" s="33"/>
      <c r="I192" s="62"/>
      <c r="J192" s="33"/>
    </row>
    <row r="193" spans="1:13">
      <c r="A193" s="5">
        <v>24</v>
      </c>
      <c r="B193" s="1" t="s">
        <v>206</v>
      </c>
      <c r="C193" s="33"/>
      <c r="D193" s="366">
        <v>0</v>
      </c>
      <c r="E193" s="33"/>
      <c r="G193" s="13"/>
      <c r="H193" s="33"/>
      <c r="I193" s="62"/>
      <c r="J193" s="33"/>
    </row>
    <row r="194" spans="1:13">
      <c r="A194" s="5" t="s">
        <v>207</v>
      </c>
      <c r="B194" s="1" t="s">
        <v>208</v>
      </c>
      <c r="C194" s="118" t="s">
        <v>209</v>
      </c>
      <c r="D194" s="366">
        <v>0</v>
      </c>
      <c r="E194" s="33"/>
      <c r="G194" s="13"/>
      <c r="H194" s="33"/>
      <c r="I194" s="62"/>
      <c r="J194" s="33"/>
    </row>
    <row r="195" spans="1:13">
      <c r="A195" s="5" t="s">
        <v>210</v>
      </c>
      <c r="B195" s="1" t="s">
        <v>211</v>
      </c>
      <c r="C195" s="118"/>
      <c r="D195" s="366">
        <f>'WP3 - Perm Tax Diff'!G18</f>
        <v>9224.2584757162913</v>
      </c>
      <c r="E195" s="33"/>
      <c r="G195" s="13"/>
      <c r="H195" s="33"/>
      <c r="I195" s="62"/>
      <c r="J195" s="33"/>
    </row>
    <row r="196" spans="1:13">
      <c r="A196" s="5">
        <v>25</v>
      </c>
      <c r="B196" s="11" t="s">
        <v>212</v>
      </c>
      <c r="C196" s="119"/>
      <c r="D196" s="635">
        <f>D189*D202*D315</f>
        <v>522966.12268205453</v>
      </c>
      <c r="E196" s="33"/>
      <c r="F196" s="33" t="s">
        <v>90</v>
      </c>
      <c r="G196" s="36"/>
      <c r="H196" s="33"/>
      <c r="I196" s="352">
        <f>D189*I202*D315</f>
        <v>522966.12268205453</v>
      </c>
      <c r="J196" s="33"/>
      <c r="K196" s="66" t="s">
        <v>6</v>
      </c>
    </row>
    <row r="197" spans="1:13">
      <c r="A197" s="5">
        <v>26</v>
      </c>
      <c r="B197" s="24" t="s">
        <v>213</v>
      </c>
      <c r="C197" s="119" t="s">
        <v>214</v>
      </c>
      <c r="D197" s="366">
        <v>0</v>
      </c>
      <c r="E197" s="33"/>
      <c r="F197" s="24" t="s">
        <v>122</v>
      </c>
      <c r="G197" s="89">
        <f>G107</f>
        <v>1</v>
      </c>
      <c r="H197" s="33"/>
      <c r="I197" s="352">
        <f>G197*D197</f>
        <v>0</v>
      </c>
      <c r="J197" s="33"/>
      <c r="K197" s="66"/>
    </row>
    <row r="198" spans="1:13">
      <c r="A198" s="5" t="s">
        <v>215</v>
      </c>
      <c r="B198" s="1" t="s">
        <v>216</v>
      </c>
      <c r="C198" s="119" t="s">
        <v>217</v>
      </c>
      <c r="D198" s="366">
        <v>0</v>
      </c>
      <c r="E198" s="33"/>
      <c r="F198" s="24" t="s">
        <v>122</v>
      </c>
      <c r="G198" s="89">
        <f>+G197</f>
        <v>1</v>
      </c>
      <c r="H198" s="33"/>
      <c r="I198" s="352">
        <f t="shared" ref="I198" si="5">G198*D198</f>
        <v>0</v>
      </c>
      <c r="J198" s="33"/>
      <c r="K198" s="66"/>
    </row>
    <row r="199" spans="1:13" ht="16.5" thickBot="1">
      <c r="A199" s="5" t="s">
        <v>218</v>
      </c>
      <c r="B199" s="24" t="s">
        <v>219</v>
      </c>
      <c r="C199" s="65"/>
      <c r="D199" s="367">
        <f>'WP3 - Perm Tax Diff'!G22</f>
        <v>12277.893324437024</v>
      </c>
      <c r="E199" s="33"/>
      <c r="F199" s="24" t="s">
        <v>122</v>
      </c>
      <c r="G199" s="89">
        <f>+G197</f>
        <v>1</v>
      </c>
      <c r="H199" s="33"/>
      <c r="I199" s="345">
        <f>G199*D199</f>
        <v>12277.893324437024</v>
      </c>
      <c r="J199" s="33"/>
      <c r="K199" s="66"/>
    </row>
    <row r="200" spans="1:13">
      <c r="A200" s="5">
        <v>27</v>
      </c>
      <c r="B200" s="11" t="s">
        <v>220</v>
      </c>
      <c r="C200" s="24" t="s">
        <v>221</v>
      </c>
      <c r="D200" s="636">
        <f>+D196+D197+D198+D199</f>
        <v>535244.0160064915</v>
      </c>
      <c r="E200" s="33"/>
      <c r="F200" s="33" t="s">
        <v>6</v>
      </c>
      <c r="G200" s="36" t="s">
        <v>6</v>
      </c>
      <c r="H200" s="33"/>
      <c r="I200" s="636">
        <f>+I196+I197+I198+I199</f>
        <v>535244.0160064915</v>
      </c>
      <c r="J200" s="33"/>
      <c r="K200" s="33"/>
    </row>
    <row r="201" spans="1:13">
      <c r="A201" s="5" t="s">
        <v>6</v>
      </c>
      <c r="C201" s="67"/>
      <c r="D201" s="365"/>
      <c r="E201" s="33"/>
      <c r="F201" s="33"/>
      <c r="G201" s="36"/>
      <c r="H201" s="33"/>
      <c r="I201" s="365"/>
      <c r="J201" s="33"/>
      <c r="K201" s="33"/>
    </row>
    <row r="202" spans="1:13">
      <c r="A202" s="5">
        <v>28</v>
      </c>
      <c r="B202" s="1" t="s">
        <v>222</v>
      </c>
      <c r="C202" s="50"/>
      <c r="D202" s="352">
        <f>+D128*I271</f>
        <v>2674879.2731093243</v>
      </c>
      <c r="E202" s="33"/>
      <c r="F202" s="33" t="s">
        <v>90</v>
      </c>
      <c r="G202" s="13"/>
      <c r="H202" s="33"/>
      <c r="I202" s="352">
        <f>+$I271*I128</f>
        <v>2674879.2731093243</v>
      </c>
      <c r="J202" s="33"/>
      <c r="M202" s="53"/>
    </row>
    <row r="203" spans="1:13">
      <c r="A203" s="5"/>
      <c r="B203" s="11" t="s">
        <v>223</v>
      </c>
      <c r="D203" s="365"/>
      <c r="E203" s="33"/>
      <c r="F203" s="33"/>
      <c r="G203" s="13"/>
      <c r="H203" s="33"/>
      <c r="I203" s="365"/>
      <c r="J203" s="33"/>
      <c r="K203" s="50"/>
    </row>
    <row r="204" spans="1:13">
      <c r="A204" s="5"/>
      <c r="B204" s="1"/>
      <c r="D204" s="365"/>
      <c r="E204" s="33"/>
      <c r="F204" s="33"/>
      <c r="G204" s="13"/>
      <c r="H204" s="33"/>
      <c r="I204" s="365"/>
      <c r="J204" s="33"/>
      <c r="K204" s="50"/>
      <c r="L204" s="42"/>
    </row>
    <row r="205" spans="1:13">
      <c r="A205" s="5">
        <v>29</v>
      </c>
      <c r="B205" s="1" t="s">
        <v>224</v>
      </c>
      <c r="C205" s="33"/>
      <c r="D205" s="352">
        <f>+D202+D200+D185+D174+D167</f>
        <v>6303346.928465439</v>
      </c>
      <c r="E205" s="33"/>
      <c r="F205" s="33"/>
      <c r="G205" s="33"/>
      <c r="H205" s="33"/>
      <c r="I205" s="352">
        <f>+I202+I200+I185+I174+I167</f>
        <v>6303346.928465439</v>
      </c>
      <c r="J205" s="1"/>
      <c r="K205" s="1"/>
      <c r="L205" s="25"/>
      <c r="M205" s="53"/>
    </row>
    <row r="206" spans="1:13">
      <c r="A206" s="5"/>
      <c r="B206" s="1"/>
      <c r="C206" s="33"/>
      <c r="D206" s="365"/>
      <c r="E206" s="33"/>
      <c r="F206" s="33"/>
      <c r="G206" s="33"/>
      <c r="H206" s="33"/>
      <c r="I206" s="365"/>
      <c r="J206" s="1"/>
      <c r="K206" s="1"/>
    </row>
    <row r="207" spans="1:13">
      <c r="A207" s="5">
        <v>30</v>
      </c>
      <c r="B207" s="1" t="s">
        <v>225</v>
      </c>
      <c r="C207" s="33"/>
      <c r="D207" s="365"/>
      <c r="E207" s="33"/>
      <c r="F207" s="33"/>
      <c r="G207" s="33"/>
      <c r="H207" s="33"/>
      <c r="I207" s="365"/>
      <c r="J207" s="1"/>
      <c r="K207" s="1"/>
    </row>
    <row r="208" spans="1:13">
      <c r="A208" s="5"/>
      <c r="B208" s="676" t="s">
        <v>226</v>
      </c>
      <c r="C208" s="676"/>
      <c r="D208" s="365"/>
      <c r="I208" s="365"/>
      <c r="J208" s="1"/>
      <c r="K208" s="1"/>
    </row>
    <row r="209" spans="1:11">
      <c r="A209" s="5"/>
      <c r="B209" s="1" t="s">
        <v>227</v>
      </c>
      <c r="C209" s="33"/>
      <c r="D209" s="637">
        <f>'Attach GG'!L95</f>
        <v>6303346.5541599132</v>
      </c>
      <c r="E209" s="62"/>
      <c r="F209" s="62"/>
      <c r="G209" s="62"/>
      <c r="H209" s="62"/>
      <c r="I209" s="637">
        <f>'Attach GG'!L95</f>
        <v>6303346.5541599132</v>
      </c>
      <c r="J209" s="1"/>
      <c r="K209" s="1"/>
    </row>
    <row r="210" spans="1:11">
      <c r="A210" s="5"/>
      <c r="B210" s="1"/>
      <c r="C210" s="33"/>
      <c r="D210" s="365"/>
      <c r="E210" s="33"/>
      <c r="F210" s="33"/>
      <c r="G210" s="33"/>
      <c r="H210" s="33"/>
      <c r="I210" s="365"/>
      <c r="J210" s="1"/>
      <c r="K210" s="1"/>
    </row>
    <row r="211" spans="1:11" ht="15.75" customHeight="1">
      <c r="A211" s="5" t="s">
        <v>228</v>
      </c>
      <c r="B211" s="1" t="s">
        <v>229</v>
      </c>
      <c r="C211" s="33"/>
      <c r="D211" s="365"/>
      <c r="E211" s="33"/>
      <c r="F211" s="33"/>
      <c r="G211" s="33"/>
      <c r="H211" s="33"/>
      <c r="I211" s="365"/>
      <c r="J211" s="1"/>
      <c r="K211" s="1"/>
    </row>
    <row r="212" spans="1:11">
      <c r="A212" s="5"/>
      <c r="B212" s="676" t="s">
        <v>226</v>
      </c>
      <c r="C212" s="676"/>
      <c r="D212" s="365"/>
      <c r="I212" s="365"/>
      <c r="J212" s="1"/>
      <c r="K212" s="1"/>
    </row>
    <row r="213" spans="1:11" ht="16.5" thickBot="1">
      <c r="A213" s="5"/>
      <c r="B213" s="1" t="s">
        <v>230</v>
      </c>
      <c r="C213" s="33"/>
      <c r="D213" s="638">
        <v>0</v>
      </c>
      <c r="E213" s="62"/>
      <c r="F213" s="62"/>
      <c r="G213" s="62"/>
      <c r="H213" s="62"/>
      <c r="I213" s="638">
        <v>0</v>
      </c>
      <c r="J213" s="1"/>
      <c r="K213" s="1"/>
    </row>
    <row r="214" spans="1:11" ht="16.5" thickBot="1">
      <c r="A214" s="5">
        <v>31</v>
      </c>
      <c r="B214" s="24" t="s">
        <v>231</v>
      </c>
      <c r="C214" s="33"/>
      <c r="D214" s="353">
        <f>D205-D209-D213</f>
        <v>0.37430552579462528</v>
      </c>
      <c r="E214" s="62"/>
      <c r="F214" s="62"/>
      <c r="G214" s="62"/>
      <c r="H214" s="62"/>
      <c r="I214" s="353">
        <f>I205-I209-I213</f>
        <v>0.37430552579462528</v>
      </c>
      <c r="J214" s="1"/>
      <c r="K214" s="33"/>
    </row>
    <row r="215" spans="1:11" ht="16.5" thickTop="1">
      <c r="A215" s="5"/>
      <c r="B215" s="1" t="s">
        <v>232</v>
      </c>
      <c r="C215" s="33"/>
      <c r="D215" s="33"/>
      <c r="E215" s="33"/>
      <c r="F215" s="33"/>
      <c r="G215" s="33"/>
      <c r="H215" s="33"/>
      <c r="I215" s="33"/>
      <c r="J215" s="1"/>
      <c r="K215" s="1"/>
    </row>
    <row r="216" spans="1:11">
      <c r="A216" s="5"/>
      <c r="B216" s="1"/>
      <c r="C216" s="33"/>
      <c r="D216" s="33"/>
      <c r="E216" s="33"/>
      <c r="F216" s="33"/>
      <c r="G216" s="33"/>
      <c r="H216" s="33"/>
      <c r="I216" s="33"/>
      <c r="J216" s="1"/>
      <c r="K216" s="1"/>
    </row>
    <row r="217" spans="1:11">
      <c r="A217" s="5"/>
      <c r="B217" s="1"/>
      <c r="C217" s="33"/>
      <c r="D217" s="33"/>
      <c r="E217" s="33"/>
      <c r="F217" s="33"/>
      <c r="G217" s="33"/>
      <c r="H217" s="33"/>
      <c r="I217" s="33"/>
      <c r="J217" s="1"/>
      <c r="K217" s="94" t="str">
        <f>K1</f>
        <v>Attachment O -- Republic</v>
      </c>
    </row>
    <row r="218" spans="1:11">
      <c r="B218" s="1"/>
      <c r="C218" s="1"/>
      <c r="D218" s="2"/>
      <c r="E218" s="1"/>
      <c r="F218" s="1"/>
      <c r="G218" s="1"/>
      <c r="H218" s="1"/>
      <c r="I218" s="1" t="s">
        <v>2</v>
      </c>
      <c r="J218" s="675" t="s">
        <v>233</v>
      </c>
      <c r="K218" s="675"/>
    </row>
    <row r="219" spans="1:11">
      <c r="B219" s="1" t="s">
        <v>3</v>
      </c>
      <c r="C219" s="1"/>
      <c r="D219" s="2" t="s">
        <v>154</v>
      </c>
      <c r="E219" s="1"/>
      <c r="F219" s="1"/>
      <c r="G219" s="1"/>
      <c r="H219" s="95" t="str">
        <f>+H4</f>
        <v>For the 12 months ended</v>
      </c>
      <c r="I219" s="1"/>
      <c r="J219" s="1"/>
      <c r="K219" s="108">
        <f>K4</f>
        <v>45657</v>
      </c>
    </row>
    <row r="220" spans="1:11">
      <c r="B220" s="1"/>
      <c r="C220" s="33" t="s">
        <v>6</v>
      </c>
      <c r="D220" s="33" t="s">
        <v>155</v>
      </c>
      <c r="E220" s="33"/>
      <c r="F220" s="33"/>
      <c r="G220" s="33"/>
      <c r="H220" s="1"/>
      <c r="I220" s="1"/>
      <c r="J220" s="1"/>
      <c r="K220" s="1"/>
    </row>
    <row r="221" spans="1:11" ht="9" customHeight="1">
      <c r="A221" s="5"/>
      <c r="J221" s="33"/>
      <c r="K221" s="33"/>
    </row>
    <row r="222" spans="1:11">
      <c r="A222" s="5"/>
      <c r="D222" s="104" t="str">
        <f>D7</f>
        <v>REPUBLIC TRANSMISSION, LLC</v>
      </c>
      <c r="J222" s="33"/>
      <c r="K222" s="33"/>
    </row>
    <row r="223" spans="1:11">
      <c r="A223" s="5"/>
      <c r="C223" s="48" t="s">
        <v>234</v>
      </c>
      <c r="E223" s="1"/>
      <c r="F223" s="1"/>
      <c r="G223" s="1"/>
      <c r="H223" s="1"/>
      <c r="I223" s="1"/>
      <c r="J223" s="33"/>
      <c r="K223" s="33"/>
    </row>
    <row r="224" spans="1:11">
      <c r="A224" s="5" t="s">
        <v>9</v>
      </c>
      <c r="B224" s="48"/>
      <c r="C224" s="1"/>
      <c r="D224" s="1"/>
      <c r="E224" s="1"/>
      <c r="F224" s="1"/>
      <c r="G224" s="1"/>
      <c r="H224" s="1"/>
      <c r="I224" s="1"/>
      <c r="J224" s="33"/>
      <c r="K224" s="33"/>
    </row>
    <row r="225" spans="1:11" ht="16.5" thickBot="1">
      <c r="A225" s="6" t="s">
        <v>11</v>
      </c>
      <c r="B225" s="1" t="s">
        <v>235</v>
      </c>
      <c r="C225" s="1"/>
      <c r="D225" s="1"/>
      <c r="E225" s="1"/>
      <c r="F225" s="1"/>
      <c r="G225" s="1"/>
      <c r="J225" s="33"/>
      <c r="K225" s="33"/>
    </row>
    <row r="226" spans="1:11">
      <c r="A226" s="5">
        <v>1</v>
      </c>
      <c r="B226" s="1" t="s">
        <v>236</v>
      </c>
      <c r="C226" s="1"/>
      <c r="D226" s="33"/>
      <c r="E226" s="33"/>
      <c r="F226" s="33"/>
      <c r="G226" s="33"/>
      <c r="H226" s="33"/>
      <c r="I226" s="352">
        <f>D87</f>
        <v>50380329.300339237</v>
      </c>
      <c r="J226" s="33"/>
      <c r="K226" s="33"/>
    </row>
    <row r="227" spans="1:11">
      <c r="A227" s="5">
        <v>2</v>
      </c>
      <c r="B227" s="1" t="s">
        <v>237</v>
      </c>
      <c r="I227" s="637">
        <v>0</v>
      </c>
      <c r="J227" s="33"/>
      <c r="K227" s="33"/>
    </row>
    <row r="228" spans="1:11" ht="16.5" thickBot="1">
      <c r="A228" s="5">
        <v>3</v>
      </c>
      <c r="B228" s="12" t="s">
        <v>238</v>
      </c>
      <c r="C228" s="12"/>
      <c r="D228" s="33"/>
      <c r="E228" s="33"/>
      <c r="F228" s="33"/>
      <c r="G228" s="70"/>
      <c r="H228" s="33"/>
      <c r="I228" s="638">
        <v>0</v>
      </c>
      <c r="J228" s="33"/>
      <c r="K228" s="33"/>
    </row>
    <row r="229" spans="1:11">
      <c r="A229" s="5">
        <v>4</v>
      </c>
      <c r="B229" s="1" t="s">
        <v>239</v>
      </c>
      <c r="C229" s="1"/>
      <c r="D229" s="33"/>
      <c r="E229" s="33"/>
      <c r="F229" s="33"/>
      <c r="G229" s="70"/>
      <c r="H229" s="33"/>
      <c r="I229" s="352">
        <f>I226-I227-I228</f>
        <v>50380329.300339237</v>
      </c>
      <c r="J229" s="33"/>
      <c r="K229" s="33"/>
    </row>
    <row r="230" spans="1:11" ht="9" customHeight="1">
      <c r="A230" s="5"/>
      <c r="C230" s="1"/>
      <c r="D230" s="33"/>
      <c r="E230" s="33"/>
      <c r="F230" s="33"/>
      <c r="G230" s="70"/>
      <c r="H230" s="33"/>
      <c r="J230" s="33"/>
      <c r="K230" s="33"/>
    </row>
    <row r="231" spans="1:11">
      <c r="A231" s="5">
        <v>5</v>
      </c>
      <c r="B231" s="1" t="s">
        <v>240</v>
      </c>
      <c r="C231" s="35"/>
      <c r="D231" s="35"/>
      <c r="E231" s="35"/>
      <c r="F231" s="35"/>
      <c r="G231" s="44"/>
      <c r="H231" s="33" t="s">
        <v>241</v>
      </c>
      <c r="I231" s="109">
        <f>IF(I226&gt;0,I229/I226,0)</f>
        <v>1</v>
      </c>
      <c r="J231" s="33"/>
      <c r="K231" s="33"/>
    </row>
    <row r="232" spans="1:11" ht="9" customHeight="1">
      <c r="A232" s="5"/>
      <c r="J232" s="33"/>
      <c r="K232" s="33"/>
    </row>
    <row r="233" spans="1:11">
      <c r="A233" s="5"/>
      <c r="B233" s="1" t="s">
        <v>242</v>
      </c>
      <c r="J233" s="33"/>
      <c r="K233" s="33"/>
    </row>
    <row r="234" spans="1:11">
      <c r="A234" s="5">
        <v>6</v>
      </c>
      <c r="B234" s="24" t="s">
        <v>243</v>
      </c>
      <c r="D234" s="1"/>
      <c r="E234" s="1"/>
      <c r="F234" s="1"/>
      <c r="G234" s="5"/>
      <c r="H234" s="1"/>
      <c r="I234" s="352">
        <f>D155</f>
        <v>383242.4705015301</v>
      </c>
      <c r="J234" s="33"/>
      <c r="K234" s="33"/>
    </row>
    <row r="235" spans="1:11" ht="16.5" thickBot="1">
      <c r="A235" s="5">
        <v>7</v>
      </c>
      <c r="B235" s="12" t="s">
        <v>244</v>
      </c>
      <c r="C235" s="12"/>
      <c r="D235" s="33"/>
      <c r="E235" s="33"/>
      <c r="F235" s="33"/>
      <c r="G235" s="33"/>
      <c r="H235" s="33"/>
      <c r="I235" s="638">
        <v>0</v>
      </c>
      <c r="J235" s="33"/>
      <c r="K235" s="33"/>
    </row>
    <row r="236" spans="1:11">
      <c r="A236" s="5">
        <v>8</v>
      </c>
      <c r="B236" s="1" t="s">
        <v>245</v>
      </c>
      <c r="C236" s="35"/>
      <c r="D236" s="35"/>
      <c r="E236" s="35"/>
      <c r="F236" s="35"/>
      <c r="G236" s="44"/>
      <c r="H236" s="35"/>
      <c r="I236" s="352">
        <f>+I234-I235</f>
        <v>383242.4705015301</v>
      </c>
    </row>
    <row r="237" spans="1:11">
      <c r="A237" s="5"/>
      <c r="B237" s="1"/>
      <c r="C237" s="1"/>
      <c r="D237" s="33"/>
      <c r="E237" s="33"/>
      <c r="F237" s="33"/>
      <c r="G237" s="33"/>
    </row>
    <row r="238" spans="1:11">
      <c r="A238" s="5">
        <v>9</v>
      </c>
      <c r="B238" s="1" t="s">
        <v>246</v>
      </c>
      <c r="C238" s="1"/>
      <c r="D238" s="33"/>
      <c r="E238" s="33"/>
      <c r="F238" s="33"/>
      <c r="G238" s="33"/>
      <c r="H238" s="33"/>
      <c r="I238" s="97">
        <f>IF(I234&gt;0,I236/I234,0)</f>
        <v>1</v>
      </c>
    </row>
    <row r="239" spans="1:11">
      <c r="A239" s="5">
        <v>10</v>
      </c>
      <c r="B239" s="1" t="s">
        <v>247</v>
      </c>
      <c r="C239" s="1"/>
      <c r="D239" s="33"/>
      <c r="E239" s="33"/>
      <c r="F239" s="33"/>
      <c r="G239" s="33"/>
      <c r="H239" s="1" t="s">
        <v>20</v>
      </c>
      <c r="I239" s="97">
        <f>I231</f>
        <v>1</v>
      </c>
    </row>
    <row r="240" spans="1:11">
      <c r="A240" s="5">
        <v>11</v>
      </c>
      <c r="B240" s="1" t="s">
        <v>248</v>
      </c>
      <c r="C240" s="1"/>
      <c r="D240" s="1"/>
      <c r="E240" s="1"/>
      <c r="F240" s="1"/>
      <c r="G240" s="1"/>
      <c r="H240" s="1" t="s">
        <v>249</v>
      </c>
      <c r="I240" s="89">
        <f>+I239*I238</f>
        <v>1</v>
      </c>
    </row>
    <row r="241" spans="1:11">
      <c r="A241" s="5"/>
      <c r="C241" s="1"/>
      <c r="D241" s="33"/>
      <c r="E241" s="33"/>
      <c r="F241" s="33"/>
      <c r="G241" s="70"/>
      <c r="H241" s="33"/>
    </row>
    <row r="242" spans="1:11">
      <c r="A242" s="5" t="s">
        <v>6</v>
      </c>
      <c r="B242" s="1" t="s">
        <v>250</v>
      </c>
      <c r="C242" s="33"/>
      <c r="D242" s="33"/>
      <c r="E242" s="33"/>
      <c r="F242" s="33"/>
      <c r="G242" s="33"/>
      <c r="H242" s="33"/>
      <c r="I242" s="33"/>
      <c r="J242" s="33"/>
      <c r="K242" s="33"/>
    </row>
    <row r="243" spans="1:11" ht="16.5" thickBot="1">
      <c r="A243" s="5" t="s">
        <v>6</v>
      </c>
      <c r="B243" s="1"/>
      <c r="C243" s="71" t="s">
        <v>251</v>
      </c>
      <c r="D243" s="72" t="s">
        <v>252</v>
      </c>
      <c r="E243" s="72" t="s">
        <v>20</v>
      </c>
      <c r="F243" s="33"/>
      <c r="G243" s="72" t="s">
        <v>253</v>
      </c>
      <c r="H243" s="33"/>
      <c r="I243" s="33"/>
      <c r="J243" s="33"/>
      <c r="K243" s="33"/>
    </row>
    <row r="244" spans="1:11">
      <c r="A244" s="5">
        <v>12</v>
      </c>
      <c r="B244" s="1" t="s">
        <v>88</v>
      </c>
      <c r="C244" s="33" t="s">
        <v>254</v>
      </c>
      <c r="D244" s="68">
        <v>0</v>
      </c>
      <c r="E244" s="73">
        <v>0</v>
      </c>
      <c r="F244" s="73"/>
      <c r="G244" s="21">
        <f>D244*E244</f>
        <v>0</v>
      </c>
      <c r="H244" s="33"/>
      <c r="I244" s="33"/>
      <c r="J244" s="33"/>
      <c r="K244" s="33"/>
    </row>
    <row r="245" spans="1:11">
      <c r="A245" s="5">
        <v>13</v>
      </c>
      <c r="B245" s="1" t="s">
        <v>91</v>
      </c>
      <c r="C245" s="33" t="s">
        <v>255</v>
      </c>
      <c r="D245" s="68">
        <v>1</v>
      </c>
      <c r="E245" s="110">
        <f>+I231</f>
        <v>1</v>
      </c>
      <c r="F245" s="73"/>
      <c r="G245" s="21">
        <f>D245*E245</f>
        <v>1</v>
      </c>
      <c r="H245" s="33"/>
      <c r="I245" s="33"/>
      <c r="J245" s="33"/>
      <c r="K245" s="33"/>
    </row>
    <row r="246" spans="1:11">
      <c r="A246" s="5">
        <v>14</v>
      </c>
      <c r="B246" s="1" t="s">
        <v>93</v>
      </c>
      <c r="C246" s="33" t="s">
        <v>256</v>
      </c>
      <c r="D246" s="68">
        <v>0</v>
      </c>
      <c r="E246" s="73">
        <v>0</v>
      </c>
      <c r="F246" s="73"/>
      <c r="G246" s="21">
        <f>D246*E246</f>
        <v>0</v>
      </c>
      <c r="H246" s="33"/>
      <c r="I246" s="70" t="s">
        <v>257</v>
      </c>
      <c r="J246" s="33"/>
      <c r="K246" s="33"/>
    </row>
    <row r="247" spans="1:11" ht="16.5" thickBot="1">
      <c r="A247" s="5">
        <v>15</v>
      </c>
      <c r="B247" s="1" t="s">
        <v>258</v>
      </c>
      <c r="C247" s="33" t="s">
        <v>259</v>
      </c>
      <c r="D247" s="69">
        <v>0</v>
      </c>
      <c r="E247" s="73">
        <v>0</v>
      </c>
      <c r="F247" s="73"/>
      <c r="G247" s="90">
        <f>D247*E247</f>
        <v>0</v>
      </c>
      <c r="H247" s="33"/>
      <c r="I247" s="6" t="s">
        <v>260</v>
      </c>
      <c r="J247" s="33"/>
      <c r="K247" s="33"/>
    </row>
    <row r="248" spans="1:11">
      <c r="A248" s="5">
        <v>16</v>
      </c>
      <c r="B248" s="1" t="s">
        <v>261</v>
      </c>
      <c r="C248" s="33"/>
      <c r="D248" s="20">
        <f>SUM(D244:D247)</f>
        <v>1</v>
      </c>
      <c r="E248" s="33"/>
      <c r="F248" s="33"/>
      <c r="G248" s="21">
        <f>SUM(G244:G247)</f>
        <v>1</v>
      </c>
      <c r="H248" s="5" t="s">
        <v>262</v>
      </c>
      <c r="I248" s="97">
        <f>IF(G248&gt;0,G248/D248,0)</f>
        <v>1</v>
      </c>
      <c r="J248" s="70" t="s">
        <v>262</v>
      </c>
      <c r="K248" s="33" t="s">
        <v>263</v>
      </c>
    </row>
    <row r="249" spans="1:11" ht="9" customHeight="1">
      <c r="A249" s="5"/>
      <c r="B249" s="1"/>
      <c r="C249" s="33"/>
      <c r="D249" s="62"/>
      <c r="E249" s="33"/>
      <c r="F249" s="33"/>
      <c r="G249" s="33"/>
      <c r="H249" s="33"/>
      <c r="I249" s="33"/>
      <c r="J249" s="33"/>
      <c r="K249" s="33"/>
    </row>
    <row r="250" spans="1:11">
      <c r="A250" s="5"/>
      <c r="B250" s="1" t="s">
        <v>264</v>
      </c>
      <c r="C250" s="33"/>
      <c r="D250" s="74" t="s">
        <v>252</v>
      </c>
      <c r="E250" s="33"/>
      <c r="F250" s="33"/>
      <c r="G250" s="70" t="s">
        <v>265</v>
      </c>
      <c r="H250" s="13" t="s">
        <v>6</v>
      </c>
      <c r="I250" s="100" t="str">
        <f>+I246</f>
        <v>W&amp;S Allocator</v>
      </c>
      <c r="J250" s="33"/>
      <c r="K250" s="33"/>
    </row>
    <row r="251" spans="1:11">
      <c r="A251" s="5">
        <v>17</v>
      </c>
      <c r="B251" s="1" t="s">
        <v>266</v>
      </c>
      <c r="C251" s="33" t="s">
        <v>267</v>
      </c>
      <c r="D251" s="68">
        <v>0</v>
      </c>
      <c r="E251" s="33"/>
      <c r="G251" s="5" t="s">
        <v>268</v>
      </c>
      <c r="H251" s="13"/>
      <c r="I251" s="5" t="s">
        <v>269</v>
      </c>
      <c r="J251" s="33"/>
      <c r="K251" s="5" t="s">
        <v>100</v>
      </c>
    </row>
    <row r="252" spans="1:11">
      <c r="A252" s="5">
        <v>18</v>
      </c>
      <c r="B252" s="1" t="s">
        <v>270</v>
      </c>
      <c r="C252" s="33" t="s">
        <v>271</v>
      </c>
      <c r="D252" s="68">
        <v>0</v>
      </c>
      <c r="E252" s="33"/>
      <c r="G252" s="89">
        <f>IF(D254&gt;0,D251/D254,0)</f>
        <v>0</v>
      </c>
      <c r="H252" s="70" t="s">
        <v>272</v>
      </c>
      <c r="I252" s="89">
        <f>I248</f>
        <v>1</v>
      </c>
      <c r="J252" s="13" t="s">
        <v>262</v>
      </c>
      <c r="K252" s="89">
        <f>I252*G252</f>
        <v>0</v>
      </c>
    </row>
    <row r="253" spans="1:11" ht="16.5" thickBot="1">
      <c r="A253" s="5">
        <v>19</v>
      </c>
      <c r="B253" s="12" t="s">
        <v>273</v>
      </c>
      <c r="C253" s="71" t="s">
        <v>274</v>
      </c>
      <c r="D253" s="69">
        <v>0</v>
      </c>
      <c r="E253" s="33"/>
      <c r="F253" s="33"/>
      <c r="G253" s="33" t="s">
        <v>6</v>
      </c>
      <c r="H253" s="33"/>
      <c r="I253" s="33"/>
      <c r="J253" s="33"/>
      <c r="K253" s="33"/>
    </row>
    <row r="254" spans="1:11">
      <c r="A254" s="5">
        <v>20</v>
      </c>
      <c r="B254" s="1" t="s">
        <v>275</v>
      </c>
      <c r="C254" s="33"/>
      <c r="D254" s="20">
        <f>D251+D252+D253</f>
        <v>0</v>
      </c>
      <c r="E254" s="33"/>
      <c r="F254" s="33"/>
      <c r="G254" s="33"/>
      <c r="H254" s="33"/>
      <c r="I254" s="33"/>
      <c r="J254" s="33"/>
      <c r="K254" s="33"/>
    </row>
    <row r="255" spans="1:11" ht="9" customHeight="1">
      <c r="A255" s="5"/>
      <c r="B255" s="1"/>
      <c r="C255" s="33"/>
      <c r="E255" s="33"/>
      <c r="F255" s="33"/>
      <c r="G255" s="33"/>
      <c r="H255" s="33"/>
      <c r="I255" s="33"/>
      <c r="J255" s="33"/>
      <c r="K255" s="33"/>
    </row>
    <row r="256" spans="1:11" ht="16.5" thickBot="1">
      <c r="A256" s="5"/>
      <c r="B256" s="1" t="s">
        <v>276</v>
      </c>
      <c r="C256" s="33"/>
      <c r="D256" s="33"/>
      <c r="E256" s="33"/>
      <c r="F256" s="33"/>
      <c r="G256" s="33"/>
      <c r="H256" s="33"/>
      <c r="I256" s="72" t="s">
        <v>252</v>
      </c>
      <c r="J256" s="33"/>
      <c r="K256" s="33"/>
    </row>
    <row r="257" spans="1:11">
      <c r="A257" s="5">
        <v>21</v>
      </c>
      <c r="B257" s="1"/>
      <c r="C257" s="33" t="s">
        <v>277</v>
      </c>
      <c r="D257" s="33"/>
      <c r="E257" s="33"/>
      <c r="F257" s="33"/>
      <c r="G257" s="33"/>
      <c r="H257" s="33"/>
      <c r="I257" s="75">
        <f>'WP5 - WACC'!D7</f>
        <v>745008.58000000007</v>
      </c>
      <c r="J257" s="33"/>
      <c r="K257" s="33"/>
    </row>
    <row r="258" spans="1:11" ht="9" customHeight="1">
      <c r="A258" s="5"/>
      <c r="B258" s="1"/>
      <c r="C258" s="33"/>
      <c r="D258" s="33"/>
      <c r="E258" s="33"/>
      <c r="F258" s="33"/>
      <c r="G258" s="33"/>
      <c r="H258" s="33"/>
      <c r="I258" s="33"/>
      <c r="J258" s="33"/>
      <c r="K258" s="33"/>
    </row>
    <row r="259" spans="1:11">
      <c r="A259" s="5">
        <v>22</v>
      </c>
      <c r="B259" s="1"/>
      <c r="C259" s="33" t="s">
        <v>278</v>
      </c>
      <c r="D259" s="33"/>
      <c r="E259" s="33"/>
      <c r="F259" s="33"/>
      <c r="G259" s="33"/>
      <c r="H259" s="33"/>
      <c r="I259" s="75">
        <v>0</v>
      </c>
      <c r="J259" s="33"/>
      <c r="K259" s="33"/>
    </row>
    <row r="260" spans="1:11" ht="9" customHeight="1">
      <c r="A260" s="5"/>
      <c r="B260" s="1"/>
      <c r="C260" s="33"/>
      <c r="D260" s="33"/>
      <c r="E260" s="33"/>
      <c r="F260" s="33"/>
      <c r="G260" s="33"/>
      <c r="H260" s="33"/>
      <c r="I260" s="33"/>
      <c r="J260" s="33"/>
      <c r="K260" s="33"/>
    </row>
    <row r="261" spans="1:11">
      <c r="A261" s="5"/>
      <c r="B261" s="1" t="s">
        <v>279</v>
      </c>
      <c r="C261" s="33"/>
      <c r="D261" s="33"/>
      <c r="E261" s="33"/>
      <c r="F261" s="33"/>
      <c r="G261" s="33"/>
      <c r="H261" s="33"/>
      <c r="I261" s="33"/>
      <c r="J261" s="33"/>
      <c r="K261" s="33"/>
    </row>
    <row r="262" spans="1:11">
      <c r="A262" s="5">
        <v>23</v>
      </c>
      <c r="B262" s="1"/>
      <c r="C262" s="33" t="s">
        <v>280</v>
      </c>
      <c r="D262" s="1"/>
      <c r="E262" s="33"/>
      <c r="F262" s="33"/>
      <c r="G262" s="33"/>
      <c r="H262" s="33"/>
      <c r="I262" s="75">
        <v>21441199.70115272</v>
      </c>
      <c r="J262" s="33"/>
      <c r="K262" s="33"/>
    </row>
    <row r="263" spans="1:11">
      <c r="A263" s="5">
        <v>24</v>
      </c>
      <c r="B263" s="1"/>
      <c r="C263" s="33" t="s">
        <v>281</v>
      </c>
      <c r="D263" s="33"/>
      <c r="E263" s="33"/>
      <c r="F263" s="33"/>
      <c r="G263" s="33"/>
      <c r="H263" s="33"/>
      <c r="I263" s="352">
        <f>-D269</f>
        <v>0</v>
      </c>
      <c r="J263" s="33"/>
      <c r="K263" s="33"/>
    </row>
    <row r="264" spans="1:11" ht="16.5" thickBot="1">
      <c r="A264" s="5">
        <v>25</v>
      </c>
      <c r="B264" s="1"/>
      <c r="C264" s="33" t="s">
        <v>282</v>
      </c>
      <c r="D264" s="33"/>
      <c r="E264" s="33"/>
      <c r="F264" s="33"/>
      <c r="G264" s="33"/>
      <c r="H264" s="33"/>
      <c r="I264" s="347">
        <v>0</v>
      </c>
      <c r="J264" s="33"/>
      <c r="K264" s="33"/>
    </row>
    <row r="265" spans="1:11">
      <c r="A265" s="5">
        <v>26</v>
      </c>
      <c r="B265" s="1"/>
      <c r="C265" s="33" t="s">
        <v>283</v>
      </c>
      <c r="D265" s="1" t="s">
        <v>284</v>
      </c>
      <c r="E265" s="1"/>
      <c r="F265" s="1"/>
      <c r="G265" s="1"/>
      <c r="H265" s="1"/>
      <c r="I265" s="352">
        <f>+I262+I263+I264</f>
        <v>21441199.70115272</v>
      </c>
      <c r="J265" s="33"/>
      <c r="K265" s="33"/>
    </row>
    <row r="266" spans="1:11">
      <c r="A266" s="5"/>
      <c r="B266" s="1"/>
      <c r="C266" s="33"/>
      <c r="D266" s="33"/>
      <c r="E266" s="33"/>
      <c r="F266" s="33"/>
      <c r="G266" s="70" t="s">
        <v>285</v>
      </c>
      <c r="H266" s="33"/>
      <c r="I266" s="33"/>
      <c r="J266" s="33"/>
      <c r="K266" s="33"/>
    </row>
    <row r="267" spans="1:11" ht="16.5" thickBot="1">
      <c r="A267" s="5"/>
      <c r="B267" s="1"/>
      <c r="C267" s="33"/>
      <c r="D267" s="6" t="s">
        <v>252</v>
      </c>
      <c r="E267" s="6" t="s">
        <v>286</v>
      </c>
      <c r="F267" s="33"/>
      <c r="G267" s="6" t="s">
        <v>287</v>
      </c>
      <c r="H267" s="33"/>
      <c r="I267" s="6" t="s">
        <v>288</v>
      </c>
      <c r="J267" s="33"/>
      <c r="K267" s="33"/>
    </row>
    <row r="268" spans="1:11">
      <c r="A268" s="5">
        <v>27</v>
      </c>
      <c r="B268" s="1" t="s">
        <v>289</v>
      </c>
      <c r="D268" s="346">
        <f>'WP5 - WACC'!E7</f>
        <v>26203846.153846152</v>
      </c>
      <c r="E268" s="350">
        <f>'WP5 - WACC'!G7</f>
        <v>0.55000000000000004</v>
      </c>
      <c r="F268" s="76"/>
      <c r="G268" s="348">
        <f>'WP5 - WACC'!F7</f>
        <v>2.8431268281227072E-2</v>
      </c>
      <c r="H268" s="77"/>
      <c r="I268" s="78">
        <f>G268*E268</f>
        <v>1.5637197554674891E-2</v>
      </c>
      <c r="J268" s="79" t="s">
        <v>290</v>
      </c>
    </row>
    <row r="269" spans="1:11">
      <c r="A269" s="5">
        <v>28</v>
      </c>
      <c r="B269" s="1" t="s">
        <v>291</v>
      </c>
      <c r="C269" s="24" t="s">
        <v>292</v>
      </c>
      <c r="D269" s="68">
        <v>0</v>
      </c>
      <c r="E269" s="351">
        <f>IF($D$271&gt;0,D269/$D$271,0)</f>
        <v>0</v>
      </c>
      <c r="F269" s="76"/>
      <c r="G269" s="349">
        <f>IF(D269&gt;0,I259/D269,0)</f>
        <v>0</v>
      </c>
      <c r="I269" s="111">
        <f>G269*E269</f>
        <v>0</v>
      </c>
      <c r="J269" s="33"/>
    </row>
    <row r="270" spans="1:11" ht="16.5" thickBot="1">
      <c r="A270" s="5">
        <v>29</v>
      </c>
      <c r="B270" s="1" t="s">
        <v>293</v>
      </c>
      <c r="C270" s="24" t="s">
        <v>294</v>
      </c>
      <c r="D270" s="345">
        <f>I265</f>
        <v>21441199.70115272</v>
      </c>
      <c r="E270" s="350">
        <f>'WP5 - WACC'!G8</f>
        <v>0.45</v>
      </c>
      <c r="F270" s="76"/>
      <c r="G270" s="348">
        <f>'WP5 - WACC'!F8</f>
        <v>9.8000000000000004E-2</v>
      </c>
      <c r="I270" s="112">
        <f>G270*E270</f>
        <v>4.41E-2</v>
      </c>
      <c r="J270" s="33"/>
    </row>
    <row r="271" spans="1:11">
      <c r="A271" s="5">
        <v>30</v>
      </c>
      <c r="B271" s="1" t="s">
        <v>295</v>
      </c>
      <c r="D271" s="352">
        <f>D270+D269+D268</f>
        <v>47645045.854998872</v>
      </c>
      <c r="E271" s="33" t="s">
        <v>6</v>
      </c>
      <c r="F271" s="33"/>
      <c r="G271" s="33"/>
      <c r="H271" s="33"/>
      <c r="I271" s="113">
        <f>SUM(I268:I270)</f>
        <v>5.9737197554674895E-2</v>
      </c>
      <c r="J271" s="79" t="s">
        <v>296</v>
      </c>
    </row>
    <row r="272" spans="1:11" ht="9" customHeight="1">
      <c r="E272" s="33"/>
      <c r="F272" s="33"/>
      <c r="G272" s="33"/>
      <c r="H272" s="33"/>
    </row>
    <row r="273" spans="1:11">
      <c r="A273" s="5"/>
      <c r="B273" s="1" t="s">
        <v>297</v>
      </c>
      <c r="C273" s="1"/>
      <c r="D273" s="1"/>
      <c r="E273" s="1"/>
      <c r="F273" s="1"/>
      <c r="G273" s="1"/>
      <c r="H273" s="1"/>
      <c r="I273" s="1"/>
      <c r="J273" s="1"/>
      <c r="K273" s="1"/>
    </row>
    <row r="274" spans="1:11" ht="9" customHeight="1">
      <c r="A274" s="5"/>
      <c r="B274" s="1"/>
      <c r="C274" s="1"/>
      <c r="D274" s="1"/>
      <c r="E274" s="1"/>
      <c r="F274" s="1"/>
      <c r="G274" s="1"/>
      <c r="H274" s="1"/>
      <c r="J274" s="5"/>
    </row>
    <row r="275" spans="1:11" ht="16.5" thickBot="1">
      <c r="A275" s="5"/>
      <c r="B275" s="1" t="s">
        <v>298</v>
      </c>
      <c r="C275" s="1"/>
      <c r="D275" s="1" t="s">
        <v>299</v>
      </c>
      <c r="E275" s="1" t="s">
        <v>300</v>
      </c>
      <c r="F275" s="1"/>
      <c r="G275" s="15" t="s">
        <v>6</v>
      </c>
      <c r="H275" s="80"/>
      <c r="I275" s="6" t="s">
        <v>301</v>
      </c>
    </row>
    <row r="276" spans="1:11">
      <c r="A276" s="5">
        <v>31</v>
      </c>
      <c r="B276" s="24" t="s">
        <v>302</v>
      </c>
      <c r="C276" s="1"/>
      <c r="D276" s="1"/>
      <c r="F276" s="1"/>
      <c r="H276" s="80"/>
      <c r="I276" s="16"/>
      <c r="J276" s="81"/>
    </row>
    <row r="277" spans="1:11" ht="16.5" thickBot="1">
      <c r="A277" s="5">
        <v>32</v>
      </c>
      <c r="B277" s="82" t="s">
        <v>303</v>
      </c>
      <c r="C277" s="12"/>
      <c r="E277" s="1"/>
      <c r="F277" s="1"/>
      <c r="G277" s="1"/>
      <c r="H277" s="1"/>
      <c r="I277" s="17"/>
      <c r="J277" s="81"/>
    </row>
    <row r="278" spans="1:11">
      <c r="A278" s="5">
        <v>33</v>
      </c>
      <c r="B278" s="24" t="s">
        <v>304</v>
      </c>
      <c r="C278" s="1"/>
      <c r="E278" s="1"/>
      <c r="F278" s="1"/>
      <c r="G278" s="1"/>
      <c r="H278" s="1"/>
      <c r="I278" s="18">
        <f>+I276-I277</f>
        <v>0</v>
      </c>
      <c r="J278" s="81"/>
    </row>
    <row r="279" spans="1:11" ht="9" customHeight="1">
      <c r="A279" s="5"/>
      <c r="B279" s="24" t="s">
        <v>6</v>
      </c>
      <c r="C279" s="1"/>
      <c r="E279" s="1"/>
      <c r="F279" s="1"/>
      <c r="G279" s="9"/>
      <c r="H279" s="1"/>
      <c r="I279" s="62" t="s">
        <v>6</v>
      </c>
      <c r="K279" s="14"/>
    </row>
    <row r="280" spans="1:11">
      <c r="A280" s="5">
        <v>34</v>
      </c>
      <c r="B280" s="1" t="s">
        <v>305</v>
      </c>
      <c r="C280" s="1"/>
      <c r="E280" s="1"/>
      <c r="F280" s="1"/>
      <c r="G280" s="19"/>
      <c r="H280" s="1"/>
      <c r="I280" s="83">
        <v>0</v>
      </c>
      <c r="K280" s="14"/>
    </row>
    <row r="281" spans="1:11">
      <c r="A281" s="5" t="s">
        <v>306</v>
      </c>
      <c r="B281" s="1" t="s">
        <v>307</v>
      </c>
      <c r="C281" s="1"/>
      <c r="E281" s="1"/>
      <c r="F281" s="1"/>
      <c r="G281" s="19"/>
      <c r="H281" s="1"/>
      <c r="I281" s="83">
        <v>0</v>
      </c>
      <c r="K281" s="14"/>
    </row>
    <row r="282" spans="1:11" ht="9" customHeight="1">
      <c r="A282" s="5"/>
      <c r="C282" s="1"/>
      <c r="D282" s="1"/>
      <c r="E282" s="1"/>
      <c r="F282" s="1"/>
      <c r="G282" s="1"/>
      <c r="H282" s="1"/>
      <c r="I282" s="62"/>
      <c r="K282" s="14"/>
    </row>
    <row r="283" spans="1:11">
      <c r="B283" s="1" t="s">
        <v>308</v>
      </c>
      <c r="C283" s="1"/>
      <c r="D283" s="1" t="s">
        <v>309</v>
      </c>
      <c r="E283" s="1"/>
      <c r="F283" s="1"/>
      <c r="G283" s="1"/>
      <c r="H283" s="1"/>
      <c r="I283" s="62"/>
      <c r="K283" s="14"/>
    </row>
    <row r="284" spans="1:11">
      <c r="A284" s="5">
        <v>35</v>
      </c>
      <c r="B284" s="1" t="s">
        <v>310</v>
      </c>
      <c r="C284" s="33"/>
      <c r="D284" s="33"/>
      <c r="E284" s="33"/>
      <c r="F284" s="33"/>
      <c r="G284" s="33"/>
      <c r="H284" s="33"/>
      <c r="I284" s="639">
        <f>'Attach GG'!N73</f>
        <v>6012747.4793929523</v>
      </c>
      <c r="J284" s="33"/>
      <c r="K284" s="14"/>
    </row>
    <row r="285" spans="1:11">
      <c r="A285" s="5">
        <v>36</v>
      </c>
      <c r="B285" s="1" t="s">
        <v>311</v>
      </c>
      <c r="C285" s="1"/>
      <c r="D285" s="1"/>
      <c r="E285" s="1"/>
      <c r="F285" s="1"/>
      <c r="G285" s="1"/>
      <c r="H285" s="1"/>
      <c r="I285" s="639">
        <v>0</v>
      </c>
      <c r="K285" s="22"/>
    </row>
    <row r="286" spans="1:11">
      <c r="A286" s="5" t="s">
        <v>312</v>
      </c>
      <c r="B286" s="1" t="s">
        <v>313</v>
      </c>
      <c r="C286" s="1"/>
      <c r="D286" s="1"/>
      <c r="E286" s="1"/>
      <c r="F286" s="1"/>
      <c r="G286" s="1"/>
      <c r="H286" s="1"/>
      <c r="I286" s="639">
        <f>'Attach GG'!N73</f>
        <v>6012747.4793929523</v>
      </c>
      <c r="K286" s="22"/>
    </row>
    <row r="287" spans="1:11" ht="16.5" thickBot="1">
      <c r="A287" s="5" t="s">
        <v>314</v>
      </c>
      <c r="B287" s="12" t="s">
        <v>315</v>
      </c>
      <c r="C287" s="12"/>
      <c r="D287" s="1"/>
      <c r="E287" s="1"/>
      <c r="F287" s="1"/>
      <c r="G287" s="1"/>
      <c r="H287" s="1"/>
      <c r="I287" s="23">
        <v>0</v>
      </c>
      <c r="K287" s="22"/>
    </row>
    <row r="288" spans="1:11">
      <c r="A288" s="5">
        <v>37</v>
      </c>
      <c r="B288" s="24" t="s">
        <v>316</v>
      </c>
      <c r="C288" s="5"/>
      <c r="D288" s="33"/>
      <c r="E288" s="33"/>
      <c r="F288" s="33"/>
      <c r="G288" s="33"/>
      <c r="H288" s="1"/>
      <c r="I288" s="18">
        <f>+I284-I285-I286-I287</f>
        <v>0</v>
      </c>
      <c r="J288" s="33"/>
      <c r="K288" s="33"/>
    </row>
    <row r="289" spans="1:11">
      <c r="A289" s="5"/>
      <c r="C289" s="5"/>
      <c r="D289" s="33"/>
      <c r="E289" s="33"/>
      <c r="F289" s="33"/>
      <c r="G289" s="33"/>
      <c r="H289" s="1"/>
      <c r="I289" s="25"/>
      <c r="J289" s="33"/>
      <c r="K289" s="94" t="str">
        <f>K1</f>
        <v>Attachment O -- Republic</v>
      </c>
    </row>
    <row r="290" spans="1:11">
      <c r="B290" s="1"/>
      <c r="C290" s="1"/>
      <c r="D290" s="2"/>
      <c r="E290" s="1"/>
      <c r="F290" s="1"/>
      <c r="G290" s="1"/>
      <c r="H290" s="1"/>
      <c r="I290" s="1"/>
      <c r="J290" s="675" t="s">
        <v>317</v>
      </c>
      <c r="K290" s="675"/>
    </row>
    <row r="291" spans="1:11">
      <c r="B291" s="1"/>
      <c r="C291" s="1"/>
      <c r="D291" s="2"/>
      <c r="E291" s="1"/>
      <c r="F291" s="1"/>
      <c r="G291" s="1"/>
      <c r="H291" s="1"/>
      <c r="I291" s="1"/>
      <c r="J291" s="1"/>
      <c r="K291" s="120"/>
    </row>
    <row r="292" spans="1:11">
      <c r="B292" s="1" t="s">
        <v>3</v>
      </c>
      <c r="C292" s="1"/>
      <c r="D292" s="2" t="s">
        <v>154</v>
      </c>
      <c r="E292" s="1"/>
      <c r="F292" s="1"/>
      <c r="G292" s="1"/>
      <c r="H292" s="95" t="str">
        <f>+H4</f>
        <v>For the 12 months ended</v>
      </c>
      <c r="I292" s="1"/>
      <c r="J292" s="1"/>
      <c r="K292" s="96">
        <f>K4</f>
        <v>45657</v>
      </c>
    </row>
    <row r="293" spans="1:11">
      <c r="B293" s="1"/>
      <c r="C293" s="33" t="s">
        <v>6</v>
      </c>
      <c r="D293" s="33" t="s">
        <v>155</v>
      </c>
      <c r="E293" s="33"/>
      <c r="F293" s="33"/>
      <c r="G293" s="33"/>
      <c r="H293" s="1"/>
      <c r="I293" s="1"/>
      <c r="J293" s="1"/>
      <c r="K293" s="1"/>
    </row>
    <row r="294" spans="1:11">
      <c r="A294" s="5"/>
      <c r="C294" s="5"/>
      <c r="D294" s="33"/>
      <c r="E294" s="33"/>
      <c r="F294" s="33"/>
      <c r="G294" s="33"/>
      <c r="H294" s="1"/>
      <c r="I294" s="25"/>
      <c r="K294" s="33"/>
    </row>
    <row r="295" spans="1:11">
      <c r="A295" s="5"/>
      <c r="C295" s="5"/>
      <c r="D295" s="21" t="str">
        <f>D7</f>
        <v>REPUBLIC TRANSMISSION, LLC</v>
      </c>
      <c r="E295" s="33"/>
      <c r="F295" s="33"/>
      <c r="G295" s="33"/>
      <c r="H295" s="1"/>
      <c r="I295" s="25"/>
      <c r="K295" s="33"/>
    </row>
    <row r="296" spans="1:11">
      <c r="A296" s="5"/>
      <c r="C296" s="5"/>
      <c r="D296" s="33"/>
      <c r="E296" s="33"/>
      <c r="F296" s="33"/>
      <c r="G296" s="33"/>
      <c r="H296" s="1"/>
      <c r="I296" s="25"/>
      <c r="K296" s="33"/>
    </row>
    <row r="297" spans="1:11">
      <c r="A297" s="5"/>
      <c r="B297" s="1" t="s">
        <v>318</v>
      </c>
      <c r="C297" s="5"/>
      <c r="D297" s="33"/>
      <c r="E297" s="33"/>
      <c r="F297" s="33"/>
      <c r="G297" s="33"/>
      <c r="H297" s="1"/>
      <c r="I297" s="33"/>
      <c r="J297" s="1"/>
      <c r="K297" s="33"/>
    </row>
    <row r="298" spans="1:11">
      <c r="A298" s="5"/>
      <c r="B298" s="26" t="s">
        <v>319</v>
      </c>
      <c r="C298" s="5"/>
      <c r="D298" s="33"/>
      <c r="E298" s="33"/>
      <c r="F298" s="33"/>
      <c r="G298" s="33"/>
      <c r="H298" s="1"/>
      <c r="I298" s="33"/>
      <c r="J298" s="1"/>
      <c r="K298" s="33"/>
    </row>
    <row r="299" spans="1:11">
      <c r="A299" s="5" t="s">
        <v>320</v>
      </c>
      <c r="B299" s="1"/>
      <c r="C299" s="1"/>
      <c r="D299" s="33"/>
      <c r="E299" s="33"/>
      <c r="F299" s="33"/>
      <c r="G299" s="33"/>
      <c r="H299" s="1"/>
      <c r="I299" s="33"/>
      <c r="J299" s="1"/>
      <c r="K299" s="33"/>
    </row>
    <row r="300" spans="1:11" ht="16.5" thickBot="1">
      <c r="A300" s="6" t="s">
        <v>321</v>
      </c>
      <c r="B300" s="1"/>
      <c r="C300" s="1"/>
      <c r="D300" s="33"/>
      <c r="E300" s="33"/>
      <c r="F300" s="33"/>
      <c r="G300" s="33"/>
      <c r="H300" s="1"/>
      <c r="I300" s="33"/>
      <c r="J300" s="1"/>
      <c r="K300" s="33"/>
    </row>
    <row r="301" spans="1:11">
      <c r="A301" s="27" t="s">
        <v>322</v>
      </c>
      <c r="B301" s="671" t="s">
        <v>323</v>
      </c>
      <c r="C301" s="671"/>
      <c r="D301" s="671"/>
      <c r="E301" s="671"/>
      <c r="F301" s="671"/>
      <c r="G301" s="671"/>
      <c r="H301" s="671"/>
      <c r="I301" s="671"/>
      <c r="J301" s="671"/>
      <c r="K301" s="671"/>
    </row>
    <row r="302" spans="1:11">
      <c r="A302" s="27" t="s">
        <v>324</v>
      </c>
      <c r="B302" s="671" t="s">
        <v>325</v>
      </c>
      <c r="C302" s="671"/>
      <c r="D302" s="671"/>
      <c r="E302" s="671"/>
      <c r="F302" s="671"/>
      <c r="G302" s="671"/>
      <c r="H302" s="671"/>
      <c r="I302" s="671"/>
      <c r="J302" s="671"/>
      <c r="K302" s="671"/>
    </row>
    <row r="303" spans="1:11">
      <c r="A303" s="27" t="s">
        <v>326</v>
      </c>
      <c r="B303" s="671" t="s">
        <v>327</v>
      </c>
      <c r="C303" s="671"/>
      <c r="D303" s="671"/>
      <c r="E303" s="671"/>
      <c r="F303" s="671"/>
      <c r="G303" s="671"/>
      <c r="H303" s="671"/>
      <c r="I303" s="671"/>
      <c r="J303" s="671"/>
      <c r="K303" s="671"/>
    </row>
    <row r="304" spans="1:11">
      <c r="A304" s="27" t="s">
        <v>328</v>
      </c>
      <c r="B304" s="671" t="s">
        <v>327</v>
      </c>
      <c r="C304" s="671"/>
      <c r="D304" s="671"/>
      <c r="E304" s="671"/>
      <c r="F304" s="671"/>
      <c r="G304" s="671"/>
      <c r="H304" s="671"/>
      <c r="I304" s="671"/>
      <c r="J304" s="671"/>
      <c r="K304" s="671"/>
    </row>
    <row r="305" spans="1:11">
      <c r="A305" s="27" t="s">
        <v>329</v>
      </c>
      <c r="B305" s="671" t="s">
        <v>330</v>
      </c>
      <c r="C305" s="671"/>
      <c r="D305" s="671"/>
      <c r="E305" s="671"/>
      <c r="F305" s="671"/>
      <c r="G305" s="671"/>
      <c r="H305" s="671"/>
      <c r="I305" s="671"/>
      <c r="J305" s="671"/>
      <c r="K305" s="671"/>
    </row>
    <row r="306" spans="1:11" ht="84.75" customHeight="1">
      <c r="A306" s="27" t="s">
        <v>331</v>
      </c>
      <c r="B306" s="671" t="s">
        <v>332</v>
      </c>
      <c r="C306" s="671"/>
      <c r="D306" s="671"/>
      <c r="E306" s="671"/>
      <c r="F306" s="671"/>
      <c r="G306" s="671"/>
      <c r="H306" s="671"/>
      <c r="I306" s="671"/>
      <c r="J306" s="671"/>
      <c r="K306" s="671"/>
    </row>
    <row r="307" spans="1:11">
      <c r="A307" s="27" t="s">
        <v>333</v>
      </c>
      <c r="B307" s="671" t="s">
        <v>334</v>
      </c>
      <c r="C307" s="671"/>
      <c r="D307" s="671"/>
      <c r="E307" s="671"/>
      <c r="F307" s="671"/>
      <c r="G307" s="671"/>
      <c r="H307" s="671"/>
      <c r="I307" s="671"/>
      <c r="J307" s="671"/>
      <c r="K307" s="671"/>
    </row>
    <row r="308" spans="1:11" ht="32.25" customHeight="1">
      <c r="A308" s="27" t="s">
        <v>335</v>
      </c>
      <c r="B308" s="671" t="s">
        <v>336</v>
      </c>
      <c r="C308" s="671"/>
      <c r="D308" s="671"/>
      <c r="E308" s="671"/>
      <c r="F308" s="671"/>
      <c r="G308" s="671"/>
      <c r="H308" s="671"/>
      <c r="I308" s="671"/>
      <c r="J308" s="671"/>
      <c r="K308" s="671"/>
    </row>
    <row r="309" spans="1:11" ht="35.25" customHeight="1">
      <c r="A309" s="27" t="s">
        <v>337</v>
      </c>
      <c r="B309" s="671" t="s">
        <v>338</v>
      </c>
      <c r="C309" s="671"/>
      <c r="D309" s="671"/>
      <c r="E309" s="671"/>
      <c r="F309" s="671"/>
      <c r="G309" s="671"/>
      <c r="H309" s="671"/>
      <c r="I309" s="671"/>
      <c r="J309" s="671"/>
      <c r="K309" s="671"/>
    </row>
    <row r="310" spans="1:11" ht="39.950000000000003" customHeight="1">
      <c r="A310" s="27" t="s">
        <v>339</v>
      </c>
      <c r="B310" s="671" t="s">
        <v>340</v>
      </c>
      <c r="C310" s="671"/>
      <c r="D310" s="671"/>
      <c r="E310" s="671"/>
      <c r="F310" s="671"/>
      <c r="G310" s="671"/>
      <c r="H310" s="671"/>
      <c r="I310" s="671"/>
      <c r="J310" s="671"/>
      <c r="K310" s="671"/>
    </row>
    <row r="311" spans="1:11" ht="39" customHeight="1">
      <c r="A311" s="27" t="s">
        <v>341</v>
      </c>
      <c r="B311" s="672" t="s">
        <v>342</v>
      </c>
      <c r="C311" s="673"/>
      <c r="D311" s="673"/>
      <c r="E311" s="673"/>
      <c r="F311" s="673"/>
      <c r="G311" s="673"/>
      <c r="H311" s="673"/>
      <c r="I311" s="673"/>
      <c r="J311" s="673"/>
      <c r="K311" s="673"/>
    </row>
    <row r="312" spans="1:11" ht="18" customHeight="1">
      <c r="A312" s="27" t="s">
        <v>6</v>
      </c>
      <c r="B312" s="28" t="s">
        <v>343</v>
      </c>
      <c r="C312" s="121" t="s">
        <v>344</v>
      </c>
      <c r="D312" s="633">
        <f>'WP4 - Tax Rates'!D10</f>
        <v>0.21</v>
      </c>
      <c r="E312" s="674" t="s">
        <v>345</v>
      </c>
      <c r="F312" s="674"/>
      <c r="G312" s="674"/>
      <c r="H312" s="674"/>
      <c r="I312" s="674"/>
      <c r="J312" s="674"/>
      <c r="K312" s="674"/>
    </row>
    <row r="313" spans="1:11" ht="19.149999999999999" customHeight="1">
      <c r="A313" s="27"/>
      <c r="B313" s="121"/>
      <c r="C313" s="121" t="s">
        <v>346</v>
      </c>
      <c r="D313" s="634">
        <f>'WP4 - Tax Rates'!D11</f>
        <v>4.9000000000000002E-2</v>
      </c>
      <c r="E313" s="672" t="s">
        <v>347</v>
      </c>
      <c r="F313" s="672"/>
      <c r="G313" s="672"/>
      <c r="H313" s="672"/>
      <c r="I313" s="672"/>
      <c r="J313" s="672"/>
      <c r="K313" s="672"/>
    </row>
    <row r="314" spans="1:11">
      <c r="A314" s="27"/>
      <c r="B314" s="121"/>
      <c r="C314" s="121" t="s">
        <v>348</v>
      </c>
      <c r="D314" s="633">
        <v>0</v>
      </c>
      <c r="E314" s="674" t="s">
        <v>349</v>
      </c>
      <c r="F314" s="674"/>
      <c r="G314" s="674"/>
      <c r="H314" s="674"/>
      <c r="I314" s="674"/>
      <c r="J314" s="674"/>
      <c r="K314" s="674"/>
    </row>
    <row r="315" spans="1:11">
      <c r="A315" s="27"/>
      <c r="B315" s="121"/>
      <c r="C315" s="121" t="s">
        <v>350</v>
      </c>
      <c r="D315" s="633">
        <f>'WP4 - Tax Rates'!D13</f>
        <v>0.8</v>
      </c>
      <c r="E315" s="674" t="s">
        <v>351</v>
      </c>
      <c r="F315" s="674"/>
      <c r="G315" s="674"/>
      <c r="H315" s="674"/>
      <c r="I315" s="674"/>
      <c r="J315" s="674"/>
      <c r="K315" s="674"/>
    </row>
    <row r="316" spans="1:11">
      <c r="A316" s="27" t="s">
        <v>352</v>
      </c>
      <c r="B316" s="671" t="s">
        <v>353</v>
      </c>
      <c r="C316" s="671"/>
      <c r="D316" s="671"/>
      <c r="E316" s="671"/>
      <c r="F316" s="671"/>
      <c r="G316" s="671"/>
      <c r="H316" s="671"/>
      <c r="I316" s="671"/>
      <c r="J316" s="671"/>
      <c r="K316" s="671"/>
    </row>
    <row r="317" spans="1:11">
      <c r="A317" s="27" t="s">
        <v>354</v>
      </c>
      <c r="B317" s="671" t="s">
        <v>355</v>
      </c>
      <c r="C317" s="671"/>
      <c r="D317" s="671"/>
      <c r="E317" s="671"/>
      <c r="F317" s="671"/>
      <c r="G317" s="671"/>
      <c r="H317" s="671"/>
      <c r="I317" s="671"/>
      <c r="J317" s="671"/>
      <c r="K317" s="671"/>
    </row>
    <row r="318" spans="1:11" ht="38.25" customHeight="1">
      <c r="A318" s="27" t="s">
        <v>356</v>
      </c>
      <c r="B318" s="671" t="s">
        <v>357</v>
      </c>
      <c r="C318" s="671"/>
      <c r="D318" s="671"/>
      <c r="E318" s="671"/>
      <c r="F318" s="671"/>
      <c r="G318" s="671"/>
      <c r="H318" s="671"/>
      <c r="I318" s="671"/>
      <c r="J318" s="671"/>
      <c r="K318" s="671"/>
    </row>
    <row r="319" spans="1:11">
      <c r="A319" s="27" t="s">
        <v>358</v>
      </c>
      <c r="B319" s="671" t="s">
        <v>359</v>
      </c>
      <c r="C319" s="671"/>
      <c r="D319" s="671"/>
      <c r="E319" s="671"/>
      <c r="F319" s="671"/>
      <c r="G319" s="671"/>
      <c r="H319" s="671"/>
      <c r="I319" s="671"/>
      <c r="J319" s="671"/>
      <c r="K319" s="671"/>
    </row>
    <row r="320" spans="1:11" ht="55.5" customHeight="1">
      <c r="A320" s="27" t="s">
        <v>360</v>
      </c>
      <c r="B320" s="671" t="s">
        <v>361</v>
      </c>
      <c r="C320" s="671"/>
      <c r="D320" s="671"/>
      <c r="E320" s="671"/>
      <c r="F320" s="671"/>
      <c r="G320" s="671"/>
      <c r="H320" s="671"/>
      <c r="I320" s="671"/>
      <c r="J320" s="671"/>
      <c r="K320" s="671"/>
    </row>
    <row r="321" spans="1:11">
      <c r="A321" s="27" t="s">
        <v>362</v>
      </c>
      <c r="B321" s="671" t="s">
        <v>363</v>
      </c>
      <c r="C321" s="671"/>
      <c r="D321" s="671"/>
      <c r="E321" s="671"/>
      <c r="F321" s="671"/>
      <c r="G321" s="671"/>
      <c r="H321" s="671"/>
      <c r="I321" s="671"/>
      <c r="J321" s="671"/>
      <c r="K321" s="671"/>
    </row>
    <row r="322" spans="1:11">
      <c r="A322" s="27" t="s">
        <v>364</v>
      </c>
      <c r="B322" s="671" t="s">
        <v>365</v>
      </c>
      <c r="C322" s="671"/>
      <c r="D322" s="671"/>
      <c r="E322" s="671"/>
      <c r="F322" s="671"/>
      <c r="G322" s="671"/>
      <c r="H322" s="671"/>
      <c r="I322" s="671"/>
      <c r="J322" s="671"/>
      <c r="K322" s="671"/>
    </row>
    <row r="323" spans="1:11" ht="36.75" customHeight="1">
      <c r="A323" s="27" t="s">
        <v>366</v>
      </c>
      <c r="B323" s="671" t="s">
        <v>367</v>
      </c>
      <c r="C323" s="671"/>
      <c r="D323" s="671"/>
      <c r="E323" s="671"/>
      <c r="F323" s="671"/>
      <c r="G323" s="671"/>
      <c r="H323" s="671"/>
      <c r="I323" s="671"/>
      <c r="J323" s="671"/>
      <c r="K323" s="671"/>
    </row>
    <row r="324" spans="1:11" ht="51.75" customHeight="1">
      <c r="A324" s="84" t="s">
        <v>368</v>
      </c>
      <c r="B324" s="671" t="s">
        <v>369</v>
      </c>
      <c r="C324" s="671"/>
      <c r="D324" s="671"/>
      <c r="E324" s="671"/>
      <c r="F324" s="671"/>
      <c r="G324" s="671"/>
      <c r="H324" s="671"/>
      <c r="I324" s="671"/>
      <c r="J324" s="671"/>
      <c r="K324" s="671"/>
    </row>
    <row r="325" spans="1:11">
      <c r="A325" s="84" t="s">
        <v>370</v>
      </c>
      <c r="B325" s="671" t="s">
        <v>371</v>
      </c>
      <c r="C325" s="671"/>
      <c r="D325" s="671"/>
      <c r="E325" s="671"/>
      <c r="F325" s="671"/>
      <c r="G325" s="671"/>
      <c r="H325" s="671"/>
      <c r="I325" s="671"/>
      <c r="J325" s="671"/>
      <c r="K325" s="671"/>
    </row>
    <row r="326" spans="1:11">
      <c r="A326" s="84" t="s">
        <v>372</v>
      </c>
      <c r="B326" s="671" t="s">
        <v>373</v>
      </c>
      <c r="C326" s="671"/>
      <c r="D326" s="671"/>
      <c r="E326" s="671"/>
      <c r="F326" s="671"/>
      <c r="G326" s="671"/>
      <c r="H326" s="671"/>
      <c r="I326" s="671"/>
      <c r="J326" s="671"/>
      <c r="K326" s="671"/>
    </row>
    <row r="327" spans="1:11">
      <c r="A327" s="84" t="s">
        <v>374</v>
      </c>
      <c r="B327" s="672" t="s">
        <v>375</v>
      </c>
      <c r="C327" s="672"/>
      <c r="D327" s="672"/>
      <c r="E327" s="672"/>
      <c r="F327" s="672"/>
      <c r="G327" s="672"/>
      <c r="H327" s="672"/>
      <c r="I327" s="672"/>
      <c r="J327" s="672"/>
      <c r="K327" s="672"/>
    </row>
    <row r="328" spans="1:11" ht="34.15" customHeight="1">
      <c r="A328" s="84" t="s">
        <v>376</v>
      </c>
      <c r="B328" s="671" t="s">
        <v>377</v>
      </c>
      <c r="C328" s="671"/>
      <c r="D328" s="671"/>
      <c r="E328" s="671"/>
      <c r="F328" s="671"/>
      <c r="G328" s="671"/>
      <c r="H328" s="671"/>
      <c r="I328" s="671"/>
      <c r="J328" s="671"/>
      <c r="K328" s="671"/>
    </row>
    <row r="329" spans="1:11">
      <c r="A329" s="84" t="s">
        <v>378</v>
      </c>
      <c r="B329" s="671" t="s">
        <v>379</v>
      </c>
      <c r="C329" s="671"/>
      <c r="D329" s="671"/>
      <c r="E329" s="671"/>
      <c r="F329" s="671"/>
      <c r="G329" s="671"/>
      <c r="H329" s="671"/>
      <c r="I329" s="671"/>
      <c r="J329" s="671"/>
      <c r="K329" s="671"/>
    </row>
    <row r="330" spans="1:11" ht="37.5" customHeight="1">
      <c r="A330" s="84" t="s">
        <v>380</v>
      </c>
      <c r="B330" s="671" t="s">
        <v>381</v>
      </c>
      <c r="C330" s="671"/>
      <c r="D330" s="671"/>
      <c r="E330" s="671"/>
      <c r="F330" s="671"/>
      <c r="G330" s="671"/>
      <c r="H330" s="671"/>
      <c r="I330" s="671"/>
      <c r="J330" s="671"/>
      <c r="K330" s="671"/>
    </row>
    <row r="331" spans="1:11" ht="48" customHeight="1">
      <c r="A331" s="42" t="s">
        <v>382</v>
      </c>
      <c r="B331" s="666" t="s">
        <v>383</v>
      </c>
      <c r="C331" s="667"/>
      <c r="D331" s="667"/>
      <c r="E331" s="667"/>
      <c r="F331" s="667"/>
      <c r="G331" s="667"/>
      <c r="H331" s="667"/>
      <c r="I331" s="667"/>
      <c r="J331" s="667"/>
      <c r="K331" s="667"/>
    </row>
    <row r="332" spans="1:11">
      <c r="A332" s="42" t="s">
        <v>384</v>
      </c>
      <c r="B332" s="85" t="s">
        <v>385</v>
      </c>
      <c r="C332" s="1"/>
      <c r="D332" s="1"/>
      <c r="E332" s="1"/>
      <c r="F332" s="1"/>
      <c r="G332" s="1"/>
      <c r="H332" s="1"/>
      <c r="I332" s="1"/>
      <c r="J332" s="1"/>
      <c r="K332" s="1"/>
    </row>
    <row r="333" spans="1:11">
      <c r="A333" s="86" t="s">
        <v>386</v>
      </c>
      <c r="B333" s="668" t="s">
        <v>387</v>
      </c>
      <c r="C333" s="668"/>
      <c r="D333" s="668"/>
      <c r="E333" s="668"/>
      <c r="F333" s="668"/>
      <c r="G333" s="668"/>
      <c r="H333" s="668"/>
      <c r="I333" s="668"/>
      <c r="J333" s="668"/>
      <c r="K333" s="668"/>
    </row>
    <row r="334" spans="1:11" ht="32.1" customHeight="1">
      <c r="A334" s="86" t="s">
        <v>388</v>
      </c>
      <c r="B334" s="668" t="s">
        <v>389</v>
      </c>
      <c r="C334" s="668"/>
      <c r="D334" s="668"/>
      <c r="E334" s="668"/>
      <c r="F334" s="668"/>
      <c r="G334" s="668"/>
      <c r="H334" s="668"/>
      <c r="I334" s="668"/>
      <c r="J334" s="668"/>
      <c r="K334" s="668"/>
    </row>
    <row r="335" spans="1:11" ht="48.75" customHeight="1">
      <c r="A335" s="86" t="s">
        <v>390</v>
      </c>
      <c r="B335" s="668" t="s">
        <v>391</v>
      </c>
      <c r="C335" s="668"/>
      <c r="D335" s="668"/>
      <c r="E335" s="668"/>
      <c r="F335" s="668"/>
      <c r="G335" s="668"/>
      <c r="H335" s="668"/>
      <c r="I335" s="668"/>
      <c r="J335" s="668"/>
      <c r="K335" s="668"/>
    </row>
    <row r="336" spans="1:11" ht="49.5" customHeight="1">
      <c r="A336" s="86" t="s">
        <v>392</v>
      </c>
      <c r="B336" s="665" t="s">
        <v>393</v>
      </c>
      <c r="C336" s="665"/>
      <c r="D336" s="665"/>
      <c r="E336" s="665"/>
      <c r="F336" s="665"/>
      <c r="G336" s="665"/>
      <c r="H336" s="665"/>
      <c r="I336" s="665"/>
      <c r="J336" s="665"/>
      <c r="K336" s="665"/>
    </row>
    <row r="337" spans="1:11" ht="51.75" customHeight="1">
      <c r="A337" s="86" t="s">
        <v>394</v>
      </c>
      <c r="B337" s="668" t="s">
        <v>395</v>
      </c>
      <c r="C337" s="668"/>
      <c r="D337" s="668"/>
      <c r="E337" s="668"/>
      <c r="F337" s="668"/>
      <c r="G337" s="668"/>
      <c r="H337" s="668"/>
      <c r="I337" s="668"/>
      <c r="J337" s="668"/>
      <c r="K337" s="668"/>
    </row>
    <row r="338" spans="1:11" ht="116.25" customHeight="1">
      <c r="A338" s="86" t="s">
        <v>396</v>
      </c>
      <c r="B338" s="668" t="s">
        <v>397</v>
      </c>
      <c r="C338" s="668"/>
      <c r="D338" s="668"/>
      <c r="E338" s="668"/>
      <c r="F338" s="668"/>
      <c r="G338" s="668"/>
      <c r="H338" s="668"/>
      <c r="I338" s="668"/>
      <c r="J338" s="668"/>
      <c r="K338" s="668"/>
    </row>
    <row r="339" spans="1:11" ht="36" customHeight="1">
      <c r="A339" s="86" t="s">
        <v>398</v>
      </c>
      <c r="B339" s="668" t="s">
        <v>399</v>
      </c>
      <c r="C339" s="668"/>
      <c r="D339" s="668"/>
      <c r="E339" s="668"/>
      <c r="F339" s="668"/>
      <c r="G339" s="668"/>
      <c r="H339" s="668"/>
      <c r="I339" s="668"/>
      <c r="J339" s="668"/>
      <c r="K339" s="668"/>
    </row>
    <row r="340" spans="1:11">
      <c r="A340" s="86" t="s">
        <v>400</v>
      </c>
      <c r="B340" s="668" t="s">
        <v>401</v>
      </c>
      <c r="C340" s="669"/>
      <c r="D340" s="669"/>
      <c r="E340" s="669"/>
      <c r="F340" s="669"/>
      <c r="G340" s="669"/>
      <c r="H340" s="669"/>
      <c r="I340" s="669"/>
      <c r="J340" s="669"/>
      <c r="K340" s="669"/>
    </row>
    <row r="341" spans="1:11" ht="114.75" customHeight="1">
      <c r="A341" s="86" t="s">
        <v>402</v>
      </c>
      <c r="B341" s="670" t="s">
        <v>403</v>
      </c>
      <c r="C341" s="670"/>
      <c r="D341" s="670"/>
      <c r="E341" s="670"/>
      <c r="F341" s="670"/>
      <c r="G341" s="670"/>
      <c r="H341" s="670"/>
      <c r="I341" s="670"/>
      <c r="J341" s="670"/>
      <c r="K341" s="670"/>
    </row>
    <row r="342" spans="1:11" ht="50.25" customHeight="1">
      <c r="A342" s="86" t="s">
        <v>404</v>
      </c>
      <c r="B342" s="665" t="s">
        <v>405</v>
      </c>
      <c r="C342" s="665"/>
      <c r="D342" s="665"/>
      <c r="E342" s="665"/>
      <c r="F342" s="665"/>
      <c r="G342" s="665"/>
      <c r="H342" s="665"/>
      <c r="I342" s="665"/>
      <c r="J342" s="665"/>
      <c r="K342" s="665"/>
    </row>
    <row r="343" spans="1:11" ht="68.25" customHeight="1">
      <c r="A343" s="87" t="s">
        <v>406</v>
      </c>
      <c r="B343" s="665" t="s">
        <v>407</v>
      </c>
      <c r="C343" s="665"/>
      <c r="D343" s="665"/>
      <c r="E343" s="665"/>
      <c r="F343" s="665"/>
      <c r="G343" s="665"/>
      <c r="H343" s="665"/>
      <c r="I343" s="665"/>
      <c r="J343" s="665"/>
      <c r="K343" s="665"/>
    </row>
    <row r="344" spans="1:11">
      <c r="A344" s="42" t="s">
        <v>408</v>
      </c>
      <c r="B344" s="24" t="s">
        <v>409</v>
      </c>
    </row>
  </sheetData>
  <sheetProtection formatCells="0" formatColumns="0"/>
  <protectedRanges>
    <protectedRange sqref="I3:I4 K4 D16:D17 I20 I22:I23 I26 I32:I38 D50:D51 D86:D90 D94:D98 D110:D117 D120 D124:D125 D155:D159 D161:D166 D170:D173 D178:D179 D181:D184 D193:D195 D197:D199" name="Range1"/>
  </protectedRanges>
  <mergeCells count="48">
    <mergeCell ref="B306:K306"/>
    <mergeCell ref="J75:K75"/>
    <mergeCell ref="J145:K145"/>
    <mergeCell ref="B208:C208"/>
    <mergeCell ref="B212:C212"/>
    <mergeCell ref="J218:K218"/>
    <mergeCell ref="J290:K290"/>
    <mergeCell ref="B301:K301"/>
    <mergeCell ref="B302:K302"/>
    <mergeCell ref="B303:K303"/>
    <mergeCell ref="B304:K304"/>
    <mergeCell ref="B305:K305"/>
    <mergeCell ref="B318:K318"/>
    <mergeCell ref="B307:K307"/>
    <mergeCell ref="B308:K308"/>
    <mergeCell ref="B309:K309"/>
    <mergeCell ref="B310:K310"/>
    <mergeCell ref="B311:K311"/>
    <mergeCell ref="E312:K312"/>
    <mergeCell ref="E313:K313"/>
    <mergeCell ref="E314:K314"/>
    <mergeCell ref="E315:K315"/>
    <mergeCell ref="B316:K316"/>
    <mergeCell ref="B317:K317"/>
    <mergeCell ref="B330:K330"/>
    <mergeCell ref="B319:K319"/>
    <mergeCell ref="B320:K320"/>
    <mergeCell ref="B321:K321"/>
    <mergeCell ref="B322:K322"/>
    <mergeCell ref="B323:K323"/>
    <mergeCell ref="B324:K324"/>
    <mergeCell ref="B325:K325"/>
    <mergeCell ref="B326:K326"/>
    <mergeCell ref="B327:K327"/>
    <mergeCell ref="B328:K328"/>
    <mergeCell ref="B329:K329"/>
    <mergeCell ref="B343:K343"/>
    <mergeCell ref="B331:K331"/>
    <mergeCell ref="B333:K333"/>
    <mergeCell ref="B334:K334"/>
    <mergeCell ref="B335:K335"/>
    <mergeCell ref="B336:K336"/>
    <mergeCell ref="B337:K337"/>
    <mergeCell ref="B338:K338"/>
    <mergeCell ref="B339:K339"/>
    <mergeCell ref="B340:K340"/>
    <mergeCell ref="B341:K341"/>
    <mergeCell ref="B342:K342"/>
  </mergeCells>
  <pageMargins left="0.5" right="0.25" top="0.5" bottom="0.6" header="0.5" footer="0.3"/>
  <pageSetup scale="44" fitToHeight="0" orientation="portrait" horizontalDpi="300" verticalDpi="300" r:id="rId1"/>
  <headerFooter alignWithMargins="0">
    <oddFooter>&amp;R&amp;K01+000V38&amp;K000000
EFF 07,19.2023</oddFooter>
  </headerFooter>
  <rowBreaks count="4" manualBreakCount="4">
    <brk id="73" max="10" man="1"/>
    <brk id="143" max="10" man="1"/>
    <brk id="216" max="10" man="1"/>
    <brk id="288"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K18"/>
  <sheetViews>
    <sheetView showGridLines="0" view="pageBreakPreview" zoomScale="90" zoomScaleNormal="90" zoomScaleSheetLayoutView="90" workbookViewId="0">
      <selection activeCell="A2" sqref="A2:K2"/>
    </sheetView>
  </sheetViews>
  <sheetFormatPr defaultColWidth="6.21875" defaultRowHeight="15.75"/>
  <cols>
    <col min="1" max="1" width="7.6640625" style="609" customWidth="1"/>
    <col min="2" max="2" width="41.21875" style="609" customWidth="1"/>
    <col min="3" max="3" width="5.21875" style="609" bestFit="1" customWidth="1"/>
    <col min="4" max="9" width="10.5546875" style="609" customWidth="1"/>
    <col min="10" max="10" width="6.21875" style="609"/>
    <col min="11" max="11" width="7.33203125" style="609" customWidth="1"/>
    <col min="12" max="16384" width="6.21875" style="609"/>
  </cols>
  <sheetData>
    <row r="1" spans="1:11" s="603" customFormat="1">
      <c r="A1" s="717" t="s">
        <v>414</v>
      </c>
      <c r="B1" s="717"/>
      <c r="C1" s="717"/>
      <c r="D1" s="717"/>
      <c r="E1" s="717"/>
      <c r="F1" s="717"/>
      <c r="G1" s="717"/>
      <c r="H1" s="717"/>
      <c r="I1" s="717"/>
      <c r="J1" s="717"/>
      <c r="K1" s="717"/>
    </row>
    <row r="2" spans="1:11" s="603" customFormat="1">
      <c r="A2" s="708" t="s">
        <v>585</v>
      </c>
      <c r="B2" s="708"/>
      <c r="C2" s="708"/>
      <c r="D2" s="708"/>
      <c r="E2" s="708"/>
      <c r="F2" s="708"/>
      <c r="G2" s="708"/>
      <c r="H2" s="708"/>
      <c r="I2" s="708"/>
      <c r="J2" s="708"/>
      <c r="K2" s="708"/>
    </row>
    <row r="3" spans="1:11" s="603" customFormat="1">
      <c r="A3" s="717" t="s">
        <v>832</v>
      </c>
      <c r="B3" s="717"/>
      <c r="C3" s="717"/>
      <c r="D3" s="717"/>
      <c r="E3" s="717"/>
      <c r="F3" s="717"/>
      <c r="G3" s="717"/>
      <c r="H3" s="717"/>
      <c r="I3" s="717"/>
      <c r="J3" s="717"/>
      <c r="K3" s="717"/>
    </row>
    <row r="4" spans="1:11" s="603" customFormat="1">
      <c r="A4" s="604"/>
      <c r="B4" s="604"/>
      <c r="C4" s="604"/>
      <c r="D4" s="604"/>
      <c r="E4" s="604"/>
      <c r="F4" s="604"/>
      <c r="G4" s="604"/>
      <c r="H4" s="604"/>
      <c r="I4" s="604"/>
      <c r="J4" s="604"/>
    </row>
    <row r="6" spans="1:11">
      <c r="A6" s="605" t="s">
        <v>833</v>
      </c>
      <c r="B6" s="606">
        <v>2024</v>
      </c>
      <c r="C6" s="607"/>
      <c r="D6" s="607"/>
      <c r="E6" s="607"/>
      <c r="F6" s="607"/>
      <c r="G6" s="608" t="s">
        <v>834</v>
      </c>
      <c r="H6" s="607"/>
      <c r="I6" s="608" t="s">
        <v>835</v>
      </c>
    </row>
    <row r="7" spans="1:11" s="612" customFormat="1">
      <c r="A7" s="610"/>
      <c r="B7" s="610"/>
      <c r="C7" s="611"/>
      <c r="D7" s="608" t="s">
        <v>836</v>
      </c>
      <c r="E7" s="608"/>
      <c r="F7" s="608" t="s">
        <v>837</v>
      </c>
      <c r="G7" s="608" t="s">
        <v>838</v>
      </c>
      <c r="H7" s="608" t="s">
        <v>839</v>
      </c>
      <c r="I7" s="608" t="s">
        <v>840</v>
      </c>
    </row>
    <row r="8" spans="1:11" s="612" customFormat="1">
      <c r="A8" s="613" t="s">
        <v>9</v>
      </c>
      <c r="B8" s="614" t="s">
        <v>841</v>
      </c>
      <c r="C8" s="613" t="s">
        <v>583</v>
      </c>
      <c r="D8" s="613" t="s">
        <v>842</v>
      </c>
      <c r="E8" s="613" t="s">
        <v>843</v>
      </c>
      <c r="F8" s="613" t="s">
        <v>844</v>
      </c>
      <c r="G8" s="613" t="s">
        <v>845</v>
      </c>
      <c r="H8" s="613" t="s">
        <v>846</v>
      </c>
      <c r="I8" s="613" t="s">
        <v>846</v>
      </c>
    </row>
    <row r="9" spans="1:11" s="612" customFormat="1">
      <c r="A9" s="615"/>
      <c r="B9" s="616" t="s">
        <v>519</v>
      </c>
      <c r="C9" s="616" t="s">
        <v>520</v>
      </c>
      <c r="D9" s="616" t="s">
        <v>614</v>
      </c>
      <c r="E9" s="616" t="s">
        <v>567</v>
      </c>
      <c r="F9" s="616" t="s">
        <v>568</v>
      </c>
      <c r="G9" s="616" t="s">
        <v>523</v>
      </c>
      <c r="H9" s="616" t="s">
        <v>524</v>
      </c>
      <c r="I9" s="616" t="s">
        <v>525</v>
      </c>
    </row>
    <row r="10" spans="1:11" s="619" customFormat="1" ht="15">
      <c r="A10" s="617">
        <v>1</v>
      </c>
      <c r="B10" s="607" t="s">
        <v>847</v>
      </c>
      <c r="C10" s="615"/>
      <c r="D10" s="618">
        <v>0.21</v>
      </c>
      <c r="E10" s="618">
        <v>0</v>
      </c>
      <c r="F10" s="618">
        <v>0</v>
      </c>
      <c r="G10" s="618">
        <v>0</v>
      </c>
      <c r="H10" s="618">
        <v>0</v>
      </c>
      <c r="I10" s="618">
        <v>0</v>
      </c>
    </row>
    <row r="11" spans="1:11">
      <c r="A11" s="617">
        <f>A10+1</f>
        <v>2</v>
      </c>
      <c r="B11" s="607" t="s">
        <v>848</v>
      </c>
      <c r="C11" s="615"/>
      <c r="D11" s="620">
        <v>4.9000000000000002E-2</v>
      </c>
      <c r="E11" s="620">
        <v>0</v>
      </c>
      <c r="F11" s="620">
        <v>0</v>
      </c>
      <c r="G11" s="620">
        <v>0</v>
      </c>
      <c r="H11" s="620">
        <v>0</v>
      </c>
      <c r="I11" s="620">
        <v>0</v>
      </c>
    </row>
    <row r="12" spans="1:11">
      <c r="A12" s="617">
        <f>A11+1</f>
        <v>3</v>
      </c>
      <c r="B12" s="607" t="s">
        <v>849</v>
      </c>
      <c r="C12" s="615"/>
      <c r="D12" s="618">
        <v>0</v>
      </c>
      <c r="E12" s="618">
        <v>0</v>
      </c>
      <c r="F12" s="618">
        <v>0</v>
      </c>
      <c r="G12" s="618">
        <v>0</v>
      </c>
      <c r="H12" s="618">
        <v>0</v>
      </c>
      <c r="I12" s="618">
        <v>0</v>
      </c>
    </row>
    <row r="13" spans="1:11">
      <c r="A13" s="617">
        <f>A12+1</f>
        <v>4</v>
      </c>
      <c r="B13" s="621" t="s">
        <v>850</v>
      </c>
      <c r="C13" s="617" t="s">
        <v>851</v>
      </c>
      <c r="D13" s="618">
        <v>0.8</v>
      </c>
      <c r="E13" s="618">
        <v>0</v>
      </c>
      <c r="F13" s="618">
        <v>0</v>
      </c>
      <c r="G13" s="618">
        <v>0</v>
      </c>
      <c r="H13" s="618">
        <v>0</v>
      </c>
      <c r="I13" s="618">
        <v>0.2</v>
      </c>
    </row>
    <row r="14" spans="1:11">
      <c r="A14" s="617"/>
      <c r="B14" s="621"/>
      <c r="C14" s="617"/>
      <c r="D14" s="621"/>
      <c r="E14" s="621"/>
      <c r="F14" s="621"/>
      <c r="G14" s="621"/>
      <c r="H14" s="621"/>
      <c r="I14" s="621"/>
    </row>
    <row r="15" spans="1:11">
      <c r="A15" s="617">
        <f>A13+1</f>
        <v>5</v>
      </c>
      <c r="B15" s="621" t="s">
        <v>852</v>
      </c>
      <c r="C15" s="617"/>
      <c r="D15" s="622">
        <f>(D10+D11-(D10*D11))*D13</f>
        <v>0.19896800000000003</v>
      </c>
      <c r="E15" s="621"/>
      <c r="F15" s="621"/>
      <c r="G15" s="621"/>
      <c r="H15" s="621"/>
      <c r="I15" s="621"/>
    </row>
    <row r="16" spans="1:11">
      <c r="A16" s="617"/>
      <c r="B16" s="621"/>
      <c r="C16" s="617"/>
      <c r="D16" s="621"/>
      <c r="E16" s="621"/>
      <c r="F16" s="621"/>
      <c r="G16" s="621"/>
      <c r="H16" s="621"/>
      <c r="I16" s="621"/>
    </row>
    <row r="17" spans="1:9" ht="61.5" customHeight="1">
      <c r="A17" s="623">
        <f>A15+1</f>
        <v>6</v>
      </c>
      <c r="B17" s="721" t="s">
        <v>853</v>
      </c>
      <c r="C17" s="721"/>
      <c r="D17" s="721"/>
      <c r="E17" s="721"/>
      <c r="F17" s="721"/>
      <c r="G17" s="721"/>
      <c r="H17" s="721"/>
      <c r="I17" s="721"/>
    </row>
    <row r="18" spans="1:9">
      <c r="A18" s="607"/>
      <c r="B18" s="607"/>
      <c r="C18" s="607"/>
      <c r="D18" s="607"/>
      <c r="E18" s="607"/>
      <c r="F18" s="607"/>
      <c r="G18" s="607"/>
      <c r="H18" s="607"/>
      <c r="I18" s="607"/>
    </row>
  </sheetData>
  <mergeCells count="4">
    <mergeCell ref="A1:K1"/>
    <mergeCell ref="A2:K2"/>
    <mergeCell ref="A3:K3"/>
    <mergeCell ref="B17:I17"/>
  </mergeCells>
  <pageMargins left="0.7" right="0.7" top="0.75" bottom="0.75" header="0.3" footer="0.3"/>
  <pageSetup scale="65"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K33"/>
  <sheetViews>
    <sheetView showGridLines="0" view="pageBreakPreview" zoomScale="80" zoomScaleNormal="100" zoomScaleSheetLayoutView="80" workbookViewId="0">
      <selection activeCell="D7" sqref="D7"/>
    </sheetView>
  </sheetViews>
  <sheetFormatPr defaultRowHeight="15.75"/>
  <cols>
    <col min="1" max="1" width="8.88671875" style="325"/>
    <col min="2" max="2" width="11" style="325" customWidth="1"/>
    <col min="3" max="3" width="8.88671875" style="325"/>
    <col min="4" max="4" width="14.6640625" style="325" customWidth="1"/>
    <col min="5" max="5" width="12.33203125" style="325" customWidth="1"/>
    <col min="6" max="6" width="10.6640625" style="325" customWidth="1"/>
    <col min="7" max="7" width="12.77734375" style="325" customWidth="1"/>
    <col min="8" max="16384" width="8.88671875" style="325"/>
  </cols>
  <sheetData>
    <row r="1" spans="1:11" s="324" customFormat="1">
      <c r="A1" s="722" t="s">
        <v>414</v>
      </c>
      <c r="B1" s="722"/>
      <c r="C1" s="722"/>
      <c r="D1" s="722"/>
      <c r="E1" s="722"/>
      <c r="F1" s="722"/>
      <c r="G1" s="722"/>
      <c r="H1" s="722"/>
      <c r="I1" s="722"/>
      <c r="J1" s="722"/>
      <c r="K1" s="722"/>
    </row>
    <row r="2" spans="1:11" s="324" customFormat="1">
      <c r="A2" s="708" t="s">
        <v>585</v>
      </c>
      <c r="B2" s="708"/>
      <c r="C2" s="708"/>
      <c r="D2" s="708"/>
      <c r="E2" s="708"/>
      <c r="F2" s="708"/>
      <c r="G2" s="708"/>
      <c r="H2" s="708"/>
      <c r="I2" s="708"/>
      <c r="J2" s="708"/>
      <c r="K2" s="708"/>
    </row>
    <row r="3" spans="1:11" s="324" customFormat="1">
      <c r="A3" s="722" t="s">
        <v>588</v>
      </c>
      <c r="B3" s="722"/>
      <c r="C3" s="722"/>
      <c r="D3" s="722"/>
      <c r="E3" s="722"/>
      <c r="F3" s="722"/>
      <c r="G3" s="722"/>
      <c r="H3" s="722"/>
      <c r="I3" s="722"/>
      <c r="J3" s="722"/>
      <c r="K3" s="722"/>
    </row>
    <row r="5" spans="1:11">
      <c r="B5" s="723" t="s">
        <v>589</v>
      </c>
      <c r="C5" s="723"/>
      <c r="D5" s="723"/>
      <c r="E5" s="723"/>
      <c r="F5" s="723"/>
      <c r="G5" s="723"/>
      <c r="H5" s="723"/>
    </row>
    <row r="6" spans="1:11">
      <c r="B6" s="326" t="s">
        <v>590</v>
      </c>
      <c r="C6" s="327" t="s">
        <v>591</v>
      </c>
      <c r="D6" s="328" t="s">
        <v>592</v>
      </c>
      <c r="E6" s="328" t="s">
        <v>593</v>
      </c>
      <c r="F6" s="327" t="s">
        <v>285</v>
      </c>
      <c r="G6" s="326" t="s">
        <v>594</v>
      </c>
      <c r="H6" s="329" t="s">
        <v>595</v>
      </c>
    </row>
    <row r="7" spans="1:11">
      <c r="B7" s="330" t="s">
        <v>596</v>
      </c>
      <c r="C7" s="326">
        <v>2024</v>
      </c>
      <c r="D7" s="331">
        <v>745008.58000000007</v>
      </c>
      <c r="E7" s="332">
        <f>'WP6 - Capital Structure'!E23</f>
        <v>26203846.153846152</v>
      </c>
      <c r="F7" s="333">
        <f>D7/E7</f>
        <v>2.8431268281227072E-2</v>
      </c>
      <c r="G7" s="334">
        <f>IF((E7/($E$8+$E$7))&lt;0.55,0.55,E7/($E$7+$E$8))</f>
        <v>0.55000000000000004</v>
      </c>
      <c r="H7" s="335">
        <f>+F7*G7</f>
        <v>1.5637197554674891E-2</v>
      </c>
    </row>
    <row r="8" spans="1:11">
      <c r="B8" s="336" t="s">
        <v>582</v>
      </c>
      <c r="C8" s="326">
        <v>2024</v>
      </c>
      <c r="D8" s="326"/>
      <c r="E8" s="337">
        <f>'WP6 - Capital Structure'!D23</f>
        <v>21441199.70115272</v>
      </c>
      <c r="F8" s="338">
        <v>9.8000000000000004E-2</v>
      </c>
      <c r="G8" s="339">
        <f>IF((E8/($E$8+$E$7))&gt;0.45,0.45,E8/($E$7+$E$8))</f>
        <v>0.45</v>
      </c>
      <c r="H8" s="340">
        <f>+F8*G8</f>
        <v>4.41E-2</v>
      </c>
    </row>
    <row r="9" spans="1:11">
      <c r="B9" s="341" t="s">
        <v>595</v>
      </c>
      <c r="C9" s="326">
        <v>2024</v>
      </c>
      <c r="D9" s="342"/>
      <c r="E9" s="342"/>
      <c r="F9" s="343"/>
      <c r="G9" s="342"/>
      <c r="H9" s="344">
        <f>+H7+H8</f>
        <v>5.9737197554674895E-2</v>
      </c>
    </row>
    <row r="12" spans="1:11">
      <c r="B12" s="325" t="s">
        <v>597</v>
      </c>
    </row>
    <row r="13" spans="1:11">
      <c r="B13" s="325" t="s">
        <v>598</v>
      </c>
    </row>
    <row r="14" spans="1:11">
      <c r="B14" s="325" t="s">
        <v>599</v>
      </c>
    </row>
    <row r="33" ht="30.75" customHeight="1"/>
  </sheetData>
  <mergeCells count="4">
    <mergeCell ref="A1:K1"/>
    <mergeCell ref="A2:K2"/>
    <mergeCell ref="A3:K3"/>
    <mergeCell ref="B5:H5"/>
  </mergeCells>
  <pageMargins left="0.7" right="0.7" top="0.75" bottom="0.75" header="0.3" footer="0.3"/>
  <pageSetup scale="66"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K32"/>
  <sheetViews>
    <sheetView view="pageBreakPreview" zoomScale="80" zoomScaleNormal="100" zoomScaleSheetLayoutView="80" workbookViewId="0">
      <selection activeCell="M26" sqref="M26"/>
    </sheetView>
  </sheetViews>
  <sheetFormatPr defaultColWidth="8.77734375" defaultRowHeight="15"/>
  <cols>
    <col min="1" max="3" width="8.77734375" style="263"/>
    <col min="4" max="4" width="16.109375" style="263" customWidth="1"/>
    <col min="5" max="5" width="12.109375" style="263" customWidth="1"/>
    <col min="6" max="6" width="12.33203125" style="263" customWidth="1"/>
    <col min="7" max="7" width="11.21875" style="263" customWidth="1"/>
    <col min="8" max="8" width="8.77734375" style="263"/>
    <col min="9" max="9" width="11.33203125" style="263" bestFit="1" customWidth="1"/>
    <col min="10" max="16384" width="8.77734375" style="263"/>
  </cols>
  <sheetData>
    <row r="1" spans="1:11">
      <c r="A1" s="717" t="s">
        <v>414</v>
      </c>
      <c r="B1" s="717"/>
      <c r="C1" s="717"/>
      <c r="D1" s="717"/>
      <c r="E1" s="717"/>
      <c r="F1" s="717"/>
    </row>
    <row r="2" spans="1:11">
      <c r="A2" s="708" t="s">
        <v>585</v>
      </c>
      <c r="B2" s="708"/>
      <c r="C2" s="708"/>
      <c r="D2" s="708"/>
      <c r="E2" s="708"/>
      <c r="F2" s="708"/>
      <c r="G2" s="708"/>
      <c r="H2" s="708"/>
      <c r="I2" s="708"/>
      <c r="J2" s="708"/>
      <c r="K2" s="708"/>
    </row>
    <row r="3" spans="1:11">
      <c r="A3" s="717" t="s">
        <v>544</v>
      </c>
      <c r="B3" s="717"/>
      <c r="C3" s="717"/>
      <c r="D3" s="717"/>
      <c r="E3" s="717"/>
      <c r="F3" s="717"/>
    </row>
    <row r="4" spans="1:11">
      <c r="A4" s="725"/>
      <c r="B4" s="725"/>
      <c r="C4" s="725"/>
      <c r="D4" s="725"/>
      <c r="E4" s="725"/>
      <c r="F4" s="725"/>
    </row>
    <row r="5" spans="1:11">
      <c r="A5" s="264"/>
      <c r="B5" s="264"/>
      <c r="C5" s="264"/>
      <c r="D5" s="264"/>
      <c r="E5" s="264"/>
      <c r="F5" s="264"/>
    </row>
    <row r="7" spans="1:11">
      <c r="F7" s="726" t="s">
        <v>545</v>
      </c>
      <c r="G7" s="727"/>
    </row>
    <row r="8" spans="1:11" ht="43.5">
      <c r="A8" s="265" t="s">
        <v>512</v>
      </c>
      <c r="B8" s="266" t="s">
        <v>513</v>
      </c>
      <c r="C8" s="266"/>
      <c r="D8" s="266" t="s">
        <v>546</v>
      </c>
      <c r="E8" s="266" t="s">
        <v>547</v>
      </c>
      <c r="F8" s="266" t="s">
        <v>548</v>
      </c>
      <c r="G8" s="266" t="s">
        <v>549</v>
      </c>
    </row>
    <row r="9" spans="1:11">
      <c r="A9" s="267"/>
      <c r="B9" s="268" t="s">
        <v>519</v>
      </c>
      <c r="C9" s="268"/>
      <c r="D9" s="268" t="s">
        <v>520</v>
      </c>
      <c r="E9" s="269" t="s">
        <v>521</v>
      </c>
      <c r="F9" s="269" t="s">
        <v>550</v>
      </c>
      <c r="G9" s="269" t="s">
        <v>522</v>
      </c>
    </row>
    <row r="10" spans="1:11">
      <c r="A10" s="271">
        <v>1</v>
      </c>
      <c r="B10" s="272" t="s">
        <v>527</v>
      </c>
      <c r="C10" s="237">
        <v>2023</v>
      </c>
      <c r="D10" s="273">
        <v>21990068.162691187</v>
      </c>
      <c r="E10" s="273">
        <v>26450000</v>
      </c>
      <c r="F10" s="274">
        <f>IF(D10/(SUM(D10:E10))&gt;0.45,0.45,D10/(SUM(D10:E10)))</f>
        <v>0.45</v>
      </c>
      <c r="G10" s="274">
        <f>IF(D10/(SUM(D10:E10))&gt;0.45,0.55,(E10/(SUM(D10:E10))))</f>
        <v>0.55000000000000004</v>
      </c>
    </row>
    <row r="11" spans="1:11">
      <c r="A11" s="271">
        <v>2</v>
      </c>
      <c r="B11" s="272" t="s">
        <v>528</v>
      </c>
      <c r="C11" s="237">
        <v>2024</v>
      </c>
      <c r="D11" s="273">
        <v>22154651.496024519</v>
      </c>
      <c r="E11" s="273">
        <v>26450000</v>
      </c>
      <c r="F11" s="274">
        <f t="shared" ref="F11:F22" si="0">IF(D11/(SUM(D11:E11))&gt;0.45,0.45,D11/(SUM(D11:E11)))</f>
        <v>0.45</v>
      </c>
      <c r="G11" s="274">
        <f t="shared" ref="G11:G22" si="1">IF(D11/(SUM(D11:E11))&gt;0.45,0.55,(E11/(SUM(D11:E11))))</f>
        <v>0.55000000000000004</v>
      </c>
    </row>
    <row r="12" spans="1:11">
      <c r="A12" s="271">
        <v>3</v>
      </c>
      <c r="B12" s="272" t="s">
        <v>529</v>
      </c>
      <c r="C12" s="237">
        <v>2024</v>
      </c>
      <c r="D12" s="273">
        <v>22319234.829357851</v>
      </c>
      <c r="E12" s="273">
        <v>26450000</v>
      </c>
      <c r="F12" s="274">
        <f t="shared" si="0"/>
        <v>0.45</v>
      </c>
      <c r="G12" s="274">
        <f t="shared" si="1"/>
        <v>0.55000000000000004</v>
      </c>
    </row>
    <row r="13" spans="1:11">
      <c r="A13" s="271">
        <v>4</v>
      </c>
      <c r="B13" s="272" t="s">
        <v>530</v>
      </c>
      <c r="C13" s="237">
        <v>2024</v>
      </c>
      <c r="D13" s="273">
        <v>21667568.162691183</v>
      </c>
      <c r="E13" s="273">
        <v>26450000</v>
      </c>
      <c r="F13" s="274">
        <f t="shared" si="0"/>
        <v>0.45</v>
      </c>
      <c r="G13" s="274">
        <f t="shared" si="1"/>
        <v>0.55000000000000004</v>
      </c>
    </row>
    <row r="14" spans="1:11">
      <c r="A14" s="271">
        <v>5</v>
      </c>
      <c r="B14" s="272" t="s">
        <v>531</v>
      </c>
      <c r="C14" s="237">
        <v>2024</v>
      </c>
      <c r="D14" s="273">
        <v>21832151.496024515</v>
      </c>
      <c r="E14" s="273">
        <v>26450000</v>
      </c>
      <c r="F14" s="274">
        <f t="shared" si="0"/>
        <v>0.45</v>
      </c>
      <c r="G14" s="274">
        <f t="shared" si="1"/>
        <v>0.55000000000000004</v>
      </c>
    </row>
    <row r="15" spans="1:11">
      <c r="A15" s="271">
        <v>6</v>
      </c>
      <c r="B15" s="272" t="s">
        <v>532</v>
      </c>
      <c r="C15" s="237">
        <v>2024</v>
      </c>
      <c r="D15" s="273">
        <v>21996734.829357848</v>
      </c>
      <c r="E15" s="273">
        <v>26450000</v>
      </c>
      <c r="F15" s="274">
        <f t="shared" si="0"/>
        <v>0.45</v>
      </c>
      <c r="G15" s="274">
        <f t="shared" si="1"/>
        <v>0.55000000000000004</v>
      </c>
    </row>
    <row r="16" spans="1:11">
      <c r="A16" s="271">
        <v>7</v>
      </c>
      <c r="B16" s="272" t="s">
        <v>533</v>
      </c>
      <c r="C16" s="237">
        <v>2024</v>
      </c>
      <c r="D16" s="273">
        <v>20735068.16269118</v>
      </c>
      <c r="E16" s="273">
        <v>26050000</v>
      </c>
      <c r="F16" s="274">
        <f t="shared" si="0"/>
        <v>0.44319841729388332</v>
      </c>
      <c r="G16" s="274">
        <f t="shared" si="1"/>
        <v>0.55680158270611679</v>
      </c>
    </row>
    <row r="17" spans="1:10">
      <c r="A17" s="271">
        <v>8</v>
      </c>
      <c r="B17" s="272" t="s">
        <v>535</v>
      </c>
      <c r="C17" s="237">
        <v>2024</v>
      </c>
      <c r="D17" s="273">
        <v>20899651.496024512</v>
      </c>
      <c r="E17" s="273">
        <v>26050000</v>
      </c>
      <c r="F17" s="274">
        <f t="shared" si="0"/>
        <v>0.44515030101542291</v>
      </c>
      <c r="G17" s="274">
        <f t="shared" si="1"/>
        <v>0.55484969898457714</v>
      </c>
    </row>
    <row r="18" spans="1:10">
      <c r="A18" s="271">
        <v>9</v>
      </c>
      <c r="B18" s="272" t="s">
        <v>536</v>
      </c>
      <c r="C18" s="237">
        <v>2024</v>
      </c>
      <c r="D18" s="273">
        <v>21064234.829357844</v>
      </c>
      <c r="E18" s="273">
        <v>26050000</v>
      </c>
      <c r="F18" s="274">
        <f t="shared" si="0"/>
        <v>0.44708854777436152</v>
      </c>
      <c r="G18" s="274">
        <f t="shared" si="1"/>
        <v>0.55291145222563842</v>
      </c>
    </row>
    <row r="19" spans="1:10">
      <c r="A19" s="271">
        <v>10</v>
      </c>
      <c r="B19" s="272" t="s">
        <v>537</v>
      </c>
      <c r="C19" s="237">
        <v>2024</v>
      </c>
      <c r="D19" s="273">
        <v>20951568.162691176</v>
      </c>
      <c r="E19" s="273">
        <v>26050000</v>
      </c>
      <c r="F19" s="274">
        <f t="shared" si="0"/>
        <v>0.44576317305349134</v>
      </c>
      <c r="G19" s="274">
        <f t="shared" si="1"/>
        <v>0.55423682694650866</v>
      </c>
    </row>
    <row r="20" spans="1:10">
      <c r="A20" s="271">
        <v>11</v>
      </c>
      <c r="B20" s="272" t="s">
        <v>538</v>
      </c>
      <c r="C20" s="237">
        <v>2024</v>
      </c>
      <c r="D20" s="273">
        <v>21116151.496024508</v>
      </c>
      <c r="E20" s="273">
        <v>26050000</v>
      </c>
      <c r="F20" s="274">
        <f t="shared" si="0"/>
        <v>0.44769714776929226</v>
      </c>
      <c r="G20" s="274">
        <f t="shared" si="1"/>
        <v>0.55230285223070785</v>
      </c>
    </row>
    <row r="21" spans="1:10">
      <c r="A21" s="271">
        <v>12</v>
      </c>
      <c r="B21" s="272" t="s">
        <v>539</v>
      </c>
      <c r="C21" s="237">
        <v>2024</v>
      </c>
      <c r="D21" s="273">
        <v>21280734.82935784</v>
      </c>
      <c r="E21" s="273">
        <v>26050000</v>
      </c>
      <c r="F21" s="274">
        <f t="shared" si="0"/>
        <v>0.44961767245071455</v>
      </c>
      <c r="G21" s="274">
        <f t="shared" si="1"/>
        <v>0.5503823275492854</v>
      </c>
    </row>
    <row r="22" spans="1:10">
      <c r="A22" s="271">
        <v>13</v>
      </c>
      <c r="B22" s="272" t="s">
        <v>527</v>
      </c>
      <c r="C22" s="237">
        <v>2024</v>
      </c>
      <c r="D22" s="273">
        <v>20727778.162691172</v>
      </c>
      <c r="E22" s="273">
        <v>25650000</v>
      </c>
      <c r="F22" s="274">
        <f t="shared" si="0"/>
        <v>0.44693340181107971</v>
      </c>
      <c r="G22" s="274">
        <f t="shared" si="1"/>
        <v>0.55306659818892023</v>
      </c>
      <c r="I22" s="664"/>
      <c r="J22" s="664"/>
    </row>
    <row r="23" spans="1:10" ht="15.75" thickBot="1">
      <c r="A23" s="271">
        <v>14</v>
      </c>
      <c r="B23" s="276" t="s">
        <v>540</v>
      </c>
      <c r="C23" s="277"/>
      <c r="D23" s="278">
        <f>AVERAGE(D10:D22)</f>
        <v>21441199.70115272</v>
      </c>
      <c r="E23" s="278">
        <f>AVERAGE(E10:E22)</f>
        <v>26203846.153846152</v>
      </c>
      <c r="F23" s="279">
        <f>AVERAGE(F10:F22)</f>
        <v>0.44811143547448046</v>
      </c>
      <c r="G23" s="279">
        <f>AVERAGE(G10:G22)</f>
        <v>0.55188856452551949</v>
      </c>
    </row>
    <row r="24" spans="1:10" ht="15.75" thickTop="1">
      <c r="A24" s="280"/>
      <c r="D24" s="275"/>
    </row>
    <row r="25" spans="1:10">
      <c r="B25" s="728" t="s">
        <v>543</v>
      </c>
      <c r="C25" s="728"/>
      <c r="D25" s="728"/>
      <c r="E25" s="728"/>
      <c r="F25" s="728"/>
      <c r="G25" s="728"/>
    </row>
    <row r="26" spans="1:10" ht="15" customHeight="1">
      <c r="B26" s="724"/>
      <c r="C26" s="724"/>
      <c r="D26" s="724"/>
      <c r="E26" s="724"/>
      <c r="F26" s="724"/>
      <c r="G26" s="724"/>
    </row>
    <row r="27" spans="1:10">
      <c r="B27" s="724"/>
      <c r="C27" s="724"/>
      <c r="D27" s="724"/>
      <c r="E27" s="724"/>
      <c r="F27" s="724"/>
      <c r="G27" s="724"/>
    </row>
    <row r="28" spans="1:10">
      <c r="B28" s="724"/>
      <c r="C28" s="724"/>
      <c r="D28" s="724"/>
      <c r="E28" s="724"/>
      <c r="F28" s="724"/>
      <c r="G28" s="724"/>
    </row>
    <row r="29" spans="1:10">
      <c r="B29" s="281"/>
      <c r="C29" s="281"/>
      <c r="D29" s="281"/>
      <c r="E29" s="281"/>
      <c r="F29" s="281"/>
    </row>
    <row r="30" spans="1:10" ht="15.75" customHeight="1">
      <c r="B30" s="281"/>
      <c r="C30" s="281"/>
      <c r="D30" s="281"/>
      <c r="E30" s="281"/>
      <c r="F30" s="281"/>
    </row>
    <row r="31" spans="1:10">
      <c r="B31" s="281"/>
      <c r="C31" s="281"/>
      <c r="D31" s="281"/>
      <c r="E31" s="281"/>
      <c r="F31" s="281"/>
    </row>
    <row r="32" spans="1:10">
      <c r="B32" s="281"/>
      <c r="C32" s="281"/>
      <c r="D32" s="281"/>
      <c r="E32" s="281"/>
      <c r="F32" s="281"/>
    </row>
  </sheetData>
  <mergeCells count="7">
    <mergeCell ref="B26:G28"/>
    <mergeCell ref="A2:K2"/>
    <mergeCell ref="A1:F1"/>
    <mergeCell ref="A3:F3"/>
    <mergeCell ref="A4:F4"/>
    <mergeCell ref="F7:G7"/>
    <mergeCell ref="B25:G25"/>
  </mergeCells>
  <pageMargins left="0.7" right="0.7" top="0.75" bottom="0.75" header="0.3" footer="0.3"/>
  <pageSetup scale="8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L68"/>
  <sheetViews>
    <sheetView view="pageBreakPreview" zoomScale="80" zoomScaleNormal="100" zoomScaleSheetLayoutView="80" workbookViewId="0">
      <selection activeCell="G46" sqref="G46"/>
    </sheetView>
  </sheetViews>
  <sheetFormatPr defaultColWidth="8.77734375" defaultRowHeight="15.75"/>
  <cols>
    <col min="1" max="1" width="7.33203125" style="285" customWidth="1"/>
    <col min="2" max="2" width="11.44140625" style="285" customWidth="1"/>
    <col min="3" max="3" width="12.21875" style="285" customWidth="1"/>
    <col min="4" max="4" width="10.109375" style="285" customWidth="1"/>
    <col min="5" max="5" width="11.6640625" style="285" customWidth="1"/>
    <col min="6" max="6" width="18.21875" style="285" customWidth="1"/>
    <col min="7" max="7" width="42.77734375" style="289" customWidth="1"/>
    <col min="8" max="10" width="8.77734375" style="289"/>
    <col min="11" max="11" width="24.44140625" style="289" bestFit="1" customWidth="1"/>
    <col min="12" max="12" width="8.77734375" style="289"/>
    <col min="13" max="16384" width="8.77734375" style="285"/>
  </cols>
  <sheetData>
    <row r="1" spans="1:12">
      <c r="A1" s="717" t="s">
        <v>414</v>
      </c>
      <c r="B1" s="717"/>
      <c r="C1" s="717"/>
      <c r="D1" s="717"/>
      <c r="E1" s="717"/>
      <c r="F1" s="717"/>
      <c r="G1" s="282"/>
      <c r="H1" s="283"/>
      <c r="I1" s="283"/>
      <c r="J1" s="283"/>
      <c r="K1" s="283"/>
      <c r="L1" s="284"/>
    </row>
    <row r="2" spans="1:12">
      <c r="A2" s="708" t="s">
        <v>585</v>
      </c>
      <c r="B2" s="708"/>
      <c r="C2" s="708"/>
      <c r="D2" s="708"/>
      <c r="E2" s="708"/>
      <c r="F2" s="708"/>
      <c r="G2" s="708"/>
      <c r="H2" s="708"/>
      <c r="I2" s="708"/>
      <c r="J2" s="708"/>
      <c r="K2" s="708"/>
      <c r="L2" s="284"/>
    </row>
    <row r="3" spans="1:12">
      <c r="A3" s="717" t="s">
        <v>551</v>
      </c>
      <c r="B3" s="717"/>
      <c r="C3" s="717"/>
      <c r="D3" s="717"/>
      <c r="E3" s="717"/>
      <c r="F3" s="717"/>
      <c r="G3" s="286"/>
      <c r="H3" s="287"/>
      <c r="I3" s="287"/>
      <c r="J3" s="287"/>
      <c r="K3" s="287"/>
      <c r="L3" s="284"/>
    </row>
    <row r="4" spans="1:12" ht="15.6" customHeight="1">
      <c r="A4" s="286"/>
      <c r="B4" s="286"/>
      <c r="C4" s="286"/>
      <c r="D4" s="286"/>
      <c r="E4" s="286"/>
      <c r="F4" s="286"/>
      <c r="G4" s="286"/>
      <c r="H4" s="287"/>
      <c r="I4" s="287"/>
      <c r="J4" s="287"/>
      <c r="K4" s="287"/>
      <c r="L4" s="284"/>
    </row>
    <row r="5" spans="1:12">
      <c r="A5" s="288"/>
      <c r="B5" s="288"/>
      <c r="C5" s="288"/>
      <c r="D5" s="288"/>
      <c r="E5" s="288"/>
      <c r="F5" s="288"/>
      <c r="G5" s="288"/>
    </row>
    <row r="6" spans="1:12">
      <c r="A6" s="290" t="s">
        <v>552</v>
      </c>
      <c r="B6" s="290"/>
      <c r="C6" s="290"/>
      <c r="D6" s="290"/>
      <c r="E6" s="290"/>
      <c r="F6" s="288"/>
      <c r="G6" s="288"/>
    </row>
    <row r="7" spans="1:12">
      <c r="A7" s="288" t="s">
        <v>553</v>
      </c>
      <c r="B7" s="288"/>
      <c r="C7" s="288"/>
      <c r="D7" s="288"/>
      <c r="E7" s="288"/>
      <c r="F7" s="291">
        <v>6427075.1800000006</v>
      </c>
      <c r="G7" s="288" t="s">
        <v>586</v>
      </c>
    </row>
    <row r="8" spans="1:12">
      <c r="A8" s="288" t="s">
        <v>885</v>
      </c>
      <c r="B8" s="288"/>
      <c r="C8" s="288"/>
      <c r="D8" s="288"/>
      <c r="E8" s="288"/>
      <c r="F8" s="291">
        <v>638489.12000000011</v>
      </c>
    </row>
    <row r="9" spans="1:12">
      <c r="A9" s="288" t="s">
        <v>554</v>
      </c>
      <c r="B9" s="288"/>
      <c r="C9" s="288"/>
      <c r="D9" s="288"/>
      <c r="E9" s="288"/>
      <c r="F9" s="292">
        <v>247276.4200000001</v>
      </c>
      <c r="G9" s="288"/>
    </row>
    <row r="10" spans="1:12">
      <c r="A10" s="288" t="s">
        <v>555</v>
      </c>
      <c r="B10" s="288"/>
      <c r="C10" s="288"/>
      <c r="D10" s="288"/>
      <c r="E10" s="288"/>
      <c r="F10" s="291">
        <f>SUM(F7:F9)</f>
        <v>7312840.7200000007</v>
      </c>
      <c r="G10" s="288"/>
    </row>
    <row r="11" spans="1:12" ht="16.5" thickBot="1">
      <c r="A11" s="288" t="s">
        <v>556</v>
      </c>
      <c r="B11" s="288"/>
      <c r="C11" s="288"/>
      <c r="D11" s="288"/>
      <c r="E11" s="288"/>
      <c r="F11" s="293">
        <v>7050479.1200000001</v>
      </c>
      <c r="G11" s="288" t="s">
        <v>587</v>
      </c>
    </row>
    <row r="12" spans="1:12">
      <c r="A12" s="290" t="s">
        <v>557</v>
      </c>
      <c r="B12" s="290"/>
      <c r="C12" s="290"/>
      <c r="D12" s="290"/>
      <c r="E12" s="290"/>
      <c r="F12" s="294">
        <f>F11-F10</f>
        <v>-262361.60000000056</v>
      </c>
      <c r="G12" s="288"/>
    </row>
    <row r="13" spans="1:12">
      <c r="A13" s="288"/>
      <c r="B13" s="288"/>
      <c r="C13" s="288"/>
      <c r="D13" s="288"/>
      <c r="E13" s="288"/>
      <c r="F13" s="288"/>
      <c r="G13" s="288"/>
    </row>
    <row r="14" spans="1:12">
      <c r="A14" s="288"/>
      <c r="B14" s="288"/>
      <c r="C14" s="288"/>
      <c r="D14" s="288"/>
      <c r="E14" s="288"/>
      <c r="F14" s="288"/>
      <c r="G14" s="288"/>
    </row>
    <row r="15" spans="1:12">
      <c r="A15" s="288" t="s">
        <v>558</v>
      </c>
      <c r="B15" s="288"/>
      <c r="C15" s="288"/>
      <c r="D15" s="288"/>
      <c r="E15" s="288"/>
      <c r="F15" s="295">
        <f>C25</f>
        <v>4.2849999999999997E-3</v>
      </c>
      <c r="G15" s="288"/>
    </row>
    <row r="16" spans="1:12">
      <c r="A16" s="288" t="s">
        <v>559</v>
      </c>
      <c r="B16" s="288"/>
      <c r="C16" s="288"/>
      <c r="D16" s="288"/>
      <c r="E16" s="288"/>
      <c r="F16" s="294">
        <f>D49</f>
        <v>-28237.474766960309</v>
      </c>
      <c r="G16" s="288"/>
    </row>
    <row r="17" spans="1:10">
      <c r="A17" s="288"/>
      <c r="B17" s="288"/>
      <c r="C17" s="288"/>
      <c r="D17" s="288"/>
      <c r="E17" s="288"/>
      <c r="F17" s="288"/>
      <c r="G17" s="288"/>
    </row>
    <row r="18" spans="1:10" s="289" customFormat="1">
      <c r="A18" s="290" t="s">
        <v>560</v>
      </c>
      <c r="B18" s="290"/>
      <c r="C18" s="290"/>
      <c r="D18" s="290"/>
      <c r="E18" s="290"/>
      <c r="F18" s="294">
        <f>F12+F16</f>
        <v>-290599.07476696087</v>
      </c>
      <c r="G18" s="288"/>
    </row>
    <row r="19" spans="1:10" s="289" customFormat="1">
      <c r="A19" s="288"/>
      <c r="B19" s="288"/>
      <c r="C19" s="288"/>
      <c r="D19" s="288"/>
      <c r="E19" s="288"/>
      <c r="F19" s="288"/>
      <c r="G19" s="288"/>
    </row>
    <row r="20" spans="1:10" s="289" customFormat="1">
      <c r="A20" s="288"/>
      <c r="B20" s="288"/>
      <c r="C20" s="288"/>
      <c r="D20" s="288"/>
      <c r="E20" s="288"/>
      <c r="F20" s="288"/>
      <c r="G20" s="288"/>
    </row>
    <row r="21" spans="1:10" s="289" customFormat="1">
      <c r="A21" s="288"/>
      <c r="B21" s="288"/>
      <c r="C21" s="288"/>
      <c r="D21" s="288"/>
      <c r="E21" s="288"/>
      <c r="F21" s="288"/>
      <c r="G21" s="288"/>
    </row>
    <row r="22" spans="1:10" s="289" customFormat="1">
      <c r="A22" s="296"/>
      <c r="B22" s="296"/>
      <c r="C22" s="296"/>
      <c r="D22" s="296"/>
      <c r="E22" s="296"/>
      <c r="F22" s="296"/>
      <c r="G22" s="296"/>
      <c r="H22" s="288"/>
      <c r="I22" s="288"/>
      <c r="J22" s="288"/>
    </row>
    <row r="23" spans="1:10" s="289" customFormat="1" ht="47.25">
      <c r="A23" s="297" t="s">
        <v>561</v>
      </c>
      <c r="B23" s="297" t="s">
        <v>562</v>
      </c>
      <c r="C23" s="297" t="s">
        <v>558</v>
      </c>
      <c r="D23" s="297" t="s">
        <v>563</v>
      </c>
      <c r="E23" s="297" t="s">
        <v>564</v>
      </c>
      <c r="F23" s="297" t="s">
        <v>565</v>
      </c>
      <c r="G23" s="288"/>
    </row>
    <row r="24" spans="1:10" s="289" customFormat="1">
      <c r="A24" s="298" t="s">
        <v>519</v>
      </c>
      <c r="B24" s="299" t="s">
        <v>566</v>
      </c>
      <c r="C24" s="299" t="s">
        <v>521</v>
      </c>
      <c r="D24" s="298" t="s">
        <v>567</v>
      </c>
      <c r="E24" s="298" t="s">
        <v>568</v>
      </c>
      <c r="F24" s="298" t="s">
        <v>523</v>
      </c>
      <c r="G24" s="288"/>
    </row>
    <row r="25" spans="1:10" s="289" customFormat="1">
      <c r="A25" s="300"/>
      <c r="B25" s="301">
        <v>44562</v>
      </c>
      <c r="C25" s="302">
        <f>'WP8 - True-Up Interest Rate'!$C$31</f>
        <v>4.2849999999999997E-3</v>
      </c>
      <c r="D25" s="303">
        <f t="shared" ref="D25:D48" si="0">E25*C25</f>
        <v>-1124.2194560000023</v>
      </c>
      <c r="E25" s="303">
        <f>IF(A25=1,F25,F25)</f>
        <v>-262361.60000000056</v>
      </c>
      <c r="F25" s="303">
        <f>F12</f>
        <v>-262361.60000000056</v>
      </c>
      <c r="G25" s="288"/>
    </row>
    <row r="26" spans="1:10" s="289" customFormat="1">
      <c r="A26" s="304"/>
      <c r="B26" s="301">
        <v>44593</v>
      </c>
      <c r="C26" s="302">
        <f t="shared" ref="C26:C48" si="1">C$25</f>
        <v>4.2849999999999997E-3</v>
      </c>
      <c r="D26" s="303">
        <f t="shared" si="0"/>
        <v>-1124.2194560000023</v>
      </c>
      <c r="E26" s="303">
        <f t="shared" ref="E26:E48" si="2">IF(A26=1,F25+D25,E25)</f>
        <v>-262361.60000000056</v>
      </c>
      <c r="F26" s="303">
        <f t="shared" ref="F26:F48" si="3">F25+D25</f>
        <v>-263485.81945600058</v>
      </c>
      <c r="G26" s="288"/>
    </row>
    <row r="27" spans="1:10" s="289" customFormat="1">
      <c r="A27" s="304">
        <v>1</v>
      </c>
      <c r="B27" s="301">
        <v>44621</v>
      </c>
      <c r="C27" s="302">
        <f t="shared" si="1"/>
        <v>4.2849999999999997E-3</v>
      </c>
      <c r="D27" s="303">
        <f t="shared" si="0"/>
        <v>-1133.8540167379224</v>
      </c>
      <c r="E27" s="303">
        <f t="shared" si="2"/>
        <v>-264610.0389120006</v>
      </c>
      <c r="F27" s="303">
        <f t="shared" si="3"/>
        <v>-264610.0389120006</v>
      </c>
      <c r="G27" s="288"/>
    </row>
    <row r="28" spans="1:10" s="289" customFormat="1">
      <c r="A28" s="304"/>
      <c r="B28" s="301">
        <v>44652</v>
      </c>
      <c r="C28" s="302">
        <f t="shared" si="1"/>
        <v>4.2849999999999997E-3</v>
      </c>
      <c r="D28" s="303">
        <f t="shared" si="0"/>
        <v>-1133.8540167379224</v>
      </c>
      <c r="E28" s="303">
        <f t="shared" si="2"/>
        <v>-264610.0389120006</v>
      </c>
      <c r="F28" s="303">
        <f t="shared" si="3"/>
        <v>-265743.8929287385</v>
      </c>
      <c r="G28" s="288"/>
    </row>
    <row r="29" spans="1:10" s="289" customFormat="1">
      <c r="A29" s="304"/>
      <c r="B29" s="301">
        <v>44682</v>
      </c>
      <c r="C29" s="302">
        <f t="shared" si="1"/>
        <v>4.2849999999999997E-3</v>
      </c>
      <c r="D29" s="303">
        <f t="shared" si="0"/>
        <v>-1133.8540167379224</v>
      </c>
      <c r="E29" s="303">
        <f t="shared" si="2"/>
        <v>-264610.0389120006</v>
      </c>
      <c r="F29" s="303">
        <f t="shared" si="3"/>
        <v>-266877.74694547639</v>
      </c>
      <c r="G29" s="288"/>
    </row>
    <row r="30" spans="1:10" s="289" customFormat="1">
      <c r="A30" s="304">
        <v>1</v>
      </c>
      <c r="B30" s="301">
        <v>44713</v>
      </c>
      <c r="C30" s="302">
        <f t="shared" si="1"/>
        <v>4.2849999999999997E-3</v>
      </c>
      <c r="D30" s="303">
        <f t="shared" si="0"/>
        <v>-1148.4297101230882</v>
      </c>
      <c r="E30" s="303">
        <f t="shared" si="2"/>
        <v>-268011.60096221429</v>
      </c>
      <c r="F30" s="303">
        <f t="shared" si="3"/>
        <v>-268011.60096221429</v>
      </c>
      <c r="G30" s="288"/>
    </row>
    <row r="31" spans="1:10" s="289" customFormat="1">
      <c r="A31" s="304"/>
      <c r="B31" s="301">
        <v>44743</v>
      </c>
      <c r="C31" s="302">
        <f t="shared" si="1"/>
        <v>4.2849999999999997E-3</v>
      </c>
      <c r="D31" s="303">
        <f t="shared" si="0"/>
        <v>-1148.4297101230882</v>
      </c>
      <c r="E31" s="303">
        <f t="shared" si="2"/>
        <v>-268011.60096221429</v>
      </c>
      <c r="F31" s="303">
        <f t="shared" si="3"/>
        <v>-269160.03067233739</v>
      </c>
      <c r="G31" s="288"/>
    </row>
    <row r="32" spans="1:10" s="289" customFormat="1">
      <c r="A32" s="304"/>
      <c r="B32" s="301">
        <v>44774</v>
      </c>
      <c r="C32" s="302">
        <f t="shared" si="1"/>
        <v>4.2849999999999997E-3</v>
      </c>
      <c r="D32" s="303">
        <f t="shared" si="0"/>
        <v>-1148.4297101230882</v>
      </c>
      <c r="E32" s="303">
        <f t="shared" si="2"/>
        <v>-268011.60096221429</v>
      </c>
      <c r="F32" s="303">
        <f t="shared" si="3"/>
        <v>-270308.4603824605</v>
      </c>
      <c r="G32" s="288"/>
    </row>
    <row r="33" spans="1:7" s="289" customFormat="1">
      <c r="A33" s="304">
        <v>1</v>
      </c>
      <c r="B33" s="301">
        <v>44805</v>
      </c>
      <c r="C33" s="302">
        <f t="shared" si="1"/>
        <v>4.2849999999999997E-3</v>
      </c>
      <c r="D33" s="303">
        <f t="shared" si="0"/>
        <v>-1163.1927740467206</v>
      </c>
      <c r="E33" s="303">
        <f t="shared" si="2"/>
        <v>-271456.89009258361</v>
      </c>
      <c r="F33" s="303">
        <f t="shared" si="3"/>
        <v>-271456.89009258361</v>
      </c>
      <c r="G33" s="288"/>
    </row>
    <row r="34" spans="1:7" s="289" customFormat="1">
      <c r="A34" s="304"/>
      <c r="B34" s="301">
        <v>44835</v>
      </c>
      <c r="C34" s="302">
        <f t="shared" si="1"/>
        <v>4.2849999999999997E-3</v>
      </c>
      <c r="D34" s="303">
        <f t="shared" si="0"/>
        <v>-1163.1927740467206</v>
      </c>
      <c r="E34" s="303">
        <f t="shared" si="2"/>
        <v>-271456.89009258361</v>
      </c>
      <c r="F34" s="303">
        <f t="shared" si="3"/>
        <v>-272620.08286663034</v>
      </c>
      <c r="G34" s="288"/>
    </row>
    <row r="35" spans="1:7" s="289" customFormat="1">
      <c r="A35" s="304"/>
      <c r="B35" s="301">
        <v>44866</v>
      </c>
      <c r="C35" s="302">
        <f t="shared" si="1"/>
        <v>4.2849999999999997E-3</v>
      </c>
      <c r="D35" s="303">
        <f t="shared" si="0"/>
        <v>-1163.1927740467206</v>
      </c>
      <c r="E35" s="303">
        <f t="shared" si="2"/>
        <v>-271456.89009258361</v>
      </c>
      <c r="F35" s="303">
        <f t="shared" si="3"/>
        <v>-273783.27564067708</v>
      </c>
      <c r="G35" s="288"/>
    </row>
    <row r="36" spans="1:7" s="289" customFormat="1">
      <c r="A36" s="304">
        <v>1</v>
      </c>
      <c r="B36" s="301">
        <v>44896</v>
      </c>
      <c r="C36" s="302">
        <f t="shared" si="1"/>
        <v>4.2849999999999997E-3</v>
      </c>
      <c r="D36" s="303">
        <f t="shared" si="0"/>
        <v>-1178.1456171570915</v>
      </c>
      <c r="E36" s="303">
        <f t="shared" si="2"/>
        <v>-274946.46841472381</v>
      </c>
      <c r="F36" s="303">
        <f t="shared" si="3"/>
        <v>-274946.46841472381</v>
      </c>
      <c r="G36" s="288"/>
    </row>
    <row r="37" spans="1:7" s="289" customFormat="1">
      <c r="A37" s="304"/>
      <c r="B37" s="301">
        <v>44927</v>
      </c>
      <c r="C37" s="302">
        <f t="shared" si="1"/>
        <v>4.2849999999999997E-3</v>
      </c>
      <c r="D37" s="303">
        <f t="shared" si="0"/>
        <v>-1178.1456171570915</v>
      </c>
      <c r="E37" s="303">
        <f t="shared" si="2"/>
        <v>-274946.46841472381</v>
      </c>
      <c r="F37" s="303">
        <f t="shared" si="3"/>
        <v>-276124.61403188092</v>
      </c>
      <c r="G37" s="288"/>
    </row>
    <row r="38" spans="1:7" s="289" customFormat="1">
      <c r="A38" s="304"/>
      <c r="B38" s="301">
        <v>44958</v>
      </c>
      <c r="C38" s="302">
        <f t="shared" si="1"/>
        <v>4.2849999999999997E-3</v>
      </c>
      <c r="D38" s="303">
        <f t="shared" si="0"/>
        <v>-1178.1456171570915</v>
      </c>
      <c r="E38" s="303">
        <f t="shared" si="2"/>
        <v>-274946.46841472381</v>
      </c>
      <c r="F38" s="303">
        <f t="shared" si="3"/>
        <v>-277302.75964903802</v>
      </c>
      <c r="G38" s="288"/>
    </row>
    <row r="39" spans="1:7" s="289" customFormat="1">
      <c r="A39" s="304">
        <v>1</v>
      </c>
      <c r="B39" s="301">
        <v>44986</v>
      </c>
      <c r="C39" s="302">
        <f t="shared" si="1"/>
        <v>4.2849999999999997E-3</v>
      </c>
      <c r="D39" s="303">
        <f t="shared" si="0"/>
        <v>-1193.2906790656461</v>
      </c>
      <c r="E39" s="303">
        <f t="shared" si="2"/>
        <v>-278480.90526619513</v>
      </c>
      <c r="F39" s="303">
        <f t="shared" si="3"/>
        <v>-278480.90526619513</v>
      </c>
      <c r="G39" s="288"/>
    </row>
    <row r="40" spans="1:7" s="289" customFormat="1">
      <c r="A40" s="304"/>
      <c r="B40" s="301">
        <v>45017</v>
      </c>
      <c r="C40" s="302">
        <f t="shared" si="1"/>
        <v>4.2849999999999997E-3</v>
      </c>
      <c r="D40" s="303">
        <f t="shared" si="0"/>
        <v>-1193.2906790656461</v>
      </c>
      <c r="E40" s="303">
        <f t="shared" si="2"/>
        <v>-278480.90526619513</v>
      </c>
      <c r="F40" s="303">
        <f t="shared" si="3"/>
        <v>-279674.19594526076</v>
      </c>
      <c r="G40" s="288"/>
    </row>
    <row r="41" spans="1:7" s="289" customFormat="1">
      <c r="A41" s="304"/>
      <c r="B41" s="301">
        <v>45047</v>
      </c>
      <c r="C41" s="302">
        <f t="shared" si="1"/>
        <v>4.2849999999999997E-3</v>
      </c>
      <c r="D41" s="303">
        <f t="shared" si="0"/>
        <v>-1193.2906790656461</v>
      </c>
      <c r="E41" s="303">
        <f t="shared" si="2"/>
        <v>-278480.90526619513</v>
      </c>
      <c r="F41" s="303">
        <f t="shared" si="3"/>
        <v>-280867.48662432638</v>
      </c>
      <c r="G41" s="288"/>
    </row>
    <row r="42" spans="1:7" s="289" customFormat="1">
      <c r="A42" s="304">
        <v>1</v>
      </c>
      <c r="B42" s="301">
        <v>45078</v>
      </c>
      <c r="C42" s="302">
        <f t="shared" si="1"/>
        <v>4.2849999999999997E-3</v>
      </c>
      <c r="D42" s="303">
        <f t="shared" si="0"/>
        <v>-1208.6304307450348</v>
      </c>
      <c r="E42" s="303">
        <f t="shared" si="2"/>
        <v>-282060.77730339201</v>
      </c>
      <c r="F42" s="303">
        <f t="shared" si="3"/>
        <v>-282060.77730339201</v>
      </c>
      <c r="G42" s="288"/>
    </row>
    <row r="43" spans="1:7" s="289" customFormat="1">
      <c r="A43" s="304"/>
      <c r="B43" s="301">
        <v>45108</v>
      </c>
      <c r="C43" s="302">
        <f t="shared" si="1"/>
        <v>4.2849999999999997E-3</v>
      </c>
      <c r="D43" s="303">
        <f t="shared" si="0"/>
        <v>-1208.6304307450348</v>
      </c>
      <c r="E43" s="303">
        <f t="shared" si="2"/>
        <v>-282060.77730339201</v>
      </c>
      <c r="F43" s="303">
        <f t="shared" si="3"/>
        <v>-283269.40773413703</v>
      </c>
      <c r="G43" s="288"/>
    </row>
    <row r="44" spans="1:7" s="289" customFormat="1">
      <c r="A44" s="304"/>
      <c r="B44" s="301">
        <v>45139</v>
      </c>
      <c r="C44" s="302">
        <f t="shared" si="1"/>
        <v>4.2849999999999997E-3</v>
      </c>
      <c r="D44" s="303">
        <f t="shared" si="0"/>
        <v>-1208.6304307450348</v>
      </c>
      <c r="E44" s="303">
        <f t="shared" si="2"/>
        <v>-282060.77730339201</v>
      </c>
      <c r="F44" s="303">
        <f t="shared" si="3"/>
        <v>-284478.03816488205</v>
      </c>
      <c r="G44" s="288"/>
    </row>
    <row r="45" spans="1:7" s="289" customFormat="1">
      <c r="A45" s="304">
        <v>1</v>
      </c>
      <c r="B45" s="301">
        <v>45170</v>
      </c>
      <c r="C45" s="302">
        <f t="shared" si="1"/>
        <v>4.2849999999999997E-3</v>
      </c>
      <c r="D45" s="303">
        <f t="shared" si="0"/>
        <v>-1224.167374932262</v>
      </c>
      <c r="E45" s="303">
        <f t="shared" si="2"/>
        <v>-285686.66859562707</v>
      </c>
      <c r="F45" s="303">
        <f t="shared" si="3"/>
        <v>-285686.66859562707</v>
      </c>
      <c r="G45" s="288"/>
    </row>
    <row r="46" spans="1:7" s="289" customFormat="1">
      <c r="A46" s="304"/>
      <c r="B46" s="301">
        <v>45200</v>
      </c>
      <c r="C46" s="302">
        <f t="shared" si="1"/>
        <v>4.2849999999999997E-3</v>
      </c>
      <c r="D46" s="303">
        <f t="shared" si="0"/>
        <v>-1224.167374932262</v>
      </c>
      <c r="E46" s="303">
        <f t="shared" si="2"/>
        <v>-285686.66859562707</v>
      </c>
      <c r="F46" s="303">
        <f t="shared" si="3"/>
        <v>-286910.83597055933</v>
      </c>
      <c r="G46" s="288"/>
    </row>
    <row r="47" spans="1:7" s="289" customFormat="1">
      <c r="A47" s="304"/>
      <c r="B47" s="301">
        <v>45231</v>
      </c>
      <c r="C47" s="302">
        <f t="shared" si="1"/>
        <v>4.2849999999999997E-3</v>
      </c>
      <c r="D47" s="303">
        <f t="shared" si="0"/>
        <v>-1224.167374932262</v>
      </c>
      <c r="E47" s="303">
        <f t="shared" si="2"/>
        <v>-285686.66859562707</v>
      </c>
      <c r="F47" s="303">
        <f t="shared" si="3"/>
        <v>-288135.0033454916</v>
      </c>
      <c r="G47" s="288"/>
    </row>
    <row r="48" spans="1:7" s="289" customFormat="1">
      <c r="A48" s="304">
        <v>1</v>
      </c>
      <c r="B48" s="301">
        <v>45261</v>
      </c>
      <c r="C48" s="302">
        <f t="shared" si="1"/>
        <v>4.2849999999999997E-3</v>
      </c>
      <c r="D48" s="303">
        <f t="shared" si="0"/>
        <v>-1239.9040465370163</v>
      </c>
      <c r="E48" s="303">
        <f t="shared" si="2"/>
        <v>-289359.17072042386</v>
      </c>
      <c r="F48" s="303">
        <f t="shared" si="3"/>
        <v>-289359.17072042386</v>
      </c>
      <c r="G48" s="288"/>
    </row>
    <row r="49" spans="1:7" s="289" customFormat="1">
      <c r="A49" s="730" t="s">
        <v>569</v>
      </c>
      <c r="B49" s="730"/>
      <c r="C49" s="730"/>
      <c r="D49" s="305">
        <f>SUM(D25:D48)</f>
        <v>-28237.474766960309</v>
      </c>
      <c r="E49" s="306"/>
      <c r="F49" s="306"/>
      <c r="G49" s="288"/>
    </row>
    <row r="50" spans="1:7" s="289" customFormat="1">
      <c r="A50" s="731" t="s">
        <v>570</v>
      </c>
      <c r="B50" s="731"/>
      <c r="C50" s="731"/>
      <c r="D50" s="307">
        <f>D48+F48</f>
        <v>-290599.07476696087</v>
      </c>
      <c r="E50" s="308"/>
      <c r="F50" s="308"/>
      <c r="G50" s="288"/>
    </row>
    <row r="51" spans="1:7" s="289" customFormat="1">
      <c r="A51" s="288"/>
      <c r="B51" s="288"/>
      <c r="C51" s="288"/>
      <c r="D51" s="288"/>
      <c r="E51" s="288"/>
      <c r="F51" s="288"/>
      <c r="G51" s="288"/>
    </row>
    <row r="52" spans="1:7" s="289" customFormat="1">
      <c r="A52" s="729" t="s">
        <v>571</v>
      </c>
      <c r="B52" s="729"/>
      <c r="C52" s="729"/>
      <c r="D52" s="729"/>
      <c r="E52" s="729"/>
      <c r="F52" s="729"/>
      <c r="G52" s="288"/>
    </row>
    <row r="53" spans="1:7" s="289" customFormat="1">
      <c r="A53" s="288"/>
      <c r="B53" s="288"/>
      <c r="C53" s="288"/>
      <c r="D53" s="288"/>
      <c r="E53" s="288"/>
      <c r="F53" s="288"/>
      <c r="G53" s="288"/>
    </row>
    <row r="54" spans="1:7" s="289" customFormat="1">
      <c r="A54" s="288"/>
      <c r="B54" s="288"/>
      <c r="C54" s="288"/>
      <c r="D54" s="288"/>
      <c r="E54" s="288"/>
      <c r="F54" s="288"/>
      <c r="G54" s="288"/>
    </row>
    <row r="55" spans="1:7" s="289" customFormat="1">
      <c r="A55" s="288"/>
      <c r="B55" s="288"/>
      <c r="C55" s="288"/>
      <c r="D55" s="288"/>
      <c r="E55" s="288"/>
      <c r="F55" s="288"/>
      <c r="G55" s="288"/>
    </row>
    <row r="56" spans="1:7" s="289" customFormat="1">
      <c r="A56" s="288"/>
      <c r="B56" s="288"/>
      <c r="C56" s="288"/>
      <c r="D56" s="288"/>
      <c r="E56" s="288"/>
      <c r="F56" s="288"/>
      <c r="G56" s="288"/>
    </row>
    <row r="57" spans="1:7" s="289" customFormat="1">
      <c r="A57" s="288"/>
      <c r="B57" s="288"/>
      <c r="C57" s="288"/>
      <c r="D57" s="288"/>
      <c r="E57" s="288"/>
      <c r="F57" s="288"/>
      <c r="G57" s="288"/>
    </row>
    <row r="58" spans="1:7" s="289" customFormat="1">
      <c r="A58" s="288"/>
      <c r="B58" s="288"/>
      <c r="C58" s="288"/>
      <c r="D58" s="288"/>
      <c r="E58" s="288"/>
      <c r="F58" s="288"/>
      <c r="G58" s="288"/>
    </row>
    <row r="59" spans="1:7" s="289" customFormat="1">
      <c r="A59" s="288"/>
      <c r="B59" s="288"/>
      <c r="C59" s="288"/>
      <c r="D59" s="288"/>
      <c r="E59" s="288"/>
      <c r="F59" s="288"/>
      <c r="G59" s="288"/>
    </row>
    <row r="60" spans="1:7" s="289" customFormat="1">
      <c r="A60" s="288"/>
      <c r="B60" s="288"/>
      <c r="C60" s="288"/>
      <c r="D60" s="288"/>
      <c r="E60" s="288"/>
      <c r="F60" s="288"/>
      <c r="G60" s="288"/>
    </row>
    <row r="61" spans="1:7" s="289" customFormat="1">
      <c r="A61" s="288"/>
      <c r="B61" s="288"/>
      <c r="C61" s="288"/>
      <c r="D61" s="288"/>
      <c r="E61" s="288"/>
      <c r="F61" s="288"/>
      <c r="G61" s="288"/>
    </row>
    <row r="62" spans="1:7" s="289" customFormat="1">
      <c r="A62" s="288"/>
      <c r="B62" s="288"/>
      <c r="C62" s="288"/>
      <c r="D62" s="288"/>
      <c r="E62" s="288"/>
      <c r="F62" s="288"/>
      <c r="G62" s="288"/>
    </row>
    <row r="63" spans="1:7" s="289" customFormat="1">
      <c r="A63" s="288"/>
      <c r="B63" s="288"/>
      <c r="C63" s="288"/>
      <c r="D63" s="288"/>
      <c r="E63" s="288"/>
      <c r="F63" s="288"/>
      <c r="G63" s="288"/>
    </row>
    <row r="64" spans="1:7" s="289" customFormat="1">
      <c r="A64" s="288"/>
      <c r="B64" s="288"/>
      <c r="C64" s="288"/>
      <c r="D64" s="288"/>
      <c r="E64" s="288"/>
      <c r="F64" s="288"/>
      <c r="G64" s="288"/>
    </row>
    <row r="65" spans="1:7" s="289" customFormat="1">
      <c r="A65" s="288"/>
      <c r="B65" s="288"/>
      <c r="C65" s="288"/>
      <c r="D65" s="288"/>
      <c r="E65" s="288"/>
      <c r="F65" s="288"/>
      <c r="G65" s="288"/>
    </row>
    <row r="66" spans="1:7" s="289" customFormat="1">
      <c r="A66" s="288"/>
      <c r="B66" s="288"/>
      <c r="C66" s="288"/>
      <c r="D66" s="288"/>
      <c r="E66" s="288"/>
      <c r="F66" s="288"/>
      <c r="G66" s="288"/>
    </row>
    <row r="67" spans="1:7" s="289" customFormat="1">
      <c r="A67" s="288"/>
      <c r="B67" s="288"/>
      <c r="C67" s="288"/>
      <c r="D67" s="288"/>
      <c r="E67" s="288"/>
      <c r="F67" s="288"/>
      <c r="G67" s="288"/>
    </row>
    <row r="68" spans="1:7" s="289" customFormat="1">
      <c r="A68" s="285"/>
      <c r="B68" s="285"/>
      <c r="C68" s="285"/>
      <c r="D68" s="285"/>
      <c r="E68" s="285"/>
      <c r="F68" s="285"/>
      <c r="G68" s="288"/>
    </row>
  </sheetData>
  <mergeCells count="6">
    <mergeCell ref="A52:F52"/>
    <mergeCell ref="A1:F1"/>
    <mergeCell ref="A2:K2"/>
    <mergeCell ref="A3:F3"/>
    <mergeCell ref="A49:C49"/>
    <mergeCell ref="A50:C50"/>
  </mergeCells>
  <pageMargins left="0.7" right="0.7" top="0.75" bottom="0.75" header="0.3" footer="0.3"/>
  <pageSetup scale="66"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N66"/>
  <sheetViews>
    <sheetView view="pageBreakPreview" zoomScale="80" zoomScaleNormal="100" zoomScaleSheetLayoutView="80" workbookViewId="0">
      <selection activeCell="D14" sqref="D14"/>
    </sheetView>
  </sheetViews>
  <sheetFormatPr defaultColWidth="8.77734375" defaultRowHeight="15"/>
  <cols>
    <col min="1" max="1" width="2.5546875" style="263" customWidth="1"/>
    <col min="2" max="2" width="17.6640625" style="263" customWidth="1"/>
    <col min="3" max="3" width="18.77734375" style="263" customWidth="1"/>
    <col min="4" max="4" width="15.44140625" style="263" customWidth="1"/>
    <col min="5" max="5" width="10" style="263" bestFit="1" customWidth="1"/>
    <col min="6" max="6" width="14.33203125" style="263" customWidth="1"/>
    <col min="7" max="7" width="23.5546875" style="263" customWidth="1"/>
    <col min="8" max="8" width="14.77734375" style="263" customWidth="1"/>
    <col min="9" max="16384" width="8.77734375" style="263"/>
  </cols>
  <sheetData>
    <row r="1" spans="1:14">
      <c r="A1" s="309" t="s">
        <v>414</v>
      </c>
      <c r="C1" s="309"/>
      <c r="D1" s="309"/>
      <c r="E1" s="309"/>
    </row>
    <row r="2" spans="1:14">
      <c r="A2" s="708" t="s">
        <v>585</v>
      </c>
      <c r="B2" s="708"/>
      <c r="C2" s="708"/>
      <c r="D2" s="708"/>
      <c r="E2" s="708"/>
      <c r="F2" s="708"/>
      <c r="G2" s="708"/>
      <c r="H2" s="708"/>
      <c r="I2" s="708"/>
      <c r="J2" s="708"/>
      <c r="K2" s="708"/>
    </row>
    <row r="3" spans="1:14">
      <c r="A3" s="309" t="s">
        <v>572</v>
      </c>
      <c r="C3" s="309"/>
      <c r="D3" s="309"/>
      <c r="E3" s="309"/>
    </row>
    <row r="4" spans="1:14">
      <c r="B4" s="310"/>
      <c r="C4" s="310"/>
      <c r="D4" s="310"/>
      <c r="E4" s="310"/>
    </row>
    <row r="5" spans="1:14">
      <c r="B5" s="310"/>
      <c r="C5" s="310"/>
      <c r="D5" s="310"/>
      <c r="E5" s="310"/>
    </row>
    <row r="6" spans="1:14">
      <c r="B6" s="310"/>
      <c r="C6" s="310"/>
      <c r="D6" s="310"/>
      <c r="E6" s="310"/>
    </row>
    <row r="7" spans="1:14">
      <c r="B7" s="733" t="s">
        <v>573</v>
      </c>
      <c r="C7" s="733"/>
      <c r="N7" s="311"/>
    </row>
    <row r="8" spans="1:14" ht="16.5" customHeight="1" thickBot="1">
      <c r="B8" s="734" t="s">
        <v>557</v>
      </c>
      <c r="C8" s="734"/>
    </row>
    <row r="9" spans="1:14">
      <c r="B9" s="312" t="s">
        <v>513</v>
      </c>
      <c r="C9" s="313" t="s">
        <v>574</v>
      </c>
    </row>
    <row r="10" spans="1:14">
      <c r="B10" s="314">
        <v>44562</v>
      </c>
      <c r="C10" s="315">
        <v>2.7000000000000001E-3</v>
      </c>
    </row>
    <row r="11" spans="1:14">
      <c r="B11" s="314">
        <v>44593</v>
      </c>
      <c r="C11" s="315">
        <v>2.7000000000000001E-3</v>
      </c>
    </row>
    <row r="12" spans="1:14">
      <c r="B12" s="314">
        <v>44621</v>
      </c>
      <c r="C12" s="315">
        <v>2.7000000000000001E-3</v>
      </c>
    </row>
    <row r="13" spans="1:14">
      <c r="B13" s="314">
        <v>44652</v>
      </c>
      <c r="C13" s="315">
        <v>2.7000000000000001E-3</v>
      </c>
    </row>
    <row r="14" spans="1:14">
      <c r="B14" s="314">
        <v>44682</v>
      </c>
      <c r="C14" s="315">
        <v>2.7000000000000001E-3</v>
      </c>
    </row>
    <row r="15" spans="1:14">
      <c r="B15" s="314">
        <v>44713</v>
      </c>
      <c r="C15" s="315">
        <v>2.7000000000000001E-3</v>
      </c>
    </row>
    <row r="16" spans="1:14">
      <c r="B16" s="314">
        <v>44743</v>
      </c>
      <c r="C16" s="315">
        <v>3.0000000000000001E-3</v>
      </c>
    </row>
    <row r="17" spans="2:3">
      <c r="B17" s="314">
        <v>44774</v>
      </c>
      <c r="C17" s="315">
        <v>3.0000000000000001E-3</v>
      </c>
    </row>
    <row r="18" spans="2:3">
      <c r="B18" s="314">
        <v>44805</v>
      </c>
      <c r="C18" s="315">
        <v>3.0000000000000001E-3</v>
      </c>
    </row>
    <row r="19" spans="2:3">
      <c r="B19" s="314">
        <v>44835</v>
      </c>
      <c r="C19" s="315">
        <v>4.1000000000000003E-3</v>
      </c>
    </row>
    <row r="20" spans="2:3">
      <c r="B20" s="314">
        <v>44866</v>
      </c>
      <c r="C20" s="315">
        <v>4.1000000000000003E-3</v>
      </c>
    </row>
    <row r="21" spans="2:3">
      <c r="B21" s="314">
        <v>44896</v>
      </c>
      <c r="C21" s="315">
        <v>4.1000000000000003E-3</v>
      </c>
    </row>
    <row r="22" spans="2:3">
      <c r="B22" s="314">
        <v>44927</v>
      </c>
      <c r="C22" s="315">
        <v>5.3E-3</v>
      </c>
    </row>
    <row r="23" spans="2:3">
      <c r="B23" s="314">
        <v>44958</v>
      </c>
      <c r="C23" s="315">
        <v>5.3E-3</v>
      </c>
    </row>
    <row r="24" spans="2:3">
      <c r="B24" s="314">
        <v>44986</v>
      </c>
      <c r="C24" s="315">
        <v>5.3E-3</v>
      </c>
    </row>
    <row r="25" spans="2:3">
      <c r="B25" s="314">
        <v>45017</v>
      </c>
      <c r="C25" s="315">
        <v>6.3E-3</v>
      </c>
    </row>
    <row r="26" spans="2:3">
      <c r="B26" s="314">
        <v>45047</v>
      </c>
      <c r="C26" s="315">
        <v>6.3E-3</v>
      </c>
    </row>
    <row r="27" spans="2:3">
      <c r="B27" s="314">
        <v>45078</v>
      </c>
      <c r="C27" s="315">
        <v>6.3E-3</v>
      </c>
    </row>
    <row r="28" spans="2:3">
      <c r="B28" s="314" t="s">
        <v>575</v>
      </c>
      <c r="C28" s="315">
        <v>6.7000000000000002E-3</v>
      </c>
    </row>
    <row r="29" spans="2:3">
      <c r="B29" s="314" t="s">
        <v>576</v>
      </c>
      <c r="C29" s="315">
        <v>6.7000000000000002E-3</v>
      </c>
    </row>
    <row r="30" spans="2:3">
      <c r="B30" s="316"/>
      <c r="C30" s="317"/>
    </row>
    <row r="31" spans="2:3">
      <c r="B31" s="316" t="s">
        <v>577</v>
      </c>
      <c r="C31" s="318">
        <f>ROUND(AVERAGE(C10:C29),6)</f>
        <v>4.2849999999999997E-3</v>
      </c>
    </row>
    <row r="32" spans="2:3" ht="15.75" thickBot="1">
      <c r="B32" s="319" t="s">
        <v>578</v>
      </c>
      <c r="C32" s="320">
        <f>ROUND(C31*12,6)</f>
        <v>5.142E-2</v>
      </c>
    </row>
    <row r="34" spans="2:5">
      <c r="B34" s="735" t="s">
        <v>579</v>
      </c>
      <c r="C34" s="735"/>
      <c r="D34" s="735"/>
      <c r="E34" s="735"/>
    </row>
    <row r="35" spans="2:5">
      <c r="B35" s="736" t="s">
        <v>580</v>
      </c>
      <c r="C35" s="736"/>
      <c r="D35" s="736"/>
      <c r="E35" s="736"/>
    </row>
    <row r="36" spans="2:5" ht="61.5" customHeight="1">
      <c r="B36" s="732" t="s">
        <v>581</v>
      </c>
      <c r="C36" s="732"/>
      <c r="D36" s="732"/>
      <c r="E36" s="732"/>
    </row>
    <row r="38" spans="2:5" ht="51" customHeight="1"/>
    <row r="39" spans="2:5" ht="16.899999999999999" customHeight="1"/>
    <row r="40" spans="2:5" ht="14.45" customHeight="1"/>
    <row r="44" spans="2:5">
      <c r="B44" s="321"/>
      <c r="C44" s="321"/>
      <c r="D44" s="321"/>
      <c r="E44" s="321"/>
    </row>
    <row r="46" spans="2:5" s="321" customFormat="1" ht="30.6" customHeight="1">
      <c r="B46" s="263"/>
      <c r="C46" s="263"/>
      <c r="D46" s="263"/>
      <c r="E46" s="263"/>
    </row>
    <row r="64" spans="5:5" ht="15.6" customHeight="1">
      <c r="E64" s="322"/>
    </row>
    <row r="66" ht="51" customHeight="1"/>
  </sheetData>
  <mergeCells count="6">
    <mergeCell ref="B36:E36"/>
    <mergeCell ref="A2:K2"/>
    <mergeCell ref="B7:C7"/>
    <mergeCell ref="B8:C8"/>
    <mergeCell ref="B34:E34"/>
    <mergeCell ref="B35:E35"/>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304"/>
  <sheetViews>
    <sheetView view="pageBreakPreview" zoomScale="70" zoomScaleNormal="70" zoomScaleSheetLayoutView="70" workbookViewId="0">
      <selection activeCell="K27" sqref="K27"/>
    </sheetView>
  </sheetViews>
  <sheetFormatPr defaultColWidth="8.88671875" defaultRowHeight="15"/>
  <cols>
    <col min="1" max="1" width="9.21875" style="122" customWidth="1"/>
    <col min="2" max="2" width="1.44140625" style="122" customWidth="1"/>
    <col min="3" max="3" width="39.109375" style="122" customWidth="1"/>
    <col min="4" max="4" width="12.77734375" style="122" customWidth="1"/>
    <col min="5" max="5" width="17.44140625" style="122" customWidth="1"/>
    <col min="6" max="6" width="13.44140625" style="122" customWidth="1"/>
    <col min="7" max="7" width="14.109375" style="122" customWidth="1"/>
    <col min="8" max="8" width="13.88671875" style="122" customWidth="1"/>
    <col min="9" max="10" width="12.77734375" style="122" customWidth="1"/>
    <col min="11" max="11" width="13.5546875" style="122" customWidth="1"/>
    <col min="12" max="12" width="13" style="122" customWidth="1"/>
    <col min="13" max="13" width="15" style="122" customWidth="1"/>
    <col min="14" max="14" width="13.88671875" style="122" customWidth="1"/>
    <col min="15" max="15" width="1.88671875" style="122" customWidth="1"/>
    <col min="16" max="16" width="13" style="122" customWidth="1"/>
    <col min="17" max="16384" width="8.88671875" style="122"/>
  </cols>
  <sheetData>
    <row r="1" spans="1:65">
      <c r="N1" s="123"/>
    </row>
    <row r="2" spans="1:65">
      <c r="N2" s="123"/>
    </row>
    <row r="4" spans="1:65">
      <c r="N4" s="124" t="s">
        <v>410</v>
      </c>
    </row>
    <row r="5" spans="1:65">
      <c r="C5" s="125" t="s">
        <v>411</v>
      </c>
      <c r="D5" s="125"/>
      <c r="E5" s="125"/>
      <c r="F5" s="125"/>
      <c r="G5" s="126" t="s">
        <v>154</v>
      </c>
      <c r="H5" s="125"/>
      <c r="I5" s="125"/>
      <c r="J5" s="125"/>
      <c r="K5" s="127"/>
      <c r="L5" s="122" t="s">
        <v>2</v>
      </c>
      <c r="M5" s="128"/>
      <c r="N5" s="129" t="s">
        <v>854</v>
      </c>
      <c r="O5" s="130"/>
      <c r="P5" s="131"/>
      <c r="Q5" s="131"/>
      <c r="R5" s="130"/>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c r="BM5" s="132"/>
    </row>
    <row r="6" spans="1:65">
      <c r="C6" s="125"/>
      <c r="D6" s="125"/>
      <c r="E6" s="133" t="s">
        <v>6</v>
      </c>
      <c r="F6" s="133"/>
      <c r="G6" s="134" t="s">
        <v>412</v>
      </c>
      <c r="H6" s="133"/>
      <c r="I6" s="133"/>
      <c r="J6" s="133"/>
      <c r="K6" s="127"/>
      <c r="M6" s="135"/>
      <c r="N6" s="127"/>
      <c r="O6" s="130"/>
      <c r="P6" s="136"/>
      <c r="Q6" s="131"/>
      <c r="R6" s="130"/>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row>
    <row r="7" spans="1:65">
      <c r="C7" s="135"/>
      <c r="D7" s="135"/>
      <c r="E7" s="135"/>
      <c r="F7" s="135"/>
      <c r="G7" s="135"/>
      <c r="H7" s="135"/>
      <c r="I7" s="135"/>
      <c r="J7" s="135"/>
      <c r="K7" s="135"/>
      <c r="M7" s="135"/>
      <c r="N7" s="135" t="s">
        <v>413</v>
      </c>
      <c r="O7" s="130"/>
      <c r="P7" s="131"/>
      <c r="Q7" s="131"/>
      <c r="R7" s="130"/>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132"/>
      <c r="BL7" s="132"/>
      <c r="BM7" s="132"/>
    </row>
    <row r="8" spans="1:65">
      <c r="A8" s="137"/>
      <c r="C8" s="135"/>
      <c r="D8" s="135"/>
      <c r="E8" s="135"/>
      <c r="F8" s="135"/>
      <c r="G8" s="138" t="s">
        <v>414</v>
      </c>
      <c r="H8" s="135"/>
      <c r="I8" s="135"/>
      <c r="J8" s="135"/>
      <c r="K8" s="135"/>
      <c r="L8" s="135"/>
      <c r="M8" s="135"/>
      <c r="N8" s="135"/>
      <c r="O8" s="130"/>
      <c r="P8" s="131"/>
      <c r="Q8" s="131"/>
      <c r="R8" s="130"/>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c r="BG8" s="132"/>
      <c r="BH8" s="132"/>
      <c r="BI8" s="132"/>
      <c r="BJ8" s="132"/>
      <c r="BK8" s="132"/>
      <c r="BL8" s="132"/>
      <c r="BM8" s="132"/>
    </row>
    <row r="9" spans="1:65">
      <c r="A9" s="137"/>
      <c r="C9" s="135"/>
      <c r="D9" s="135"/>
      <c r="E9" s="135"/>
      <c r="F9" s="135"/>
      <c r="G9" s="139"/>
      <c r="H9" s="135"/>
      <c r="I9" s="135"/>
      <c r="J9" s="135"/>
      <c r="K9" s="135"/>
      <c r="L9" s="135"/>
      <c r="M9" s="135"/>
      <c r="N9" s="135"/>
      <c r="O9" s="130"/>
      <c r="P9" s="131"/>
      <c r="Q9" s="131"/>
      <c r="R9" s="130"/>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132"/>
      <c r="BJ9" s="132"/>
      <c r="BK9" s="132"/>
      <c r="BL9" s="132"/>
      <c r="BM9" s="132"/>
    </row>
    <row r="10" spans="1:65">
      <c r="A10" s="137"/>
      <c r="C10" s="135" t="s">
        <v>415</v>
      </c>
      <c r="D10" s="135"/>
      <c r="E10" s="135"/>
      <c r="F10" s="135"/>
      <c r="G10" s="139"/>
      <c r="H10" s="135"/>
      <c r="I10" s="135"/>
      <c r="J10" s="135"/>
      <c r="K10" s="135"/>
      <c r="L10" s="135"/>
      <c r="M10" s="135"/>
      <c r="N10" s="135"/>
      <c r="O10" s="130"/>
      <c r="P10" s="131"/>
      <c r="Q10" s="131"/>
      <c r="R10" s="130"/>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c r="BD10" s="132"/>
      <c r="BE10" s="132"/>
      <c r="BF10" s="132"/>
      <c r="BG10" s="132"/>
      <c r="BH10" s="132"/>
      <c r="BI10" s="132"/>
      <c r="BJ10" s="132"/>
      <c r="BK10" s="132"/>
      <c r="BL10" s="132"/>
      <c r="BM10" s="132"/>
    </row>
    <row r="11" spans="1:65">
      <c r="A11" s="137"/>
      <c r="C11" s="135"/>
      <c r="D11" s="135"/>
      <c r="E11" s="135"/>
      <c r="F11" s="135"/>
      <c r="G11" s="139"/>
      <c r="L11" s="135"/>
      <c r="M11" s="135"/>
      <c r="N11" s="135"/>
      <c r="O11" s="130"/>
      <c r="P11" s="130"/>
      <c r="Q11" s="130"/>
      <c r="R11" s="130"/>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row>
    <row r="12" spans="1:65">
      <c r="A12" s="137"/>
      <c r="C12" s="135"/>
      <c r="D12" s="135"/>
      <c r="E12" s="135"/>
      <c r="F12" s="135"/>
      <c r="G12" s="135"/>
      <c r="L12" s="140"/>
      <c r="M12" s="135"/>
      <c r="N12" s="135"/>
      <c r="O12" s="130"/>
      <c r="P12" s="130"/>
      <c r="Q12" s="130"/>
      <c r="R12" s="130"/>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2"/>
      <c r="BF12" s="132"/>
      <c r="BG12" s="132"/>
      <c r="BH12" s="132"/>
      <c r="BI12" s="132"/>
      <c r="BJ12" s="132"/>
      <c r="BK12" s="132"/>
      <c r="BL12" s="132"/>
      <c r="BM12" s="132"/>
    </row>
    <row r="13" spans="1:65">
      <c r="C13" s="141" t="s">
        <v>75</v>
      </c>
      <c r="D13" s="141"/>
      <c r="E13" s="141" t="s">
        <v>76</v>
      </c>
      <c r="F13" s="141"/>
      <c r="G13" s="141" t="s">
        <v>77</v>
      </c>
      <c r="L13" s="138" t="s">
        <v>78</v>
      </c>
      <c r="M13" s="133"/>
      <c r="N13" s="138"/>
      <c r="O13" s="142"/>
      <c r="P13" s="138"/>
      <c r="Q13" s="142"/>
      <c r="R13" s="143"/>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row>
    <row r="14" spans="1:65" ht="15.75">
      <c r="C14" s="144"/>
      <c r="D14" s="144"/>
      <c r="E14" s="145" t="s">
        <v>416</v>
      </c>
      <c r="F14" s="145"/>
      <c r="G14" s="133"/>
      <c r="M14" s="133"/>
      <c r="O14" s="142"/>
      <c r="P14" s="146"/>
      <c r="Q14" s="146"/>
      <c r="R14" s="143"/>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32"/>
    </row>
    <row r="15" spans="1:65" ht="15.75">
      <c r="A15" s="137" t="s">
        <v>9</v>
      </c>
      <c r="C15" s="144"/>
      <c r="D15" s="144"/>
      <c r="E15" s="147" t="s">
        <v>82</v>
      </c>
      <c r="F15" s="147"/>
      <c r="G15" s="148" t="s">
        <v>81</v>
      </c>
      <c r="L15" s="148" t="s">
        <v>17</v>
      </c>
      <c r="M15" s="133"/>
      <c r="O15" s="130"/>
      <c r="P15" s="149"/>
      <c r="Q15" s="146"/>
      <c r="R15" s="143"/>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c r="BK15" s="132"/>
      <c r="BL15" s="132"/>
      <c r="BM15" s="132"/>
    </row>
    <row r="16" spans="1:65" ht="15.75">
      <c r="A16" s="137" t="s">
        <v>11</v>
      </c>
      <c r="C16" s="150"/>
      <c r="D16" s="150"/>
      <c r="E16" s="133"/>
      <c r="F16" s="133"/>
      <c r="G16" s="133"/>
      <c r="J16" s="151"/>
      <c r="L16" s="133"/>
      <c r="M16" s="133"/>
      <c r="N16" s="133"/>
      <c r="O16" s="130"/>
      <c r="P16" s="142"/>
      <c r="Q16" s="142"/>
      <c r="R16" s="143"/>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c r="BI16" s="132"/>
      <c r="BJ16" s="132"/>
      <c r="BK16" s="132"/>
      <c r="BL16" s="132"/>
      <c r="BM16" s="132"/>
    </row>
    <row r="17" spans="1:65" ht="15.75">
      <c r="A17" s="152"/>
      <c r="C17" s="144"/>
      <c r="D17" s="144"/>
      <c r="E17" s="133"/>
      <c r="F17" s="133"/>
      <c r="G17" s="133"/>
      <c r="L17" s="133"/>
      <c r="M17" s="133"/>
      <c r="N17" s="133"/>
      <c r="O17" s="130"/>
      <c r="P17" s="142"/>
      <c r="Q17" s="142"/>
      <c r="R17" s="143"/>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c r="BK17" s="132"/>
      <c r="BL17" s="132"/>
      <c r="BM17" s="132"/>
    </row>
    <row r="18" spans="1:65">
      <c r="A18" s="153">
        <v>1</v>
      </c>
      <c r="C18" s="144" t="s">
        <v>417</v>
      </c>
      <c r="D18" s="144"/>
      <c r="E18" s="134" t="s">
        <v>418</v>
      </c>
      <c r="F18" s="134"/>
      <c r="G18" s="154">
        <f>'Nonlevelized-IOU'!I87+'Nonlevelized-IOU'!I115+'Nonlevelized-IOU'!I116</f>
        <v>50490395.330339238</v>
      </c>
      <c r="M18" s="133"/>
      <c r="N18" s="133"/>
      <c r="O18" s="130"/>
      <c r="P18" s="142"/>
      <c r="Q18" s="142"/>
      <c r="R18" s="143"/>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c r="BK18" s="132"/>
      <c r="BL18" s="132"/>
      <c r="BM18" s="132"/>
    </row>
    <row r="19" spans="1:65">
      <c r="A19" s="153">
        <v>2</v>
      </c>
      <c r="C19" s="144" t="s">
        <v>419</v>
      </c>
      <c r="D19" s="144"/>
      <c r="E19" s="134" t="s">
        <v>420</v>
      </c>
      <c r="F19" s="134"/>
      <c r="G19" s="154">
        <f>'Nonlevelized-IOU'!I103+'Nonlevelized-IOU'!I115+'Nonlevelized-IOU'!I116</f>
        <v>45890876.496179327</v>
      </c>
      <c r="M19" s="133"/>
      <c r="N19" s="133"/>
      <c r="O19" s="130"/>
      <c r="P19" s="142"/>
      <c r="Q19" s="142"/>
      <c r="R19" s="143"/>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c r="BG19" s="132"/>
      <c r="BH19" s="132"/>
      <c r="BI19" s="132"/>
      <c r="BJ19" s="132"/>
      <c r="BK19" s="132"/>
      <c r="BL19" s="132"/>
      <c r="BM19" s="132"/>
    </row>
    <row r="20" spans="1:65">
      <c r="A20" s="153"/>
      <c r="E20" s="134"/>
      <c r="F20" s="134"/>
      <c r="M20" s="133"/>
      <c r="N20" s="133"/>
      <c r="O20" s="130"/>
      <c r="P20" s="142"/>
      <c r="Q20" s="142"/>
      <c r="R20" s="143"/>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32"/>
      <c r="BG20" s="132"/>
      <c r="BH20" s="132"/>
      <c r="BI20" s="132"/>
      <c r="BJ20" s="132"/>
      <c r="BK20" s="132"/>
      <c r="BL20" s="132"/>
      <c r="BM20" s="132"/>
    </row>
    <row r="21" spans="1:65">
      <c r="A21" s="153"/>
      <c r="C21" s="144" t="s">
        <v>421</v>
      </c>
      <c r="D21" s="144"/>
      <c r="E21" s="134"/>
      <c r="F21" s="134"/>
      <c r="G21" s="133"/>
      <c r="L21" s="133"/>
      <c r="M21" s="133"/>
      <c r="N21" s="133"/>
      <c r="O21" s="142"/>
      <c r="P21" s="142"/>
      <c r="Q21" s="142"/>
      <c r="R21" s="143"/>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132"/>
    </row>
    <row r="22" spans="1:65">
      <c r="A22" s="153">
        <v>3</v>
      </c>
      <c r="C22" s="144" t="s">
        <v>422</v>
      </c>
      <c r="D22" s="144"/>
      <c r="E22" s="134" t="s">
        <v>423</v>
      </c>
      <c r="F22" s="134"/>
      <c r="G22" s="154">
        <f>'Nonlevelized-IOU'!I167</f>
        <v>1358688.1185899561</v>
      </c>
      <c r="M22" s="133"/>
      <c r="N22" s="133"/>
      <c r="O22" s="142"/>
      <c r="P22" s="142"/>
      <c r="Q22" s="142"/>
      <c r="R22" s="143"/>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row>
    <row r="23" spans="1:65" ht="15.75">
      <c r="A23" s="153">
        <v>4</v>
      </c>
      <c r="C23" s="144" t="s">
        <v>424</v>
      </c>
      <c r="D23" s="144"/>
      <c r="E23" s="134" t="s">
        <v>425</v>
      </c>
      <c r="F23" s="134"/>
      <c r="G23" s="155">
        <f>IF(G22=0,0,G22/G18)</f>
        <v>2.6909833240571446E-2</v>
      </c>
      <c r="L23" s="156">
        <f>G23</f>
        <v>2.6909833240571446E-2</v>
      </c>
      <c r="M23" s="133"/>
      <c r="N23" s="157"/>
      <c r="O23" s="158"/>
      <c r="P23" s="159"/>
      <c r="Q23" s="142"/>
      <c r="R23" s="143"/>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c r="BE23" s="132"/>
      <c r="BF23" s="132"/>
      <c r="BG23" s="132"/>
      <c r="BH23" s="132"/>
      <c r="BI23" s="132"/>
      <c r="BJ23" s="132"/>
      <c r="BK23" s="132"/>
      <c r="BL23" s="132"/>
      <c r="BM23" s="132"/>
    </row>
    <row r="24" spans="1:65" ht="15.75">
      <c r="A24" s="153"/>
      <c r="C24" s="144"/>
      <c r="D24" s="144"/>
      <c r="E24" s="134"/>
      <c r="F24" s="134"/>
      <c r="G24" s="155"/>
      <c r="L24" s="156"/>
      <c r="M24" s="133"/>
      <c r="N24" s="157"/>
      <c r="O24" s="158"/>
      <c r="P24" s="159"/>
      <c r="Q24" s="142"/>
      <c r="R24" s="143"/>
      <c r="S24" s="132"/>
      <c r="T24" s="132"/>
      <c r="U24" s="132"/>
      <c r="V24" s="132"/>
      <c r="W24" s="132"/>
      <c r="X24" s="132"/>
      <c r="Y24" s="132"/>
      <c r="Z24" s="132"/>
      <c r="AA24" s="132"/>
      <c r="AB24" s="132"/>
      <c r="AC24" s="132"/>
      <c r="AD24" s="132"/>
      <c r="AE24" s="132"/>
      <c r="AF24" s="132"/>
      <c r="AG24" s="132"/>
      <c r="AH24" s="132"/>
      <c r="AI24" s="132"/>
      <c r="AJ24" s="132"/>
      <c r="AK24" s="132"/>
      <c r="AL24" s="132"/>
      <c r="AM24" s="132"/>
      <c r="AN24" s="132"/>
      <c r="AO24" s="132"/>
      <c r="AP24" s="132"/>
      <c r="AQ24" s="132"/>
      <c r="AR24" s="132"/>
      <c r="AS24" s="132"/>
      <c r="AT24" s="132"/>
      <c r="AU24" s="132"/>
      <c r="AV24" s="132"/>
      <c r="AW24" s="132"/>
      <c r="AX24" s="132"/>
      <c r="AY24" s="132"/>
      <c r="AZ24" s="132"/>
      <c r="BA24" s="132"/>
      <c r="BB24" s="132"/>
      <c r="BC24" s="132"/>
      <c r="BD24" s="132"/>
      <c r="BE24" s="132"/>
      <c r="BF24" s="132"/>
      <c r="BG24" s="132"/>
      <c r="BH24" s="132"/>
      <c r="BI24" s="132"/>
      <c r="BJ24" s="132"/>
      <c r="BK24" s="132"/>
      <c r="BL24" s="132"/>
      <c r="BM24" s="132"/>
    </row>
    <row r="25" spans="1:65" ht="15.75">
      <c r="A25" s="160"/>
      <c r="B25" s="132"/>
      <c r="C25" s="144" t="s">
        <v>426</v>
      </c>
      <c r="D25" s="144"/>
      <c r="E25" s="161"/>
      <c r="F25" s="161"/>
      <c r="G25" s="133"/>
      <c r="H25" s="132"/>
      <c r="I25" s="132"/>
      <c r="J25" s="132"/>
      <c r="K25" s="132"/>
      <c r="L25" s="133"/>
      <c r="M25" s="133"/>
      <c r="N25" s="157"/>
      <c r="O25" s="158"/>
      <c r="P25" s="159"/>
      <c r="Q25" s="142"/>
      <c r="R25" s="143"/>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132"/>
      <c r="BA25" s="132"/>
      <c r="BB25" s="132"/>
      <c r="BC25" s="132"/>
      <c r="BD25" s="132"/>
      <c r="BE25" s="132"/>
      <c r="BF25" s="132"/>
      <c r="BG25" s="132"/>
      <c r="BH25" s="132"/>
      <c r="BI25" s="132"/>
      <c r="BJ25" s="132"/>
      <c r="BK25" s="132"/>
      <c r="BL25" s="132"/>
      <c r="BM25" s="132"/>
    </row>
    <row r="26" spans="1:65" ht="15.75">
      <c r="A26" s="160" t="s">
        <v>427</v>
      </c>
      <c r="B26" s="132"/>
      <c r="C26" s="144" t="s">
        <v>428</v>
      </c>
      <c r="D26" s="144"/>
      <c r="E26" s="134" t="s">
        <v>429</v>
      </c>
      <c r="F26" s="134"/>
      <c r="G26" s="154">
        <f>'Nonlevelized-IOU'!I171+'Nonlevelized-IOU'!I172+'Nonlevelized-IOU'!I173</f>
        <v>16982.626772999967</v>
      </c>
      <c r="H26" s="132"/>
      <c r="I26" s="132"/>
      <c r="J26" s="132"/>
      <c r="K26" s="132"/>
      <c r="L26" s="132"/>
      <c r="M26" s="133"/>
      <c r="N26" s="157"/>
      <c r="O26" s="158"/>
      <c r="P26" s="159"/>
      <c r="Q26" s="142"/>
      <c r="R26" s="143"/>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2"/>
      <c r="BJ26" s="132"/>
      <c r="BK26" s="132"/>
      <c r="BL26" s="132"/>
      <c r="BM26" s="132"/>
    </row>
    <row r="27" spans="1:65" ht="15.75">
      <c r="A27" s="160" t="s">
        <v>430</v>
      </c>
      <c r="B27" s="132"/>
      <c r="C27" s="144" t="s">
        <v>431</v>
      </c>
      <c r="D27" s="144"/>
      <c r="E27" s="134" t="s">
        <v>432</v>
      </c>
      <c r="F27" s="134"/>
      <c r="G27" s="155">
        <f>IF(G26=0,0,G26/G18)</f>
        <v>3.3635361065979325E-4</v>
      </c>
      <c r="H27" s="132"/>
      <c r="I27" s="132"/>
      <c r="J27" s="132"/>
      <c r="K27" s="132"/>
      <c r="L27" s="156">
        <f>G27</f>
        <v>3.3635361065979325E-4</v>
      </c>
      <c r="M27" s="133"/>
      <c r="N27" s="157"/>
      <c r="O27" s="158"/>
      <c r="P27" s="159"/>
      <c r="Q27" s="142"/>
      <c r="R27" s="143"/>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2"/>
      <c r="BF27" s="132"/>
      <c r="BG27" s="132"/>
      <c r="BH27" s="132"/>
      <c r="BI27" s="132"/>
      <c r="BJ27" s="132"/>
      <c r="BK27" s="132"/>
      <c r="BL27" s="132"/>
      <c r="BM27" s="132"/>
    </row>
    <row r="28" spans="1:65" ht="15.75">
      <c r="A28" s="153"/>
      <c r="C28" s="144"/>
      <c r="D28" s="144"/>
      <c r="E28" s="134"/>
      <c r="F28" s="134"/>
      <c r="G28" s="155"/>
      <c r="L28" s="156"/>
      <c r="M28" s="133"/>
      <c r="N28" s="157"/>
      <c r="O28" s="158"/>
      <c r="P28" s="159"/>
      <c r="Q28" s="142"/>
      <c r="R28" s="143"/>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C28" s="132"/>
      <c r="BD28" s="132"/>
      <c r="BE28" s="132"/>
      <c r="BF28" s="132"/>
      <c r="BG28" s="132"/>
      <c r="BH28" s="132"/>
      <c r="BI28" s="132"/>
      <c r="BJ28" s="132"/>
      <c r="BK28" s="132"/>
      <c r="BL28" s="132"/>
      <c r="BM28" s="132"/>
    </row>
    <row r="29" spans="1:65">
      <c r="A29" s="162"/>
      <c r="C29" s="144" t="s">
        <v>433</v>
      </c>
      <c r="D29" s="144"/>
      <c r="E29" s="161"/>
      <c r="F29" s="161"/>
      <c r="G29" s="133"/>
      <c r="L29" s="133"/>
      <c r="M29" s="133"/>
      <c r="N29" s="133"/>
      <c r="O29" s="142"/>
      <c r="P29" s="133"/>
      <c r="Q29" s="142"/>
      <c r="R29" s="143"/>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c r="AX29" s="132"/>
      <c r="AY29" s="132"/>
      <c r="AZ29" s="132"/>
      <c r="BA29" s="132"/>
      <c r="BB29" s="132"/>
      <c r="BC29" s="132"/>
      <c r="BD29" s="132"/>
      <c r="BE29" s="132"/>
      <c r="BF29" s="132"/>
      <c r="BG29" s="132"/>
      <c r="BH29" s="132"/>
      <c r="BI29" s="132"/>
      <c r="BJ29" s="132"/>
      <c r="BK29" s="132"/>
      <c r="BL29" s="132"/>
      <c r="BM29" s="132"/>
    </row>
    <row r="30" spans="1:65" ht="15.75">
      <c r="A30" s="162" t="s">
        <v>434</v>
      </c>
      <c r="C30" s="144" t="s">
        <v>435</v>
      </c>
      <c r="D30" s="144"/>
      <c r="E30" s="134" t="s">
        <v>436</v>
      </c>
      <c r="F30" s="134"/>
      <c r="G30" s="154">
        <f>'Nonlevelized-IOU'!I185</f>
        <v>575553.33982675383</v>
      </c>
      <c r="M30" s="133"/>
      <c r="N30" s="163"/>
      <c r="O30" s="142"/>
      <c r="P30" s="164"/>
      <c r="Q30" s="146"/>
      <c r="R30" s="143"/>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2"/>
      <c r="BC30" s="132"/>
      <c r="BD30" s="132"/>
      <c r="BE30" s="132"/>
      <c r="BF30" s="132"/>
      <c r="BG30" s="132"/>
      <c r="BH30" s="132"/>
      <c r="BI30" s="132"/>
      <c r="BJ30" s="132"/>
      <c r="BK30" s="132"/>
      <c r="BL30" s="132"/>
      <c r="BM30" s="132"/>
    </row>
    <row r="31" spans="1:65" ht="15.75">
      <c r="A31" s="162" t="s">
        <v>437</v>
      </c>
      <c r="C31" s="144" t="s">
        <v>438</v>
      </c>
      <c r="D31" s="144"/>
      <c r="E31" s="134" t="s">
        <v>439</v>
      </c>
      <c r="F31" s="134"/>
      <c r="G31" s="155">
        <f>IF(G30=0,0,G30/G18)</f>
        <v>1.1399263881004094E-2</v>
      </c>
      <c r="L31" s="156">
        <f>G31</f>
        <v>1.1399263881004094E-2</v>
      </c>
      <c r="M31" s="133"/>
      <c r="N31" s="157"/>
      <c r="O31" s="142"/>
      <c r="P31" s="159"/>
      <c r="Q31" s="146"/>
      <c r="R31" s="143"/>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2"/>
      <c r="BC31" s="132"/>
      <c r="BD31" s="132"/>
      <c r="BE31" s="132"/>
      <c r="BF31" s="132"/>
      <c r="BG31" s="132"/>
      <c r="BH31" s="132"/>
      <c r="BI31" s="132"/>
      <c r="BJ31" s="132"/>
      <c r="BK31" s="132"/>
      <c r="BL31" s="132"/>
      <c r="BM31" s="132"/>
    </row>
    <row r="32" spans="1:65">
      <c r="A32" s="162"/>
      <c r="C32" s="144"/>
      <c r="D32" s="144"/>
      <c r="E32" s="134"/>
      <c r="F32" s="134"/>
      <c r="G32" s="133"/>
      <c r="L32" s="133"/>
      <c r="M32" s="133"/>
      <c r="Q32" s="142"/>
      <c r="R32" s="143"/>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2"/>
      <c r="BC32" s="132"/>
      <c r="BD32" s="132"/>
      <c r="BE32" s="132"/>
      <c r="BF32" s="132"/>
      <c r="BG32" s="132"/>
      <c r="BH32" s="132"/>
      <c r="BI32" s="132"/>
      <c r="BJ32" s="132"/>
      <c r="BK32" s="132"/>
      <c r="BL32" s="132"/>
      <c r="BM32" s="132"/>
    </row>
    <row r="33" spans="1:65" ht="15.75">
      <c r="A33" s="165" t="s">
        <v>440</v>
      </c>
      <c r="B33" s="166"/>
      <c r="C33" s="150" t="s">
        <v>441</v>
      </c>
      <c r="D33" s="150"/>
      <c r="E33" s="145" t="s">
        <v>442</v>
      </c>
      <c r="F33" s="145"/>
      <c r="G33" s="167"/>
      <c r="L33" s="168">
        <f>L23+L27+L31</f>
        <v>3.8645450732235333E-2</v>
      </c>
      <c r="M33" s="133"/>
      <c r="Q33" s="142"/>
      <c r="R33" s="143"/>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2"/>
      <c r="BC33" s="132"/>
      <c r="BD33" s="132"/>
      <c r="BE33" s="132"/>
      <c r="BF33" s="132"/>
      <c r="BG33" s="132"/>
      <c r="BH33" s="132"/>
      <c r="BI33" s="132"/>
      <c r="BJ33" s="132"/>
      <c r="BK33" s="132"/>
      <c r="BL33" s="132"/>
      <c r="BM33" s="132"/>
    </row>
    <row r="34" spans="1:65">
      <c r="A34" s="162"/>
      <c r="C34" s="144"/>
      <c r="D34" s="144"/>
      <c r="E34" s="134"/>
      <c r="F34" s="134"/>
      <c r="G34" s="133"/>
      <c r="L34" s="133"/>
      <c r="M34" s="133"/>
      <c r="N34" s="133"/>
      <c r="O34" s="142"/>
      <c r="P34" s="169"/>
      <c r="Q34" s="142"/>
      <c r="R34" s="143"/>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row>
    <row r="35" spans="1:65">
      <c r="A35" s="160"/>
      <c r="B35" s="170"/>
      <c r="C35" s="133" t="s">
        <v>443</v>
      </c>
      <c r="D35" s="133"/>
      <c r="E35" s="134"/>
      <c r="F35" s="134"/>
      <c r="G35" s="133"/>
      <c r="L35" s="133"/>
      <c r="M35" s="171"/>
      <c r="N35" s="170"/>
      <c r="Q35" s="146"/>
      <c r="R35" s="142" t="s">
        <v>6</v>
      </c>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c r="BD35" s="132"/>
      <c r="BE35" s="132"/>
      <c r="BF35" s="132"/>
      <c r="BG35" s="132"/>
      <c r="BH35" s="132"/>
      <c r="BI35" s="132"/>
      <c r="BJ35" s="132"/>
      <c r="BK35" s="132"/>
      <c r="BL35" s="132"/>
      <c r="BM35" s="132"/>
    </row>
    <row r="36" spans="1:65">
      <c r="A36" s="162" t="s">
        <v>444</v>
      </c>
      <c r="B36" s="170"/>
      <c r="C36" s="133" t="s">
        <v>445</v>
      </c>
      <c r="D36" s="133"/>
      <c r="E36" s="134" t="s">
        <v>446</v>
      </c>
      <c r="F36" s="134"/>
      <c r="G36" s="154">
        <f>'Nonlevelized-IOU'!I200</f>
        <v>535244.0160064915</v>
      </c>
      <c r="L36" s="133"/>
      <c r="M36" s="171"/>
      <c r="N36" s="170"/>
      <c r="Q36" s="146"/>
      <c r="R36" s="14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2"/>
      <c r="BC36" s="132"/>
      <c r="BD36" s="132"/>
      <c r="BE36" s="132"/>
      <c r="BF36" s="132"/>
      <c r="BG36" s="132"/>
      <c r="BH36" s="132"/>
      <c r="BI36" s="132"/>
      <c r="BJ36" s="132"/>
      <c r="BK36" s="132"/>
      <c r="BL36" s="132"/>
      <c r="BM36" s="132"/>
    </row>
    <row r="37" spans="1:65">
      <c r="A37" s="162" t="s">
        <v>447</v>
      </c>
      <c r="B37" s="170"/>
      <c r="C37" s="133" t="s">
        <v>448</v>
      </c>
      <c r="D37" s="133"/>
      <c r="E37" s="134" t="s">
        <v>449</v>
      </c>
      <c r="F37" s="134"/>
      <c r="G37" s="155">
        <f>IF(G36=0,0,G36/G19)</f>
        <v>1.1663407998996348E-2</v>
      </c>
      <c r="L37" s="156">
        <f>G37</f>
        <v>1.1663407998996348E-2</v>
      </c>
      <c r="M37" s="171"/>
      <c r="N37" s="170"/>
      <c r="O37" s="142"/>
      <c r="P37" s="142"/>
      <c r="Q37" s="146"/>
      <c r="R37" s="14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132"/>
      <c r="BF37" s="132"/>
      <c r="BG37" s="132"/>
      <c r="BH37" s="132"/>
      <c r="BI37" s="132"/>
      <c r="BJ37" s="132"/>
      <c r="BK37" s="132"/>
      <c r="BL37" s="132"/>
      <c r="BM37" s="132"/>
    </row>
    <row r="38" spans="1:65">
      <c r="A38" s="162"/>
      <c r="C38" s="133"/>
      <c r="D38" s="133"/>
      <c r="E38" s="134"/>
      <c r="F38" s="134"/>
      <c r="G38" s="133"/>
      <c r="L38" s="133"/>
      <c r="M38" s="133"/>
      <c r="O38" s="130"/>
      <c r="P38" s="142"/>
      <c r="Q38" s="130"/>
      <c r="R38" s="143"/>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2"/>
      <c r="AX38" s="132"/>
      <c r="AY38" s="132"/>
      <c r="AZ38" s="132"/>
      <c r="BA38" s="132"/>
      <c r="BB38" s="132"/>
      <c r="BC38" s="132"/>
      <c r="BD38" s="132"/>
      <c r="BE38" s="132"/>
      <c r="BF38" s="132"/>
      <c r="BG38" s="132"/>
      <c r="BH38" s="132"/>
      <c r="BI38" s="132"/>
      <c r="BJ38" s="132"/>
      <c r="BK38" s="132"/>
      <c r="BL38" s="132"/>
      <c r="BM38" s="132"/>
    </row>
    <row r="39" spans="1:65">
      <c r="A39" s="162"/>
      <c r="C39" s="144" t="s">
        <v>222</v>
      </c>
      <c r="D39" s="144"/>
      <c r="E39" s="172"/>
      <c r="F39" s="172"/>
      <c r="M39" s="133"/>
      <c r="O39" s="142"/>
      <c r="P39" s="142"/>
      <c r="Q39" s="142"/>
      <c r="R39" s="143"/>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2"/>
      <c r="AY39" s="132"/>
      <c r="AZ39" s="132"/>
      <c r="BA39" s="132"/>
      <c r="BB39" s="132"/>
      <c r="BC39" s="132"/>
      <c r="BD39" s="132"/>
      <c r="BE39" s="132"/>
      <c r="BF39" s="132"/>
      <c r="BG39" s="132"/>
      <c r="BH39" s="132"/>
      <c r="BI39" s="132"/>
      <c r="BJ39" s="132"/>
      <c r="BK39" s="132"/>
      <c r="BL39" s="132"/>
      <c r="BM39" s="132"/>
    </row>
    <row r="40" spans="1:65">
      <c r="A40" s="162" t="s">
        <v>450</v>
      </c>
      <c r="C40" s="144" t="s">
        <v>451</v>
      </c>
      <c r="D40" s="144"/>
      <c r="E40" s="134" t="s">
        <v>452</v>
      </c>
      <c r="F40" s="134"/>
      <c r="G40" s="154">
        <f>'Nonlevelized-IOU'!I202</f>
        <v>2674879.2731093243</v>
      </c>
      <c r="L40" s="133"/>
      <c r="M40" s="133"/>
      <c r="O40" s="142"/>
      <c r="P40" s="142"/>
      <c r="Q40" s="142"/>
      <c r="R40" s="143"/>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c r="AY40" s="132"/>
      <c r="AZ40" s="132"/>
      <c r="BA40" s="132"/>
      <c r="BB40" s="132"/>
      <c r="BC40" s="132"/>
      <c r="BD40" s="132"/>
      <c r="BE40" s="132"/>
      <c r="BF40" s="132"/>
      <c r="BG40" s="132"/>
      <c r="BH40" s="132"/>
      <c r="BI40" s="132"/>
      <c r="BJ40" s="132"/>
      <c r="BK40" s="132"/>
      <c r="BL40" s="132"/>
      <c r="BM40" s="132"/>
    </row>
    <row r="41" spans="1:65">
      <c r="A41" s="162" t="s">
        <v>453</v>
      </c>
      <c r="B41" s="170"/>
      <c r="C41" s="133" t="s">
        <v>454</v>
      </c>
      <c r="D41" s="133"/>
      <c r="E41" s="134" t="s">
        <v>455</v>
      </c>
      <c r="F41" s="134"/>
      <c r="G41" s="173">
        <f>IF(G40=0,0,G40/G19)</f>
        <v>5.8287822707679661E-2</v>
      </c>
      <c r="L41" s="156">
        <f>G41</f>
        <v>5.8287822707679661E-2</v>
      </c>
      <c r="M41" s="133"/>
      <c r="P41" s="174"/>
      <c r="Q41" s="146"/>
      <c r="R41" s="14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132"/>
      <c r="BF41" s="132"/>
      <c r="BG41" s="132"/>
      <c r="BH41" s="132"/>
      <c r="BI41" s="132"/>
      <c r="BJ41" s="132"/>
      <c r="BK41" s="132"/>
      <c r="BL41" s="132"/>
      <c r="BM41" s="132"/>
    </row>
    <row r="42" spans="1:65">
      <c r="A42" s="162"/>
      <c r="C42" s="144"/>
      <c r="D42" s="144"/>
      <c r="E42" s="134"/>
      <c r="F42" s="134"/>
      <c r="G42" s="133"/>
      <c r="L42" s="133"/>
      <c r="M42" s="133"/>
      <c r="N42" s="172"/>
      <c r="O42" s="142"/>
      <c r="P42" s="142"/>
      <c r="Q42" s="142"/>
      <c r="R42" s="143"/>
      <c r="S42" s="132"/>
      <c r="T42" s="132"/>
      <c r="U42" s="132"/>
      <c r="V42" s="132"/>
      <c r="W42" s="132"/>
      <c r="X42" s="132"/>
      <c r="Y42" s="132"/>
      <c r="Z42" s="132"/>
      <c r="AA42" s="132"/>
      <c r="AB42" s="132"/>
      <c r="AC42" s="132"/>
      <c r="AD42" s="132"/>
      <c r="AE42" s="132"/>
      <c r="AF42" s="132"/>
      <c r="AG42" s="132"/>
      <c r="AH42" s="132"/>
      <c r="AI42" s="132"/>
      <c r="AJ42" s="132"/>
      <c r="AK42" s="132"/>
      <c r="AL42" s="132"/>
      <c r="AM42" s="132"/>
      <c r="AN42" s="132"/>
      <c r="AO42" s="132"/>
      <c r="AP42" s="132"/>
      <c r="AQ42" s="132"/>
      <c r="AR42" s="132"/>
      <c r="AS42" s="132"/>
      <c r="AT42" s="132"/>
      <c r="AU42" s="132"/>
      <c r="AV42" s="132"/>
      <c r="AW42" s="132"/>
      <c r="AX42" s="132"/>
      <c r="AY42" s="132"/>
      <c r="AZ42" s="132"/>
      <c r="BA42" s="132"/>
      <c r="BB42" s="132"/>
      <c r="BC42" s="132"/>
      <c r="BD42" s="132"/>
      <c r="BE42" s="132"/>
      <c r="BF42" s="132"/>
      <c r="BG42" s="132"/>
      <c r="BH42" s="132"/>
      <c r="BI42" s="132"/>
      <c r="BJ42" s="132"/>
      <c r="BK42" s="132"/>
      <c r="BL42" s="132"/>
      <c r="BM42" s="132"/>
    </row>
    <row r="43" spans="1:65" ht="15.75">
      <c r="A43" s="165" t="s">
        <v>456</v>
      </c>
      <c r="B43" s="166"/>
      <c r="C43" s="150" t="s">
        <v>457</v>
      </c>
      <c r="D43" s="150"/>
      <c r="E43" s="145" t="s">
        <v>458</v>
      </c>
      <c r="F43" s="145"/>
      <c r="G43" s="167"/>
      <c r="L43" s="168">
        <f>L37+L41</f>
        <v>6.9951230706676013E-2</v>
      </c>
      <c r="M43" s="133"/>
      <c r="N43" s="172"/>
      <c r="O43" s="142"/>
      <c r="P43" s="142"/>
      <c r="Q43" s="142"/>
      <c r="R43" s="143"/>
      <c r="S43" s="132"/>
      <c r="T43" s="132"/>
      <c r="U43" s="132"/>
      <c r="V43" s="132"/>
      <c r="W43" s="132"/>
      <c r="X43" s="132"/>
      <c r="Y43" s="132"/>
      <c r="Z43" s="132"/>
      <c r="AA43" s="132"/>
      <c r="AB43" s="132"/>
      <c r="AC43" s="132"/>
      <c r="AD43" s="132"/>
      <c r="AE43" s="132"/>
      <c r="AF43" s="132"/>
      <c r="AG43" s="132"/>
      <c r="AH43" s="132"/>
      <c r="AI43" s="132"/>
      <c r="AJ43" s="132"/>
      <c r="AK43" s="132"/>
      <c r="AL43" s="132"/>
      <c r="AM43" s="132"/>
      <c r="AN43" s="132"/>
      <c r="AO43" s="132"/>
      <c r="AP43" s="132"/>
      <c r="AQ43" s="132"/>
      <c r="AR43" s="132"/>
      <c r="AS43" s="132"/>
      <c r="AT43" s="132"/>
      <c r="AU43" s="132"/>
      <c r="AV43" s="132"/>
      <c r="AW43" s="132"/>
      <c r="AX43" s="132"/>
      <c r="AY43" s="132"/>
      <c r="AZ43" s="132"/>
      <c r="BA43" s="132"/>
      <c r="BB43" s="132"/>
      <c r="BC43" s="132"/>
      <c r="BD43" s="132"/>
      <c r="BE43" s="132"/>
      <c r="BF43" s="132"/>
      <c r="BG43" s="132"/>
      <c r="BH43" s="132"/>
      <c r="BI43" s="132"/>
      <c r="BJ43" s="132"/>
      <c r="BK43" s="132"/>
      <c r="BL43" s="132"/>
      <c r="BM43" s="132"/>
    </row>
    <row r="44" spans="1:65">
      <c r="M44" s="175"/>
      <c r="N44" s="175"/>
      <c r="O44" s="142"/>
      <c r="P44" s="142"/>
      <c r="Q44" s="142"/>
      <c r="R44" s="143"/>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2"/>
      <c r="AU44" s="132"/>
      <c r="AV44" s="132"/>
      <c r="AW44" s="132"/>
      <c r="AX44" s="132"/>
      <c r="AY44" s="132"/>
      <c r="AZ44" s="132"/>
      <c r="BA44" s="132"/>
      <c r="BB44" s="132"/>
      <c r="BC44" s="132"/>
      <c r="BD44" s="132"/>
      <c r="BE44" s="132"/>
      <c r="BF44" s="132"/>
      <c r="BG44" s="132"/>
      <c r="BH44" s="132"/>
      <c r="BI44" s="132"/>
      <c r="BJ44" s="132"/>
      <c r="BK44" s="132"/>
      <c r="BL44" s="132"/>
      <c r="BM44" s="132"/>
    </row>
    <row r="45" spans="1:65">
      <c r="M45" s="175"/>
      <c r="N45" s="175"/>
      <c r="O45" s="142"/>
      <c r="P45" s="142"/>
      <c r="Q45" s="142"/>
      <c r="R45" s="143"/>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2"/>
      <c r="AP45" s="132"/>
      <c r="AQ45" s="132"/>
      <c r="AR45" s="132"/>
      <c r="AS45" s="132"/>
      <c r="AT45" s="132"/>
      <c r="AU45" s="132"/>
      <c r="AV45" s="132"/>
      <c r="AW45" s="132"/>
      <c r="AX45" s="132"/>
      <c r="AY45" s="132"/>
      <c r="AZ45" s="132"/>
      <c r="BA45" s="132"/>
      <c r="BB45" s="132"/>
      <c r="BC45" s="132"/>
      <c r="BD45" s="132"/>
      <c r="BE45" s="132"/>
      <c r="BF45" s="132"/>
      <c r="BG45" s="132"/>
      <c r="BH45" s="132"/>
      <c r="BI45" s="132"/>
      <c r="BJ45" s="132"/>
      <c r="BK45" s="132"/>
      <c r="BL45" s="132"/>
      <c r="BM45" s="132"/>
    </row>
    <row r="46" spans="1:65">
      <c r="M46" s="175"/>
      <c r="N46" s="175"/>
      <c r="O46" s="142"/>
      <c r="P46" s="142"/>
      <c r="Q46" s="142"/>
      <c r="R46" s="143"/>
      <c r="S46" s="132"/>
      <c r="T46" s="132"/>
      <c r="U46" s="132"/>
      <c r="V46" s="132"/>
      <c r="W46" s="132"/>
      <c r="X46" s="132"/>
      <c r="Y46" s="132"/>
      <c r="Z46" s="132"/>
      <c r="AA46" s="132"/>
      <c r="AB46" s="132"/>
      <c r="AC46" s="132"/>
      <c r="AD46" s="132"/>
      <c r="AE46" s="132"/>
      <c r="AF46" s="132"/>
      <c r="AG46" s="132"/>
      <c r="AH46" s="132"/>
      <c r="AI46" s="132"/>
      <c r="AJ46" s="132"/>
      <c r="AK46" s="132"/>
      <c r="AL46" s="132"/>
      <c r="AM46" s="132"/>
      <c r="AN46" s="132"/>
      <c r="AO46" s="132"/>
      <c r="AP46" s="132"/>
      <c r="AQ46" s="132"/>
      <c r="AR46" s="132"/>
      <c r="AS46" s="132"/>
      <c r="AT46" s="132"/>
      <c r="AU46" s="132"/>
      <c r="AV46" s="132"/>
      <c r="AW46" s="132"/>
      <c r="AX46" s="132"/>
      <c r="AY46" s="132"/>
      <c r="AZ46" s="132"/>
      <c r="BA46" s="132"/>
      <c r="BB46" s="132"/>
      <c r="BC46" s="132"/>
      <c r="BD46" s="132"/>
      <c r="BE46" s="132"/>
      <c r="BF46" s="132"/>
      <c r="BG46" s="132"/>
      <c r="BH46" s="132"/>
      <c r="BI46" s="132"/>
      <c r="BJ46" s="132"/>
      <c r="BK46" s="132"/>
      <c r="BL46" s="132"/>
      <c r="BM46" s="132"/>
    </row>
    <row r="47" spans="1:65">
      <c r="M47" s="135"/>
      <c r="N47" s="135"/>
      <c r="O47" s="143"/>
      <c r="P47" s="143"/>
      <c r="Q47" s="143"/>
      <c r="R47" s="143"/>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2"/>
      <c r="AU47" s="132"/>
      <c r="AV47" s="132"/>
      <c r="AW47" s="132"/>
      <c r="AX47" s="132"/>
      <c r="AY47" s="132"/>
      <c r="AZ47" s="132"/>
      <c r="BA47" s="132"/>
      <c r="BB47" s="132"/>
      <c r="BC47" s="132"/>
      <c r="BD47" s="132"/>
      <c r="BE47" s="132"/>
      <c r="BF47" s="132"/>
      <c r="BG47" s="132"/>
      <c r="BH47" s="132"/>
      <c r="BI47" s="132"/>
      <c r="BJ47" s="132"/>
      <c r="BK47" s="132"/>
      <c r="BL47" s="132"/>
      <c r="BM47" s="132"/>
    </row>
    <row r="48" spans="1:65">
      <c r="M48" s="133"/>
      <c r="N48" s="133"/>
      <c r="O48" s="142"/>
      <c r="P48" s="130"/>
      <c r="Q48" s="142"/>
      <c r="R48" s="143"/>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2"/>
      <c r="AU48" s="132"/>
      <c r="AV48" s="132"/>
      <c r="AW48" s="132"/>
      <c r="AX48" s="132"/>
      <c r="AY48" s="132"/>
      <c r="AZ48" s="132"/>
      <c r="BA48" s="132"/>
      <c r="BB48" s="132"/>
      <c r="BC48" s="132"/>
      <c r="BD48" s="132"/>
      <c r="BE48" s="132"/>
      <c r="BF48" s="132"/>
      <c r="BG48" s="132"/>
      <c r="BH48" s="132"/>
      <c r="BI48" s="132"/>
      <c r="BJ48" s="132"/>
      <c r="BK48" s="132"/>
      <c r="BL48" s="132"/>
      <c r="BM48" s="132"/>
    </row>
    <row r="49" spans="1:65" ht="15.75">
      <c r="M49" s="133"/>
      <c r="N49" s="157"/>
      <c r="O49" s="142"/>
      <c r="P49" s="142"/>
      <c r="Q49" s="164"/>
      <c r="R49" s="14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2"/>
      <c r="AU49" s="132"/>
      <c r="AV49" s="132"/>
      <c r="AW49" s="132"/>
      <c r="AX49" s="132"/>
      <c r="AY49" s="132"/>
      <c r="AZ49" s="132"/>
      <c r="BA49" s="132"/>
      <c r="BB49" s="132"/>
      <c r="BC49" s="132"/>
      <c r="BD49" s="132"/>
      <c r="BE49" s="132"/>
      <c r="BF49" s="132"/>
      <c r="BG49" s="132"/>
      <c r="BH49" s="132"/>
      <c r="BI49" s="132"/>
      <c r="BJ49" s="132"/>
      <c r="BK49" s="132"/>
      <c r="BL49" s="132"/>
      <c r="BM49" s="132"/>
    </row>
    <row r="50" spans="1:65" ht="15.75">
      <c r="M50" s="133"/>
      <c r="N50" s="157"/>
      <c r="O50" s="142"/>
      <c r="P50" s="142"/>
      <c r="Q50" s="164"/>
      <c r="R50" s="14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c r="AO50" s="132"/>
      <c r="AP50" s="132"/>
      <c r="AQ50" s="132"/>
      <c r="AR50" s="132"/>
      <c r="AS50" s="132"/>
      <c r="AT50" s="132"/>
      <c r="AU50" s="132"/>
      <c r="AV50" s="132"/>
      <c r="AW50" s="132"/>
      <c r="AX50" s="132"/>
      <c r="AY50" s="132"/>
      <c r="AZ50" s="132"/>
      <c r="BA50" s="132"/>
      <c r="BB50" s="132"/>
      <c r="BC50" s="132"/>
      <c r="BD50" s="132"/>
      <c r="BE50" s="132"/>
      <c r="BF50" s="132"/>
      <c r="BG50" s="132"/>
      <c r="BH50" s="132"/>
      <c r="BI50" s="132"/>
      <c r="BJ50" s="132"/>
      <c r="BK50" s="132"/>
      <c r="BL50" s="132"/>
      <c r="BM50" s="132"/>
    </row>
    <row r="51" spans="1:65" ht="15.75">
      <c r="M51" s="133"/>
      <c r="N51" s="157"/>
      <c r="O51" s="142"/>
      <c r="P51" s="142"/>
      <c r="Q51" s="164"/>
      <c r="R51" s="14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2"/>
      <c r="AU51" s="132"/>
      <c r="AV51" s="132"/>
      <c r="AW51" s="132"/>
      <c r="AX51" s="132"/>
      <c r="AY51" s="132"/>
      <c r="AZ51" s="132"/>
      <c r="BA51" s="132"/>
      <c r="BB51" s="132"/>
      <c r="BC51" s="132"/>
      <c r="BD51" s="132"/>
      <c r="BE51" s="132"/>
      <c r="BF51" s="132"/>
      <c r="BG51" s="132"/>
      <c r="BH51" s="132"/>
      <c r="BI51" s="132"/>
      <c r="BJ51" s="132"/>
      <c r="BK51" s="132"/>
      <c r="BL51" s="132"/>
      <c r="BM51" s="132"/>
    </row>
    <row r="52" spans="1:65" ht="15.75">
      <c r="A52" s="160"/>
      <c r="B52" s="170"/>
      <c r="C52" s="176"/>
      <c r="D52" s="176"/>
      <c r="E52" s="161"/>
      <c r="F52" s="161"/>
      <c r="G52" s="133"/>
      <c r="H52" s="176"/>
      <c r="I52" s="176"/>
      <c r="J52" s="155"/>
      <c r="K52" s="176"/>
      <c r="L52" s="133"/>
      <c r="M52" s="133"/>
      <c r="N52" s="157"/>
      <c r="O52" s="142"/>
      <c r="P52" s="142"/>
      <c r="Q52" s="164"/>
      <c r="R52" s="14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2"/>
      <c r="AU52" s="132"/>
      <c r="AV52" s="132"/>
      <c r="AW52" s="132"/>
      <c r="AX52" s="132"/>
      <c r="AY52" s="132"/>
      <c r="AZ52" s="132"/>
      <c r="BA52" s="132"/>
      <c r="BB52" s="132"/>
      <c r="BC52" s="132"/>
      <c r="BD52" s="132"/>
      <c r="BE52" s="132"/>
      <c r="BF52" s="132"/>
      <c r="BG52" s="132"/>
      <c r="BH52" s="132"/>
      <c r="BI52" s="132"/>
      <c r="BJ52" s="132"/>
      <c r="BK52" s="132"/>
      <c r="BL52" s="132"/>
      <c r="BM52" s="132"/>
    </row>
    <row r="53" spans="1:65" ht="15.75">
      <c r="A53" s="160"/>
      <c r="B53" s="170"/>
      <c r="C53" s="176"/>
      <c r="D53" s="176"/>
      <c r="E53" s="161"/>
      <c r="F53" s="161"/>
      <c r="G53" s="133"/>
      <c r="H53" s="176"/>
      <c r="I53" s="176"/>
      <c r="J53" s="155"/>
      <c r="K53" s="176"/>
      <c r="L53" s="133"/>
      <c r="M53" s="133"/>
      <c r="N53" s="157"/>
      <c r="O53" s="142"/>
      <c r="P53" s="142"/>
      <c r="Q53" s="164"/>
      <c r="R53" s="14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c r="AO53" s="132"/>
      <c r="AP53" s="132"/>
      <c r="AQ53" s="132"/>
      <c r="AR53" s="132"/>
      <c r="AS53" s="132"/>
      <c r="AT53" s="132"/>
      <c r="AU53" s="132"/>
      <c r="AV53" s="132"/>
      <c r="AW53" s="132"/>
      <c r="AX53" s="132"/>
      <c r="AY53" s="132"/>
      <c r="AZ53" s="132"/>
      <c r="BA53" s="132"/>
      <c r="BB53" s="132"/>
      <c r="BC53" s="132"/>
      <c r="BD53" s="132"/>
      <c r="BE53" s="132"/>
      <c r="BF53" s="132"/>
      <c r="BG53" s="132"/>
      <c r="BH53" s="132"/>
      <c r="BI53" s="132"/>
      <c r="BJ53" s="132"/>
      <c r="BK53" s="132"/>
      <c r="BL53" s="132"/>
      <c r="BM53" s="132"/>
    </row>
    <row r="54" spans="1:65" ht="15.75">
      <c r="A54" s="177"/>
      <c r="B54" s="132"/>
      <c r="C54" s="160"/>
      <c r="D54" s="160"/>
      <c r="E54" s="161"/>
      <c r="F54" s="161"/>
      <c r="G54" s="133"/>
      <c r="H54" s="176"/>
      <c r="I54" s="176"/>
      <c r="J54" s="155"/>
      <c r="K54" s="176"/>
      <c r="M54" s="133"/>
      <c r="N54" s="178"/>
      <c r="O54" s="179"/>
      <c r="P54" s="142"/>
      <c r="Q54" s="164"/>
      <c r="R54" s="14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c r="AW54" s="132"/>
      <c r="AX54" s="132"/>
      <c r="AY54" s="132"/>
      <c r="AZ54" s="132"/>
      <c r="BA54" s="132"/>
      <c r="BB54" s="132"/>
      <c r="BC54" s="132"/>
      <c r="BD54" s="132"/>
      <c r="BE54" s="132"/>
      <c r="BF54" s="132"/>
      <c r="BG54" s="132"/>
      <c r="BH54" s="132"/>
      <c r="BI54" s="132"/>
      <c r="BJ54" s="132"/>
      <c r="BK54" s="132"/>
      <c r="BL54" s="132"/>
      <c r="BM54" s="132"/>
    </row>
    <row r="55" spans="1:65" ht="15.75">
      <c r="A55" s="177"/>
      <c r="B55" s="132"/>
      <c r="C55" s="160"/>
      <c r="D55" s="160"/>
      <c r="E55" s="161"/>
      <c r="F55" s="161"/>
      <c r="G55" s="133"/>
      <c r="H55" s="176"/>
      <c r="I55" s="176"/>
      <c r="J55" s="155"/>
      <c r="K55" s="176"/>
      <c r="M55" s="133"/>
      <c r="N55" s="157"/>
      <c r="O55" s="179"/>
      <c r="P55" s="142"/>
      <c r="Q55" s="164"/>
      <c r="R55" s="142"/>
      <c r="S55" s="132"/>
      <c r="T55" s="132"/>
      <c r="U55" s="132"/>
      <c r="V55" s="132"/>
      <c r="W55" s="132"/>
      <c r="X55" s="132"/>
      <c r="Y55" s="132"/>
      <c r="Z55" s="132"/>
      <c r="AA55" s="132"/>
      <c r="AB55" s="132"/>
      <c r="AC55" s="132"/>
      <c r="AD55" s="132"/>
      <c r="AE55" s="132"/>
      <c r="AF55" s="132"/>
      <c r="AG55" s="132"/>
      <c r="AH55" s="132"/>
      <c r="AI55" s="132"/>
      <c r="AJ55" s="132"/>
      <c r="AK55" s="132"/>
      <c r="AL55" s="132"/>
      <c r="AM55" s="132"/>
      <c r="AN55" s="132"/>
      <c r="AO55" s="132"/>
      <c r="AP55" s="132"/>
      <c r="AQ55" s="132"/>
      <c r="AR55" s="132"/>
      <c r="AS55" s="132"/>
      <c r="AT55" s="132"/>
      <c r="AU55" s="132"/>
      <c r="AV55" s="132"/>
      <c r="AW55" s="132"/>
      <c r="AX55" s="132"/>
      <c r="AY55" s="132"/>
      <c r="AZ55" s="132"/>
      <c r="BA55" s="132"/>
      <c r="BB55" s="132"/>
      <c r="BC55" s="132"/>
      <c r="BD55" s="132"/>
      <c r="BE55" s="132"/>
      <c r="BF55" s="132"/>
      <c r="BG55" s="132"/>
      <c r="BH55" s="132"/>
      <c r="BI55" s="132"/>
      <c r="BJ55" s="132"/>
      <c r="BK55" s="132"/>
      <c r="BL55" s="132"/>
      <c r="BM55" s="132"/>
    </row>
    <row r="56" spans="1:65" ht="15.75">
      <c r="A56" s="180"/>
      <c r="B56" s="132"/>
      <c r="C56" s="160"/>
      <c r="D56" s="160"/>
      <c r="E56" s="161"/>
      <c r="F56" s="161"/>
      <c r="G56" s="133"/>
      <c r="H56" s="176"/>
      <c r="I56" s="176"/>
      <c r="J56" s="155"/>
      <c r="K56" s="176"/>
      <c r="M56" s="133"/>
      <c r="N56" s="157"/>
      <c r="O56" s="179"/>
      <c r="P56" s="142"/>
      <c r="Q56" s="164"/>
      <c r="R56" s="14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2"/>
      <c r="AQ56" s="132"/>
      <c r="AR56" s="132"/>
      <c r="AS56" s="132"/>
      <c r="AT56" s="132"/>
      <c r="AU56" s="132"/>
      <c r="AV56" s="132"/>
      <c r="AW56" s="132"/>
      <c r="AX56" s="132"/>
      <c r="AY56" s="132"/>
      <c r="AZ56" s="132"/>
      <c r="BA56" s="132"/>
      <c r="BB56" s="132"/>
      <c r="BC56" s="132"/>
      <c r="BD56" s="132"/>
      <c r="BE56" s="132"/>
      <c r="BF56" s="132"/>
      <c r="BG56" s="132"/>
      <c r="BH56" s="132"/>
      <c r="BI56" s="132"/>
      <c r="BJ56" s="132"/>
      <c r="BK56" s="132"/>
      <c r="BL56" s="132"/>
      <c r="BM56" s="132"/>
    </row>
    <row r="57" spans="1:65">
      <c r="A57" s="137"/>
      <c r="C57" s="176"/>
      <c r="D57" s="176"/>
      <c r="E57" s="176"/>
      <c r="F57" s="176"/>
      <c r="G57" s="133"/>
      <c r="H57" s="176"/>
      <c r="I57" s="176"/>
      <c r="J57" s="176"/>
      <c r="K57" s="176"/>
      <c r="M57" s="133"/>
      <c r="N57" s="133"/>
      <c r="O57" s="142"/>
      <c r="P57" s="142"/>
      <c r="Q57" s="146"/>
      <c r="R57" s="142" t="s">
        <v>6</v>
      </c>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row>
    <row r="58" spans="1:65">
      <c r="N58" s="123"/>
    </row>
    <row r="59" spans="1:65">
      <c r="N59" s="123"/>
    </row>
    <row r="61" spans="1:65">
      <c r="A61" s="137"/>
      <c r="C61" s="176"/>
      <c r="D61" s="176"/>
      <c r="E61" s="176"/>
      <c r="F61" s="176"/>
      <c r="G61" s="133"/>
      <c r="H61" s="176"/>
      <c r="I61" s="176"/>
      <c r="J61" s="176"/>
      <c r="K61" s="176"/>
      <c r="M61" s="133"/>
      <c r="N61" s="123" t="str">
        <f>N4</f>
        <v>Attachment GG - Republic</v>
      </c>
      <c r="O61" s="142"/>
      <c r="P61" s="130"/>
      <c r="Q61" s="142"/>
      <c r="R61" s="143"/>
      <c r="S61" s="132"/>
      <c r="T61" s="132"/>
      <c r="U61" s="132"/>
      <c r="V61" s="132"/>
      <c r="W61" s="132"/>
      <c r="X61" s="132"/>
      <c r="Y61" s="132"/>
      <c r="Z61" s="132"/>
      <c r="AA61" s="132"/>
      <c r="AB61" s="132"/>
      <c r="AC61" s="132"/>
      <c r="AD61" s="132"/>
      <c r="AE61" s="132"/>
      <c r="AF61" s="132"/>
      <c r="AG61" s="132"/>
      <c r="AH61" s="132"/>
      <c r="AI61" s="132"/>
      <c r="AJ61" s="132"/>
      <c r="AK61" s="132"/>
      <c r="AL61" s="132"/>
      <c r="AM61" s="132"/>
      <c r="AN61" s="132"/>
      <c r="AO61" s="132"/>
      <c r="AP61" s="132"/>
      <c r="AQ61" s="132"/>
      <c r="AR61" s="132"/>
      <c r="AS61" s="132"/>
      <c r="AT61" s="132"/>
      <c r="AU61" s="132"/>
      <c r="AV61" s="132"/>
      <c r="AW61" s="132"/>
      <c r="AX61" s="132"/>
      <c r="AY61" s="132"/>
      <c r="AZ61" s="132"/>
      <c r="BA61" s="132"/>
      <c r="BB61" s="132"/>
      <c r="BC61" s="132"/>
      <c r="BD61" s="132"/>
      <c r="BE61" s="132"/>
      <c r="BF61" s="132"/>
      <c r="BG61" s="132"/>
      <c r="BH61" s="132"/>
      <c r="BI61" s="132"/>
      <c r="BJ61" s="132"/>
      <c r="BK61" s="132"/>
      <c r="BL61" s="132"/>
      <c r="BM61" s="132"/>
    </row>
    <row r="62" spans="1:65">
      <c r="A62" s="137"/>
      <c r="C62" s="144" t="str">
        <f>C5</f>
        <v>Formula Rate calculation</v>
      </c>
      <c r="D62" s="144"/>
      <c r="E62" s="176"/>
      <c r="F62" s="176"/>
      <c r="G62" s="176" t="str">
        <f>G5</f>
        <v xml:space="preserve">     Rate Formula Template</v>
      </c>
      <c r="H62" s="176"/>
      <c r="I62" s="176"/>
      <c r="J62" s="176"/>
      <c r="K62" s="176"/>
      <c r="M62" s="133"/>
      <c r="N62" s="181" t="str">
        <f>N5</f>
        <v>For the 12 months ended 12/31/2024</v>
      </c>
      <c r="O62" s="142"/>
      <c r="P62" s="130"/>
      <c r="Q62" s="142"/>
      <c r="R62" s="143"/>
      <c r="S62" s="132"/>
      <c r="T62" s="132"/>
      <c r="U62" s="132"/>
      <c r="V62" s="132"/>
      <c r="W62" s="132"/>
      <c r="X62" s="132"/>
      <c r="Y62" s="132"/>
      <c r="Z62" s="132"/>
      <c r="AA62" s="132"/>
      <c r="AB62" s="132"/>
      <c r="AC62" s="132"/>
      <c r="AD62" s="132"/>
      <c r="AE62" s="132"/>
      <c r="AF62" s="132"/>
      <c r="AG62" s="132"/>
      <c r="AH62" s="132"/>
      <c r="AI62" s="132"/>
      <c r="AJ62" s="132"/>
      <c r="AK62" s="132"/>
      <c r="AL62" s="132"/>
      <c r="AM62" s="132"/>
      <c r="AN62" s="132"/>
      <c r="AO62" s="132"/>
      <c r="AP62" s="132"/>
      <c r="AQ62" s="132"/>
      <c r="AR62" s="132"/>
      <c r="AS62" s="132"/>
      <c r="AT62" s="132"/>
      <c r="AU62" s="132"/>
      <c r="AV62" s="132"/>
      <c r="AW62" s="132"/>
      <c r="AX62" s="132"/>
      <c r="AY62" s="132"/>
      <c r="AZ62" s="132"/>
      <c r="BA62" s="132"/>
      <c r="BB62" s="132"/>
      <c r="BC62" s="132"/>
      <c r="BD62" s="132"/>
      <c r="BE62" s="132"/>
      <c r="BF62" s="132"/>
      <c r="BG62" s="132"/>
      <c r="BH62" s="132"/>
      <c r="BI62" s="132"/>
      <c r="BJ62" s="132"/>
      <c r="BK62" s="132"/>
      <c r="BL62" s="132"/>
      <c r="BM62" s="132"/>
    </row>
    <row r="63" spans="1:65">
      <c r="A63" s="137"/>
      <c r="C63" s="144"/>
      <c r="D63" s="144"/>
      <c r="E63" s="176"/>
      <c r="F63" s="176"/>
      <c r="G63" s="176" t="str">
        <f>G6</f>
        <v xml:space="preserve"> Utilizing Attachment O Data</v>
      </c>
      <c r="H63" s="176"/>
      <c r="I63" s="176"/>
      <c r="J63" s="176"/>
      <c r="K63" s="176"/>
      <c r="L63" s="133"/>
      <c r="M63" s="133"/>
      <c r="O63" s="142"/>
      <c r="P63" s="130"/>
      <c r="Q63" s="142"/>
      <c r="R63" s="143"/>
      <c r="S63" s="132"/>
      <c r="T63" s="132"/>
      <c r="U63" s="132"/>
      <c r="V63" s="132"/>
      <c r="W63" s="132"/>
      <c r="X63" s="132"/>
      <c r="Y63" s="132"/>
      <c r="Z63" s="132"/>
      <c r="AA63" s="132"/>
      <c r="AB63" s="132"/>
      <c r="AC63" s="132"/>
      <c r="AD63" s="132"/>
      <c r="AE63" s="132"/>
      <c r="AF63" s="132"/>
      <c r="AG63" s="132"/>
      <c r="AH63" s="132"/>
      <c r="AI63" s="132"/>
      <c r="AJ63" s="132"/>
      <c r="AK63" s="132"/>
      <c r="AL63" s="132"/>
      <c r="AM63" s="132"/>
      <c r="AN63" s="132"/>
      <c r="AO63" s="132"/>
      <c r="AP63" s="132"/>
      <c r="AQ63" s="132"/>
      <c r="AR63" s="132"/>
      <c r="AS63" s="132"/>
      <c r="AT63" s="132"/>
      <c r="AU63" s="132"/>
      <c r="AV63" s="132"/>
      <c r="AW63" s="132"/>
      <c r="AX63" s="132"/>
      <c r="AY63" s="132"/>
      <c r="AZ63" s="132"/>
      <c r="BA63" s="132"/>
      <c r="BB63" s="132"/>
      <c r="BC63" s="132"/>
      <c r="BD63" s="132"/>
      <c r="BE63" s="132"/>
      <c r="BF63" s="132"/>
      <c r="BG63" s="132"/>
      <c r="BH63" s="132"/>
      <c r="BI63" s="132"/>
      <c r="BJ63" s="132"/>
      <c r="BK63" s="132"/>
      <c r="BL63" s="132"/>
      <c r="BM63" s="132"/>
    </row>
    <row r="64" spans="1:65" ht="14.25" customHeight="1">
      <c r="A64" s="137"/>
      <c r="C64" s="176"/>
      <c r="D64" s="176"/>
      <c r="E64" s="176"/>
      <c r="F64" s="176"/>
      <c r="G64" s="176"/>
      <c r="H64" s="176"/>
      <c r="I64" s="176"/>
      <c r="J64" s="176"/>
      <c r="K64" s="176"/>
      <c r="M64" s="133"/>
      <c r="N64" s="176" t="s">
        <v>459</v>
      </c>
      <c r="O64" s="142"/>
      <c r="P64" s="130"/>
      <c r="Q64" s="142"/>
      <c r="R64" s="143"/>
      <c r="S64" s="132"/>
      <c r="T64" s="132"/>
      <c r="U64" s="132"/>
      <c r="V64" s="132"/>
      <c r="W64" s="132"/>
      <c r="X64" s="132"/>
      <c r="Y64" s="132"/>
      <c r="Z64" s="132"/>
      <c r="AA64" s="132"/>
      <c r="AB64" s="132"/>
      <c r="AC64" s="132"/>
      <c r="AD64" s="132"/>
      <c r="AE64" s="132"/>
      <c r="AF64" s="132"/>
      <c r="AG64" s="132"/>
      <c r="AH64" s="132"/>
      <c r="AI64" s="132"/>
      <c r="AJ64" s="132"/>
      <c r="AK64" s="132"/>
      <c r="AL64" s="132"/>
      <c r="AM64" s="132"/>
      <c r="AN64" s="132"/>
      <c r="AO64" s="132"/>
      <c r="AP64" s="132"/>
      <c r="AQ64" s="132"/>
      <c r="AR64" s="132"/>
      <c r="AS64" s="132"/>
      <c r="AT64" s="132"/>
      <c r="AU64" s="132"/>
      <c r="AV64" s="132"/>
      <c r="AW64" s="132"/>
      <c r="AX64" s="132"/>
      <c r="AY64" s="132"/>
      <c r="AZ64" s="132"/>
      <c r="BA64" s="132"/>
      <c r="BB64" s="132"/>
      <c r="BC64" s="132"/>
      <c r="BD64" s="132"/>
      <c r="BE64" s="132"/>
      <c r="BF64" s="132"/>
      <c r="BG64" s="132"/>
      <c r="BH64" s="132"/>
      <c r="BI64" s="132"/>
      <c r="BJ64" s="132"/>
      <c r="BK64" s="132"/>
      <c r="BL64" s="132"/>
      <c r="BM64" s="132"/>
    </row>
    <row r="65" spans="1:65">
      <c r="A65" s="137"/>
      <c r="E65" s="176"/>
      <c r="F65" s="176"/>
      <c r="G65" s="176" t="str">
        <f>G8</f>
        <v>Republic Transmission, LLC</v>
      </c>
      <c r="H65" s="176"/>
      <c r="I65" s="176"/>
      <c r="J65" s="176"/>
      <c r="K65" s="176"/>
      <c r="L65" s="176"/>
      <c r="M65" s="133"/>
      <c r="N65" s="133"/>
      <c r="O65" s="142"/>
      <c r="P65" s="130"/>
      <c r="Q65" s="142"/>
      <c r="R65" s="143"/>
      <c r="S65" s="132"/>
      <c r="T65" s="132"/>
      <c r="U65" s="132"/>
      <c r="V65" s="132"/>
      <c r="W65" s="132"/>
      <c r="X65" s="132"/>
      <c r="Y65" s="132"/>
      <c r="Z65" s="132"/>
      <c r="AA65" s="132"/>
      <c r="AB65" s="132"/>
      <c r="AC65" s="132"/>
      <c r="AD65" s="132"/>
      <c r="AE65" s="132"/>
      <c r="AF65" s="132"/>
      <c r="AG65" s="132"/>
      <c r="AH65" s="132"/>
      <c r="AI65" s="132"/>
      <c r="AJ65" s="132"/>
      <c r="AK65" s="132"/>
      <c r="AL65" s="132"/>
      <c r="AM65" s="132"/>
      <c r="AN65" s="132"/>
      <c r="AO65" s="132"/>
      <c r="AP65" s="132"/>
      <c r="AQ65" s="132"/>
      <c r="AR65" s="132"/>
      <c r="AS65" s="132"/>
      <c r="AT65" s="132"/>
      <c r="AU65" s="132"/>
      <c r="AV65" s="132"/>
      <c r="AW65" s="132"/>
      <c r="AX65" s="132"/>
      <c r="AY65" s="132"/>
      <c r="AZ65" s="132"/>
      <c r="BA65" s="132"/>
      <c r="BB65" s="132"/>
      <c r="BC65" s="132"/>
      <c r="BD65" s="132"/>
      <c r="BE65" s="132"/>
      <c r="BF65" s="132"/>
      <c r="BG65" s="132"/>
      <c r="BH65" s="132"/>
      <c r="BI65" s="132"/>
      <c r="BJ65" s="132"/>
      <c r="BK65" s="132"/>
      <c r="BL65" s="132"/>
      <c r="BM65" s="132"/>
    </row>
    <row r="66" spans="1:65">
      <c r="A66" s="137"/>
      <c r="E66" s="144"/>
      <c r="F66" s="144"/>
      <c r="G66" s="144"/>
      <c r="H66" s="144"/>
      <c r="I66" s="144"/>
      <c r="J66" s="144"/>
      <c r="K66" s="144"/>
      <c r="L66" s="144"/>
      <c r="M66" s="144"/>
      <c r="N66" s="144"/>
      <c r="O66" s="142"/>
      <c r="P66" s="130"/>
      <c r="Q66" s="142"/>
      <c r="R66" s="143"/>
      <c r="S66" s="132"/>
      <c r="T66" s="132"/>
      <c r="U66" s="132"/>
      <c r="V66" s="132"/>
      <c r="W66" s="132"/>
      <c r="X66" s="132"/>
      <c r="Y66" s="132"/>
      <c r="Z66" s="132"/>
      <c r="AA66" s="132"/>
      <c r="AB66" s="132"/>
      <c r="AC66" s="132"/>
      <c r="AD66" s="132"/>
      <c r="AE66" s="132"/>
      <c r="AF66" s="132"/>
      <c r="AG66" s="132"/>
      <c r="AH66" s="132"/>
      <c r="AI66" s="132"/>
      <c r="AJ66" s="132"/>
      <c r="AK66" s="132"/>
      <c r="AL66" s="132"/>
      <c r="AM66" s="132"/>
      <c r="AN66" s="132"/>
      <c r="AO66" s="132"/>
      <c r="AP66" s="132"/>
      <c r="AQ66" s="132"/>
      <c r="AR66" s="132"/>
      <c r="AS66" s="132"/>
      <c r="AT66" s="132"/>
      <c r="AU66" s="132"/>
      <c r="AV66" s="132"/>
      <c r="AW66" s="132"/>
      <c r="AX66" s="132"/>
      <c r="AY66" s="132"/>
      <c r="AZ66" s="132"/>
      <c r="BA66" s="132"/>
      <c r="BB66" s="132"/>
      <c r="BC66" s="132"/>
      <c r="BD66" s="132"/>
      <c r="BE66" s="132"/>
      <c r="BF66" s="132"/>
      <c r="BG66" s="132"/>
      <c r="BH66" s="132"/>
      <c r="BI66" s="132"/>
      <c r="BJ66" s="132"/>
      <c r="BK66" s="132"/>
      <c r="BL66" s="132"/>
      <c r="BM66" s="132"/>
    </row>
    <row r="67" spans="1:65" ht="15.75">
      <c r="A67" s="137"/>
      <c r="C67" s="176"/>
      <c r="D67" s="176"/>
      <c r="E67" s="150" t="s">
        <v>460</v>
      </c>
      <c r="F67" s="150"/>
      <c r="H67" s="135"/>
      <c r="I67" s="135"/>
      <c r="J67" s="135"/>
      <c r="K67" s="135"/>
      <c r="L67" s="135"/>
      <c r="M67" s="133"/>
      <c r="N67" s="133"/>
      <c r="O67" s="142"/>
      <c r="P67" s="130"/>
      <c r="Q67" s="142"/>
      <c r="R67" s="143"/>
      <c r="S67" s="132"/>
      <c r="T67" s="132"/>
      <c r="U67" s="132"/>
      <c r="V67" s="132"/>
      <c r="W67" s="132"/>
      <c r="X67" s="132"/>
      <c r="Y67" s="132"/>
      <c r="Z67" s="132"/>
      <c r="AA67" s="132"/>
      <c r="AB67" s="132"/>
      <c r="AC67" s="132"/>
      <c r="AD67" s="132"/>
      <c r="AE67" s="132"/>
      <c r="AF67" s="132"/>
      <c r="AG67" s="132"/>
      <c r="AH67" s="132"/>
      <c r="AI67" s="132"/>
      <c r="AJ67" s="132"/>
      <c r="AK67" s="132"/>
      <c r="AL67" s="132"/>
      <c r="AM67" s="132"/>
      <c r="AN67" s="132"/>
      <c r="AO67" s="132"/>
      <c r="AP67" s="132"/>
      <c r="AQ67" s="132"/>
      <c r="AR67" s="132"/>
      <c r="AS67" s="132"/>
      <c r="AT67" s="132"/>
      <c r="AU67" s="132"/>
      <c r="AV67" s="132"/>
      <c r="AW67" s="132"/>
      <c r="AX67" s="132"/>
      <c r="AY67" s="132"/>
      <c r="AZ67" s="132"/>
      <c r="BA67" s="132"/>
      <c r="BB67" s="132"/>
      <c r="BC67" s="132"/>
      <c r="BD67" s="132"/>
      <c r="BE67" s="132"/>
      <c r="BF67" s="132"/>
      <c r="BG67" s="132"/>
      <c r="BH67" s="132"/>
      <c r="BI67" s="132"/>
      <c r="BJ67" s="132"/>
      <c r="BK67" s="132"/>
      <c r="BL67" s="132"/>
      <c r="BM67" s="132"/>
    </row>
    <row r="68" spans="1:65" ht="15.75">
      <c r="A68" s="137"/>
      <c r="C68" s="176"/>
      <c r="D68" s="176"/>
      <c r="E68" s="150"/>
      <c r="F68" s="150"/>
      <c r="H68" s="135"/>
      <c r="I68" s="135"/>
      <c r="J68" s="135"/>
      <c r="K68" s="135"/>
      <c r="L68" s="135"/>
      <c r="M68" s="133"/>
      <c r="N68" s="133"/>
      <c r="O68" s="142"/>
      <c r="P68" s="130"/>
      <c r="Q68" s="142"/>
      <c r="R68" s="143"/>
      <c r="S68" s="132"/>
      <c r="T68" s="132"/>
      <c r="U68" s="132"/>
      <c r="V68" s="132"/>
      <c r="W68" s="132"/>
      <c r="X68" s="132"/>
      <c r="Y68" s="132"/>
      <c r="Z68" s="132"/>
      <c r="AA68" s="132"/>
      <c r="AB68" s="132"/>
      <c r="AC68" s="132"/>
      <c r="AD68" s="132"/>
      <c r="AE68" s="132"/>
      <c r="AF68" s="132"/>
      <c r="AG68" s="132"/>
      <c r="AH68" s="132"/>
      <c r="AI68" s="132"/>
      <c r="AJ68" s="132"/>
      <c r="AK68" s="132"/>
      <c r="AL68" s="132"/>
      <c r="AM68" s="132"/>
      <c r="AN68" s="132"/>
      <c r="AO68" s="132"/>
      <c r="AP68" s="132"/>
      <c r="AQ68" s="132"/>
      <c r="AR68" s="132"/>
      <c r="AS68" s="132"/>
      <c r="AT68" s="132"/>
      <c r="AU68" s="132"/>
      <c r="AV68" s="132"/>
      <c r="AW68" s="132"/>
      <c r="AX68" s="132"/>
      <c r="AY68" s="132"/>
      <c r="AZ68" s="132"/>
      <c r="BA68" s="132"/>
      <c r="BB68" s="132"/>
      <c r="BC68" s="132"/>
      <c r="BD68" s="132"/>
      <c r="BE68" s="132"/>
      <c r="BF68" s="132"/>
      <c r="BG68" s="132"/>
      <c r="BH68" s="132"/>
      <c r="BI68" s="132"/>
      <c r="BJ68" s="132"/>
      <c r="BK68" s="132"/>
      <c r="BL68" s="132"/>
      <c r="BM68" s="132"/>
    </row>
    <row r="69" spans="1:65" ht="15.75">
      <c r="A69" s="137"/>
      <c r="C69" s="182">
        <v>-1</v>
      </c>
      <c r="D69" s="182">
        <v>-2</v>
      </c>
      <c r="E69" s="182">
        <v>-3</v>
      </c>
      <c r="F69" s="182">
        <v>-4</v>
      </c>
      <c r="G69" s="182">
        <v>-5</v>
      </c>
      <c r="H69" s="182">
        <v>-6</v>
      </c>
      <c r="I69" s="182">
        <v>-7</v>
      </c>
      <c r="J69" s="182">
        <v>-8</v>
      </c>
      <c r="K69" s="182">
        <v>-9</v>
      </c>
      <c r="L69" s="182">
        <v>-10</v>
      </c>
      <c r="M69" s="182">
        <v>-11</v>
      </c>
      <c r="N69" s="182">
        <v>-12</v>
      </c>
      <c r="O69" s="142"/>
      <c r="P69" s="130"/>
      <c r="Q69" s="142"/>
      <c r="R69" s="143"/>
      <c r="S69" s="132"/>
      <c r="T69" s="132"/>
      <c r="U69" s="132"/>
      <c r="V69" s="132"/>
      <c r="W69" s="132"/>
      <c r="X69" s="132"/>
      <c r="Y69" s="132"/>
      <c r="Z69" s="132"/>
      <c r="AA69" s="132"/>
      <c r="AB69" s="132"/>
      <c r="AC69" s="132"/>
      <c r="AD69" s="132"/>
      <c r="AE69" s="132"/>
      <c r="AF69" s="132"/>
      <c r="AG69" s="132"/>
      <c r="AH69" s="132"/>
      <c r="AI69" s="132"/>
      <c r="AJ69" s="132"/>
      <c r="AK69" s="132"/>
      <c r="AL69" s="132"/>
      <c r="AM69" s="132"/>
      <c r="AN69" s="132"/>
      <c r="AO69" s="132"/>
      <c r="AP69" s="132"/>
      <c r="AQ69" s="132"/>
      <c r="AR69" s="132"/>
      <c r="AS69" s="132"/>
      <c r="AT69" s="132"/>
      <c r="AU69" s="132"/>
      <c r="AV69" s="132"/>
      <c r="AW69" s="132"/>
      <c r="AX69" s="132"/>
      <c r="AY69" s="132"/>
      <c r="AZ69" s="132"/>
      <c r="BA69" s="132"/>
      <c r="BB69" s="132"/>
      <c r="BC69" s="132"/>
      <c r="BD69" s="132"/>
      <c r="BE69" s="132"/>
      <c r="BF69" s="132"/>
      <c r="BG69" s="132"/>
      <c r="BH69" s="132"/>
      <c r="BI69" s="132"/>
      <c r="BJ69" s="132"/>
      <c r="BK69" s="132"/>
      <c r="BL69" s="132"/>
      <c r="BM69" s="132"/>
    </row>
    <row r="70" spans="1:65" ht="63">
      <c r="A70" s="183" t="s">
        <v>461</v>
      </c>
      <c r="B70" s="184"/>
      <c r="C70" s="184" t="s">
        <v>462</v>
      </c>
      <c r="D70" s="185" t="s">
        <v>463</v>
      </c>
      <c r="E70" s="186" t="s">
        <v>464</v>
      </c>
      <c r="F70" s="186" t="s">
        <v>441</v>
      </c>
      <c r="G70" s="187" t="s">
        <v>465</v>
      </c>
      <c r="H70" s="186" t="s">
        <v>466</v>
      </c>
      <c r="I70" s="186" t="s">
        <v>457</v>
      </c>
      <c r="J70" s="187" t="s">
        <v>467</v>
      </c>
      <c r="K70" s="186" t="s">
        <v>468</v>
      </c>
      <c r="L70" s="188" t="s">
        <v>469</v>
      </c>
      <c r="M70" s="189" t="s">
        <v>470</v>
      </c>
      <c r="N70" s="188" t="s">
        <v>471</v>
      </c>
      <c r="O70" s="158"/>
      <c r="P70" s="130"/>
      <c r="Q70" s="142"/>
      <c r="R70" s="143"/>
      <c r="S70" s="132"/>
      <c r="T70" s="132"/>
      <c r="U70" s="132"/>
      <c r="V70" s="132"/>
      <c r="W70" s="132"/>
      <c r="X70" s="132"/>
      <c r="Y70" s="132"/>
      <c r="Z70" s="132"/>
      <c r="AA70" s="132"/>
      <c r="AB70" s="132"/>
      <c r="AC70" s="132"/>
      <c r="AD70" s="132"/>
      <c r="AE70" s="132"/>
      <c r="AF70" s="132"/>
      <c r="AG70" s="132"/>
      <c r="AH70" s="132"/>
      <c r="AI70" s="132"/>
      <c r="AJ70" s="132"/>
      <c r="AK70" s="132"/>
      <c r="AL70" s="132"/>
      <c r="AM70" s="132"/>
      <c r="AN70" s="132"/>
      <c r="AO70" s="132"/>
      <c r="AP70" s="132"/>
      <c r="AQ70" s="132"/>
      <c r="AR70" s="132"/>
      <c r="AS70" s="132"/>
      <c r="AT70" s="132"/>
      <c r="AU70" s="132"/>
      <c r="AV70" s="132"/>
      <c r="AW70" s="132"/>
      <c r="AX70" s="132"/>
      <c r="AY70" s="132"/>
      <c r="AZ70" s="132"/>
      <c r="BA70" s="132"/>
      <c r="BB70" s="132"/>
      <c r="BC70" s="132"/>
      <c r="BD70" s="132"/>
      <c r="BE70" s="132"/>
      <c r="BF70" s="132"/>
      <c r="BG70" s="132"/>
      <c r="BH70" s="132"/>
      <c r="BI70" s="132"/>
      <c r="BJ70" s="132"/>
      <c r="BK70" s="132"/>
      <c r="BL70" s="132"/>
      <c r="BM70" s="132"/>
    </row>
    <row r="71" spans="1:65" ht="46.5" customHeight="1">
      <c r="A71" s="190"/>
      <c r="B71" s="191"/>
      <c r="C71" s="191"/>
      <c r="D71" s="191"/>
      <c r="E71" s="192" t="s">
        <v>47</v>
      </c>
      <c r="F71" s="192" t="s">
        <v>472</v>
      </c>
      <c r="G71" s="193" t="s">
        <v>473</v>
      </c>
      <c r="H71" s="192" t="s">
        <v>49</v>
      </c>
      <c r="I71" s="192" t="s">
        <v>474</v>
      </c>
      <c r="J71" s="193" t="s">
        <v>475</v>
      </c>
      <c r="K71" s="192" t="s">
        <v>71</v>
      </c>
      <c r="L71" s="193" t="s">
        <v>476</v>
      </c>
      <c r="M71" s="194" t="s">
        <v>477</v>
      </c>
      <c r="N71" s="195" t="s">
        <v>478</v>
      </c>
      <c r="O71" s="142"/>
      <c r="P71" s="130"/>
      <c r="Q71" s="142"/>
      <c r="R71" s="143"/>
      <c r="S71" s="132"/>
      <c r="T71" s="132"/>
      <c r="U71" s="132"/>
      <c r="V71" s="132"/>
      <c r="W71" s="132"/>
      <c r="X71" s="132"/>
      <c r="Y71" s="132"/>
      <c r="Z71" s="132"/>
      <c r="AA71" s="132"/>
      <c r="AB71" s="132"/>
      <c r="AC71" s="132"/>
      <c r="AD71" s="132"/>
      <c r="AE71" s="132"/>
      <c r="AF71" s="132"/>
      <c r="AG71" s="132"/>
      <c r="AH71" s="132"/>
      <c r="AI71" s="132"/>
      <c r="AJ71" s="132"/>
      <c r="AK71" s="132"/>
      <c r="AL71" s="132"/>
      <c r="AM71" s="132"/>
      <c r="AN71" s="132"/>
      <c r="AO71" s="132"/>
      <c r="AP71" s="132"/>
      <c r="AQ71" s="132"/>
      <c r="AR71" s="132"/>
      <c r="AS71" s="132"/>
      <c r="AT71" s="132"/>
      <c r="AU71" s="132"/>
      <c r="AV71" s="132"/>
      <c r="AW71" s="132"/>
      <c r="AX71" s="132"/>
      <c r="AY71" s="132"/>
      <c r="AZ71" s="132"/>
      <c r="BA71" s="132"/>
      <c r="BB71" s="132"/>
      <c r="BC71" s="132"/>
      <c r="BD71" s="132"/>
      <c r="BE71" s="132"/>
      <c r="BF71" s="132"/>
      <c r="BG71" s="132"/>
      <c r="BH71" s="132"/>
      <c r="BI71" s="132"/>
      <c r="BJ71" s="132"/>
      <c r="BK71" s="132"/>
      <c r="BL71" s="132"/>
      <c r="BM71" s="132"/>
    </row>
    <row r="72" spans="1:65">
      <c r="A72" s="196"/>
      <c r="B72" s="135"/>
      <c r="C72" s="135"/>
      <c r="D72" s="135"/>
      <c r="E72" s="135"/>
      <c r="F72" s="135"/>
      <c r="G72" s="197"/>
      <c r="H72" s="135"/>
      <c r="I72" s="135"/>
      <c r="J72" s="197"/>
      <c r="K72" s="135"/>
      <c r="L72" s="197"/>
      <c r="M72" s="133"/>
      <c r="N72" s="198"/>
      <c r="O72" s="142"/>
      <c r="P72" s="130"/>
      <c r="Q72" s="142"/>
      <c r="R72" s="143"/>
      <c r="S72" s="132"/>
      <c r="T72" s="132"/>
      <c r="U72" s="132"/>
      <c r="V72" s="132"/>
      <c r="W72" s="132"/>
      <c r="X72" s="132"/>
      <c r="Y72" s="132"/>
      <c r="Z72" s="132"/>
      <c r="AA72" s="132"/>
      <c r="AB72" s="132"/>
      <c r="AC72" s="132"/>
      <c r="AD72" s="132"/>
      <c r="AE72" s="132"/>
      <c r="AF72" s="132"/>
      <c r="AG72" s="132"/>
      <c r="AH72" s="132"/>
      <c r="AI72" s="132"/>
      <c r="AJ72" s="132"/>
      <c r="AK72" s="132"/>
      <c r="AL72" s="132"/>
      <c r="AM72" s="132"/>
      <c r="AN72" s="132"/>
      <c r="AO72" s="132"/>
      <c r="AP72" s="132"/>
      <c r="AQ72" s="132"/>
      <c r="AR72" s="132"/>
      <c r="AS72" s="132"/>
      <c r="AT72" s="132"/>
      <c r="AU72" s="132"/>
      <c r="AV72" s="132"/>
      <c r="AW72" s="132"/>
      <c r="AX72" s="132"/>
      <c r="AY72" s="132"/>
      <c r="AZ72" s="132"/>
      <c r="BA72" s="132"/>
      <c r="BB72" s="132"/>
      <c r="BC72" s="132"/>
      <c r="BD72" s="132"/>
      <c r="BE72" s="132"/>
      <c r="BF72" s="132"/>
      <c r="BG72" s="132"/>
      <c r="BH72" s="132"/>
      <c r="BI72" s="132"/>
      <c r="BJ72" s="132"/>
      <c r="BK72" s="132"/>
      <c r="BL72" s="132"/>
      <c r="BM72" s="132"/>
    </row>
    <row r="73" spans="1:65">
      <c r="A73" s="199" t="s">
        <v>159</v>
      </c>
      <c r="C73" s="122" t="s">
        <v>479</v>
      </c>
      <c r="D73" s="200">
        <v>10142</v>
      </c>
      <c r="E73" s="201">
        <f>G18</f>
        <v>50490395.330339238</v>
      </c>
      <c r="F73" s="156">
        <f>$L$33</f>
        <v>3.8645450732235333E-2</v>
      </c>
      <c r="G73" s="202">
        <f>ROUND(E73*F73,0)</f>
        <v>1951224</v>
      </c>
      <c r="H73" s="201">
        <f>G19</f>
        <v>45890876.496179327</v>
      </c>
      <c r="I73" s="156">
        <f>$L$43</f>
        <v>6.9951230706676013E-2</v>
      </c>
      <c r="J73" s="202">
        <f>ROUND(H73*I73,0)</f>
        <v>3210123</v>
      </c>
      <c r="K73" s="203">
        <f>'Nonlevelized-IOU'!I170</f>
        <v>1141999.5541599132</v>
      </c>
      <c r="L73" s="204">
        <f>G73+J73+K73</f>
        <v>6303346.5541599132</v>
      </c>
      <c r="M73" s="205">
        <f>'WP7 - True-Up Adjustment'!F18</f>
        <v>-290599.07476696087</v>
      </c>
      <c r="N73" s="198">
        <f>L73+M73</f>
        <v>6012747.4793929523</v>
      </c>
      <c r="O73" s="206"/>
      <c r="P73" s="206"/>
      <c r="Q73" s="206"/>
      <c r="R73" s="206"/>
      <c r="S73" s="206"/>
      <c r="T73" s="206"/>
      <c r="U73" s="206"/>
    </row>
    <row r="74" spans="1:65">
      <c r="A74" s="199" t="s">
        <v>480</v>
      </c>
      <c r="C74" s="122" t="s">
        <v>481</v>
      </c>
      <c r="D74" s="122" t="s">
        <v>482</v>
      </c>
      <c r="E74" s="201">
        <v>0</v>
      </c>
      <c r="F74" s="156">
        <f>$L$33</f>
        <v>3.8645450732235333E-2</v>
      </c>
      <c r="G74" s="202">
        <f t="shared" ref="G74:G75" si="0">ROUND(E74*F74,0)</f>
        <v>0</v>
      </c>
      <c r="H74" s="201">
        <v>0</v>
      </c>
      <c r="I74" s="156">
        <f>$L$43</f>
        <v>6.9951230706676013E-2</v>
      </c>
      <c r="J74" s="202">
        <f t="shared" ref="J74:J75" si="1">ROUND(H74*I74,0)</f>
        <v>0</v>
      </c>
      <c r="K74" s="203">
        <v>0</v>
      </c>
      <c r="L74" s="207">
        <f>G74+J74+K74</f>
        <v>0</v>
      </c>
      <c r="M74" s="205">
        <v>0</v>
      </c>
      <c r="N74" s="198">
        <f>L74+M74</f>
        <v>0</v>
      </c>
      <c r="O74" s="206"/>
      <c r="P74" s="206"/>
      <c r="Q74" s="206"/>
      <c r="R74" s="206"/>
      <c r="S74" s="206"/>
      <c r="T74" s="206"/>
      <c r="U74" s="206"/>
    </row>
    <row r="75" spans="1:65">
      <c r="A75" s="199" t="s">
        <v>483</v>
      </c>
      <c r="C75" s="122" t="s">
        <v>484</v>
      </c>
      <c r="D75" s="122" t="s">
        <v>485</v>
      </c>
      <c r="E75" s="201">
        <v>0</v>
      </c>
      <c r="F75" s="156">
        <f>$L$33</f>
        <v>3.8645450732235333E-2</v>
      </c>
      <c r="G75" s="202">
        <f t="shared" si="0"/>
        <v>0</v>
      </c>
      <c r="H75" s="201">
        <v>0</v>
      </c>
      <c r="I75" s="156">
        <f>$L$43</f>
        <v>6.9951230706676013E-2</v>
      </c>
      <c r="J75" s="202">
        <f t="shared" si="1"/>
        <v>0</v>
      </c>
      <c r="K75" s="203">
        <v>0</v>
      </c>
      <c r="L75" s="207">
        <f>G75+J75+K75</f>
        <v>0</v>
      </c>
      <c r="M75" s="201">
        <v>0</v>
      </c>
      <c r="N75" s="198">
        <f>L75+M75</f>
        <v>0</v>
      </c>
      <c r="O75" s="206"/>
      <c r="P75" s="206"/>
      <c r="Q75" s="206"/>
      <c r="R75" s="206"/>
      <c r="S75" s="206"/>
      <c r="T75" s="206"/>
      <c r="U75" s="206"/>
    </row>
    <row r="76" spans="1:65">
      <c r="A76" s="199"/>
      <c r="G76" s="207"/>
      <c r="J76" s="207"/>
      <c r="L76" s="207"/>
      <c r="N76" s="207"/>
      <c r="O76" s="206"/>
      <c r="P76" s="206"/>
      <c r="Q76" s="206"/>
      <c r="R76" s="206"/>
      <c r="S76" s="206"/>
      <c r="T76" s="206"/>
      <c r="U76" s="206"/>
    </row>
    <row r="77" spans="1:65">
      <c r="A77" s="199"/>
      <c r="G77" s="207"/>
      <c r="J77" s="207"/>
      <c r="L77" s="207"/>
      <c r="N77" s="207"/>
      <c r="O77" s="206"/>
      <c r="P77" s="206"/>
      <c r="Q77" s="206"/>
      <c r="R77" s="206"/>
      <c r="S77" s="206"/>
      <c r="T77" s="206"/>
      <c r="U77" s="206"/>
    </row>
    <row r="78" spans="1:65">
      <c r="A78" s="199"/>
      <c r="G78" s="207"/>
      <c r="J78" s="207"/>
      <c r="L78" s="207"/>
      <c r="N78" s="207"/>
      <c r="O78" s="206"/>
      <c r="P78" s="206"/>
      <c r="Q78" s="206"/>
      <c r="R78" s="206"/>
      <c r="S78" s="206"/>
      <c r="T78" s="206"/>
      <c r="U78" s="206"/>
    </row>
    <row r="79" spans="1:65">
      <c r="A79" s="199"/>
      <c r="G79" s="207"/>
      <c r="J79" s="207"/>
      <c r="L79" s="207"/>
      <c r="N79" s="207"/>
      <c r="O79" s="206"/>
      <c r="P79" s="206"/>
      <c r="Q79" s="206"/>
      <c r="R79" s="206"/>
      <c r="S79" s="206"/>
      <c r="T79" s="206"/>
      <c r="U79" s="206"/>
    </row>
    <row r="80" spans="1:65">
      <c r="A80" s="199"/>
      <c r="G80" s="207"/>
      <c r="J80" s="207"/>
      <c r="L80" s="207"/>
      <c r="N80" s="207"/>
      <c r="O80" s="206"/>
      <c r="P80" s="206"/>
      <c r="Q80" s="206"/>
      <c r="R80" s="206"/>
      <c r="S80" s="206"/>
      <c r="T80" s="206"/>
      <c r="U80" s="206"/>
    </row>
    <row r="81" spans="1:21">
      <c r="A81" s="199"/>
      <c r="C81" s="206"/>
      <c r="D81" s="206"/>
      <c r="E81" s="206"/>
      <c r="F81" s="206"/>
      <c r="G81" s="208"/>
      <c r="H81" s="206"/>
      <c r="I81" s="206"/>
      <c r="J81" s="208"/>
      <c r="K81" s="206"/>
      <c r="L81" s="208"/>
      <c r="M81" s="206"/>
      <c r="N81" s="208"/>
      <c r="O81" s="206"/>
      <c r="P81" s="206"/>
      <c r="Q81" s="206"/>
      <c r="R81" s="206"/>
      <c r="S81" s="206"/>
      <c r="T81" s="206"/>
      <c r="U81" s="206"/>
    </row>
    <row r="82" spans="1:21">
      <c r="A82" s="199"/>
      <c r="C82" s="206"/>
      <c r="D82" s="206"/>
      <c r="E82" s="206"/>
      <c r="F82" s="206"/>
      <c r="G82" s="208"/>
      <c r="H82" s="206"/>
      <c r="I82" s="206"/>
      <c r="J82" s="208"/>
      <c r="K82" s="206"/>
      <c r="L82" s="208"/>
      <c r="M82" s="206"/>
      <c r="N82" s="208"/>
      <c r="O82" s="206"/>
      <c r="P82" s="206"/>
      <c r="Q82" s="206"/>
      <c r="R82" s="206"/>
      <c r="S82" s="206"/>
      <c r="T82" s="206"/>
      <c r="U82" s="206"/>
    </row>
    <row r="83" spans="1:21">
      <c r="A83" s="199"/>
      <c r="C83" s="206"/>
      <c r="D83" s="206"/>
      <c r="E83" s="206"/>
      <c r="F83" s="206"/>
      <c r="G83" s="208"/>
      <c r="H83" s="206"/>
      <c r="I83" s="206"/>
      <c r="J83" s="208"/>
      <c r="K83" s="206"/>
      <c r="L83" s="208"/>
      <c r="M83" s="206"/>
      <c r="N83" s="208"/>
      <c r="O83" s="206"/>
      <c r="P83" s="206"/>
      <c r="Q83" s="206"/>
      <c r="R83" s="206"/>
      <c r="S83" s="206"/>
      <c r="T83" s="206"/>
      <c r="U83" s="206"/>
    </row>
    <row r="84" spans="1:21">
      <c r="A84" s="199"/>
      <c r="C84" s="206"/>
      <c r="D84" s="206"/>
      <c r="E84" s="206"/>
      <c r="F84" s="206"/>
      <c r="G84" s="208"/>
      <c r="H84" s="206"/>
      <c r="I84" s="206"/>
      <c r="J84" s="208"/>
      <c r="K84" s="206"/>
      <c r="L84" s="208"/>
      <c r="M84" s="206"/>
      <c r="N84" s="208"/>
      <c r="O84" s="206"/>
      <c r="P84" s="206"/>
      <c r="Q84" s="206"/>
      <c r="R84" s="206"/>
      <c r="S84" s="206"/>
      <c r="T84" s="206"/>
      <c r="U84" s="206"/>
    </row>
    <row r="85" spans="1:21">
      <c r="A85" s="199"/>
      <c r="C85" s="206"/>
      <c r="D85" s="206"/>
      <c r="E85" s="206"/>
      <c r="F85" s="206"/>
      <c r="G85" s="208"/>
      <c r="H85" s="206"/>
      <c r="I85" s="206"/>
      <c r="J85" s="208"/>
      <c r="K85" s="206"/>
      <c r="L85" s="208"/>
      <c r="M85" s="206"/>
      <c r="N85" s="208"/>
      <c r="O85" s="206"/>
      <c r="P85" s="206"/>
      <c r="Q85" s="206"/>
      <c r="R85" s="206"/>
      <c r="S85" s="206"/>
      <c r="T85" s="206"/>
      <c r="U85" s="206"/>
    </row>
    <row r="86" spans="1:21">
      <c r="A86" s="199"/>
      <c r="C86" s="206"/>
      <c r="D86" s="206"/>
      <c r="E86" s="206"/>
      <c r="F86" s="206"/>
      <c r="G86" s="208"/>
      <c r="H86" s="206"/>
      <c r="I86" s="206"/>
      <c r="J86" s="208"/>
      <c r="K86" s="206"/>
      <c r="L86" s="208"/>
      <c r="M86" s="206"/>
      <c r="N86" s="208"/>
      <c r="O86" s="206"/>
      <c r="P86" s="206"/>
      <c r="Q86" s="206"/>
      <c r="R86" s="206"/>
      <c r="S86" s="206"/>
      <c r="T86" s="206"/>
      <c r="U86" s="206"/>
    </row>
    <row r="87" spans="1:21">
      <c r="A87" s="199"/>
      <c r="C87" s="206"/>
      <c r="D87" s="206"/>
      <c r="E87" s="206"/>
      <c r="F87" s="206"/>
      <c r="G87" s="208"/>
      <c r="H87" s="206"/>
      <c r="I87" s="206"/>
      <c r="J87" s="208"/>
      <c r="K87" s="206"/>
      <c r="L87" s="208"/>
      <c r="M87" s="206"/>
      <c r="N87" s="208"/>
      <c r="O87" s="206"/>
      <c r="P87" s="206"/>
      <c r="Q87" s="206"/>
      <c r="R87" s="206"/>
      <c r="S87" s="206"/>
      <c r="T87" s="206"/>
      <c r="U87" s="206"/>
    </row>
    <row r="88" spans="1:21">
      <c r="A88" s="199"/>
      <c r="C88" s="206"/>
      <c r="D88" s="206"/>
      <c r="E88" s="206"/>
      <c r="F88" s="206"/>
      <c r="G88" s="208"/>
      <c r="H88" s="206"/>
      <c r="I88" s="206"/>
      <c r="J88" s="208"/>
      <c r="K88" s="206"/>
      <c r="L88" s="208"/>
      <c r="M88" s="206"/>
      <c r="N88" s="208"/>
      <c r="O88" s="206"/>
      <c r="P88" s="206"/>
      <c r="Q88" s="206"/>
      <c r="R88" s="206"/>
      <c r="S88" s="206"/>
      <c r="T88" s="206"/>
      <c r="U88" s="206"/>
    </row>
    <row r="89" spans="1:21">
      <c r="A89" s="199"/>
      <c r="C89" s="206"/>
      <c r="D89" s="206"/>
      <c r="E89" s="206"/>
      <c r="F89" s="206"/>
      <c r="G89" s="208"/>
      <c r="H89" s="206"/>
      <c r="I89" s="206"/>
      <c r="J89" s="208"/>
      <c r="K89" s="206"/>
      <c r="L89" s="208"/>
      <c r="M89" s="206"/>
      <c r="N89" s="208"/>
      <c r="O89" s="206"/>
      <c r="P89" s="206"/>
      <c r="Q89" s="206"/>
      <c r="R89" s="206"/>
      <c r="S89" s="206"/>
      <c r="T89" s="206"/>
      <c r="U89" s="206"/>
    </row>
    <row r="90" spans="1:21">
      <c r="A90" s="199"/>
      <c r="C90" s="206"/>
      <c r="D90" s="206"/>
      <c r="E90" s="206"/>
      <c r="F90" s="206"/>
      <c r="G90" s="208"/>
      <c r="H90" s="206"/>
      <c r="I90" s="206"/>
      <c r="J90" s="208"/>
      <c r="K90" s="206"/>
      <c r="L90" s="208"/>
      <c r="M90" s="206"/>
      <c r="N90" s="208"/>
      <c r="O90" s="206"/>
      <c r="P90" s="206"/>
      <c r="Q90" s="206"/>
      <c r="R90" s="206"/>
      <c r="S90" s="206"/>
      <c r="T90" s="206"/>
      <c r="U90" s="206"/>
    </row>
    <row r="91" spans="1:21">
      <c r="A91" s="199"/>
      <c r="C91" s="206"/>
      <c r="D91" s="206"/>
      <c r="E91" s="206"/>
      <c r="F91" s="206"/>
      <c r="G91" s="208"/>
      <c r="H91" s="206"/>
      <c r="I91" s="206"/>
      <c r="J91" s="208"/>
      <c r="K91" s="206"/>
      <c r="L91" s="208"/>
      <c r="M91" s="206"/>
      <c r="N91" s="208"/>
      <c r="O91" s="206"/>
      <c r="P91" s="206"/>
      <c r="Q91" s="206"/>
      <c r="R91" s="206"/>
      <c r="S91" s="206"/>
      <c r="T91" s="206"/>
      <c r="U91" s="206"/>
    </row>
    <row r="92" spans="1:21">
      <c r="A92" s="209"/>
      <c r="B92" s="210"/>
      <c r="C92" s="211"/>
      <c r="D92" s="211"/>
      <c r="E92" s="211"/>
      <c r="F92" s="211"/>
      <c r="G92" s="212"/>
      <c r="H92" s="211"/>
      <c r="I92" s="211"/>
      <c r="J92" s="212"/>
      <c r="K92" s="211"/>
      <c r="L92" s="212"/>
      <c r="M92" s="211"/>
      <c r="N92" s="212"/>
      <c r="O92" s="206"/>
      <c r="P92" s="206"/>
      <c r="Q92" s="206"/>
      <c r="R92" s="206"/>
      <c r="S92" s="206"/>
      <c r="T92" s="206"/>
      <c r="U92" s="206"/>
    </row>
    <row r="93" spans="1:21">
      <c r="A93" s="138" t="s">
        <v>486</v>
      </c>
      <c r="B93" s="170"/>
      <c r="C93" s="144" t="s">
        <v>487</v>
      </c>
      <c r="D93" s="144"/>
      <c r="E93" s="213">
        <f>SUM(E73:E92)</f>
        <v>50490395.330339238</v>
      </c>
      <c r="F93" s="161"/>
      <c r="G93" s="133"/>
      <c r="H93" s="133"/>
      <c r="I93" s="133"/>
      <c r="J93" s="133"/>
      <c r="K93" s="133"/>
      <c r="L93" s="213">
        <f>SUM(L73:L92)</f>
        <v>6303346.5541599132</v>
      </c>
      <c r="M93" s="213">
        <f>SUM(M73:M92)</f>
        <v>-290599.07476696087</v>
      </c>
      <c r="N93" s="213">
        <f>SUM(N73:N92)</f>
        <v>6012747.4793929523</v>
      </c>
      <c r="O93" s="206"/>
      <c r="P93" s="206"/>
      <c r="Q93" s="206"/>
      <c r="R93" s="206"/>
      <c r="S93" s="206"/>
      <c r="T93" s="206"/>
      <c r="U93" s="206"/>
    </row>
    <row r="94" spans="1:21">
      <c r="A94" s="214"/>
      <c r="B94" s="206"/>
      <c r="C94" s="206"/>
      <c r="D94" s="206"/>
      <c r="E94" s="206"/>
      <c r="F94" s="206"/>
      <c r="G94" s="206"/>
      <c r="H94" s="206"/>
      <c r="I94" s="206"/>
      <c r="J94" s="206"/>
      <c r="K94" s="206"/>
      <c r="L94" s="206"/>
      <c r="M94" s="206"/>
      <c r="N94" s="206"/>
      <c r="O94" s="206"/>
      <c r="P94" s="206"/>
      <c r="Q94" s="206"/>
      <c r="R94" s="206"/>
      <c r="S94" s="206"/>
      <c r="T94" s="206"/>
      <c r="U94" s="206"/>
    </row>
    <row r="95" spans="1:21">
      <c r="A95" s="215">
        <v>3</v>
      </c>
      <c r="B95" s="206"/>
      <c r="C95" s="176" t="s">
        <v>488</v>
      </c>
      <c r="D95" s="206"/>
      <c r="E95" s="206"/>
      <c r="F95" s="206"/>
      <c r="G95" s="206"/>
      <c r="H95" s="206"/>
      <c r="I95" s="206"/>
      <c r="J95" s="206"/>
      <c r="K95" s="206"/>
      <c r="L95" s="213">
        <f>L93+L145</f>
        <v>6303346.5541599132</v>
      </c>
      <c r="M95" s="206"/>
      <c r="N95" s="206"/>
      <c r="O95" s="206"/>
      <c r="P95" s="206"/>
      <c r="Q95" s="206"/>
      <c r="R95" s="206"/>
      <c r="S95" s="206"/>
      <c r="T95" s="206"/>
      <c r="U95" s="206"/>
    </row>
    <row r="96" spans="1:21">
      <c r="A96" s="206"/>
      <c r="B96" s="206"/>
      <c r="C96" s="206"/>
      <c r="D96" s="206"/>
      <c r="E96" s="206"/>
      <c r="F96" s="206"/>
      <c r="G96" s="206"/>
      <c r="H96" s="206"/>
      <c r="I96" s="206"/>
      <c r="J96" s="206"/>
      <c r="K96" s="206"/>
      <c r="L96" s="206"/>
      <c r="M96" s="206"/>
      <c r="N96" s="206"/>
      <c r="O96" s="206"/>
      <c r="P96" s="206"/>
      <c r="Q96" s="206"/>
      <c r="R96" s="206"/>
      <c r="S96" s="206"/>
      <c r="T96" s="206"/>
      <c r="U96" s="206"/>
    </row>
    <row r="97" spans="1:21">
      <c r="A97" s="206"/>
      <c r="B97" s="206"/>
      <c r="C97" s="206"/>
      <c r="D97" s="206"/>
      <c r="E97" s="206"/>
      <c r="F97" s="206"/>
      <c r="G97" s="206"/>
      <c r="H97" s="206"/>
      <c r="I97" s="206"/>
      <c r="J97" s="206"/>
      <c r="K97" s="206"/>
      <c r="L97" s="206"/>
      <c r="M97" s="206"/>
      <c r="N97" s="206"/>
      <c r="O97" s="206"/>
      <c r="P97" s="206"/>
      <c r="Q97" s="206"/>
      <c r="R97" s="206"/>
      <c r="S97" s="206"/>
      <c r="T97" s="206"/>
      <c r="U97" s="206"/>
    </row>
    <row r="98" spans="1:21">
      <c r="A98" s="176" t="s">
        <v>320</v>
      </c>
      <c r="B98" s="206"/>
      <c r="C98" s="206"/>
      <c r="D98" s="206"/>
      <c r="E98" s="206"/>
      <c r="F98" s="206"/>
      <c r="G98" s="206"/>
      <c r="H98" s="206"/>
      <c r="I98" s="206"/>
      <c r="J98" s="206"/>
      <c r="K98" s="206"/>
      <c r="L98" s="206"/>
      <c r="M98" s="206"/>
      <c r="N98" s="206"/>
      <c r="O98" s="206"/>
      <c r="P98" s="206"/>
      <c r="Q98" s="206"/>
      <c r="R98" s="206"/>
      <c r="S98" s="206"/>
      <c r="T98" s="206"/>
      <c r="U98" s="206"/>
    </row>
    <row r="99" spans="1:21" ht="15.75" thickBot="1">
      <c r="A99" s="216" t="s">
        <v>321</v>
      </c>
      <c r="B99" s="206"/>
      <c r="C99" s="206"/>
      <c r="D99" s="206"/>
      <c r="E99" s="206"/>
      <c r="F99" s="206"/>
      <c r="G99" s="206"/>
      <c r="H99" s="206"/>
      <c r="I99" s="206"/>
      <c r="J99" s="206"/>
      <c r="K99" s="206"/>
      <c r="L99" s="206"/>
      <c r="M99" s="206"/>
      <c r="N99" s="206"/>
      <c r="O99" s="206"/>
      <c r="P99" s="206"/>
      <c r="Q99" s="206"/>
      <c r="R99" s="206"/>
      <c r="S99" s="206"/>
      <c r="T99" s="206"/>
      <c r="U99" s="206"/>
    </row>
    <row r="100" spans="1:21">
      <c r="A100" s="217" t="s">
        <v>322</v>
      </c>
      <c r="B100" s="218"/>
      <c r="C100" s="678" t="s">
        <v>489</v>
      </c>
      <c r="D100" s="678"/>
      <c r="E100" s="678"/>
      <c r="F100" s="678"/>
      <c r="G100" s="678"/>
      <c r="H100" s="678"/>
      <c r="I100" s="678"/>
      <c r="J100" s="678"/>
      <c r="K100" s="678"/>
      <c r="L100" s="678"/>
      <c r="M100" s="678"/>
      <c r="N100" s="678"/>
      <c r="O100" s="206"/>
      <c r="P100" s="206"/>
      <c r="Q100" s="206"/>
      <c r="R100" s="206"/>
      <c r="S100" s="206"/>
      <c r="T100" s="206"/>
      <c r="U100" s="206"/>
    </row>
    <row r="101" spans="1:21">
      <c r="A101" s="217" t="s">
        <v>324</v>
      </c>
      <c r="B101" s="218"/>
      <c r="C101" s="678" t="s">
        <v>490</v>
      </c>
      <c r="D101" s="678"/>
      <c r="E101" s="678"/>
      <c r="F101" s="678"/>
      <c r="G101" s="678"/>
      <c r="H101" s="678"/>
      <c r="I101" s="678"/>
      <c r="J101" s="678"/>
      <c r="K101" s="678"/>
      <c r="L101" s="678"/>
      <c r="M101" s="678"/>
      <c r="N101" s="678"/>
      <c r="O101" s="206"/>
      <c r="P101" s="206"/>
      <c r="Q101" s="206"/>
      <c r="R101" s="206"/>
      <c r="S101" s="206"/>
      <c r="T101" s="206"/>
      <c r="U101" s="206"/>
    </row>
    <row r="102" spans="1:21" ht="35.25" customHeight="1">
      <c r="A102" s="217" t="s">
        <v>326</v>
      </c>
      <c r="B102" s="218"/>
      <c r="C102" s="678" t="s">
        <v>491</v>
      </c>
      <c r="D102" s="678"/>
      <c r="E102" s="678"/>
      <c r="F102" s="678"/>
      <c r="G102" s="678"/>
      <c r="H102" s="678"/>
      <c r="I102" s="678"/>
      <c r="J102" s="678"/>
      <c r="K102" s="678"/>
      <c r="L102" s="678"/>
      <c r="M102" s="678"/>
      <c r="N102" s="678"/>
      <c r="O102" s="206"/>
      <c r="P102" s="206"/>
      <c r="Q102" s="206"/>
      <c r="R102" s="206"/>
      <c r="S102" s="206"/>
      <c r="T102" s="206"/>
      <c r="U102" s="206"/>
    </row>
    <row r="103" spans="1:21" ht="33.6" customHeight="1">
      <c r="A103" s="217" t="s">
        <v>328</v>
      </c>
      <c r="B103" s="218"/>
      <c r="C103" s="678" t="s">
        <v>492</v>
      </c>
      <c r="D103" s="678"/>
      <c r="E103" s="678"/>
      <c r="F103" s="678"/>
      <c r="G103" s="678"/>
      <c r="H103" s="678"/>
      <c r="I103" s="678"/>
      <c r="J103" s="678"/>
      <c r="K103" s="678"/>
      <c r="L103" s="678"/>
      <c r="M103" s="678"/>
      <c r="N103" s="678"/>
      <c r="O103" s="206"/>
      <c r="P103" s="206"/>
      <c r="Q103" s="206"/>
      <c r="R103" s="206"/>
      <c r="S103" s="206"/>
      <c r="T103" s="206"/>
      <c r="U103" s="206"/>
    </row>
    <row r="104" spans="1:21" ht="31.5" customHeight="1">
      <c r="A104" s="217" t="s">
        <v>329</v>
      </c>
      <c r="B104" s="218"/>
      <c r="C104" s="678" t="s">
        <v>493</v>
      </c>
      <c r="D104" s="678"/>
      <c r="E104" s="678"/>
      <c r="F104" s="678"/>
      <c r="G104" s="678"/>
      <c r="H104" s="678"/>
      <c r="I104" s="678"/>
      <c r="J104" s="678"/>
      <c r="K104" s="678"/>
      <c r="L104" s="678"/>
      <c r="M104" s="678"/>
      <c r="N104" s="678"/>
      <c r="O104" s="206"/>
      <c r="P104" s="206"/>
      <c r="Q104" s="206"/>
      <c r="R104" s="206"/>
      <c r="S104" s="206"/>
      <c r="T104" s="206"/>
      <c r="U104" s="206"/>
    </row>
    <row r="105" spans="1:21">
      <c r="A105" s="219" t="s">
        <v>331</v>
      </c>
      <c r="B105" s="218"/>
      <c r="C105" s="677" t="s">
        <v>494</v>
      </c>
      <c r="D105" s="677"/>
      <c r="E105" s="677"/>
      <c r="F105" s="677"/>
      <c r="G105" s="677"/>
      <c r="H105" s="677"/>
      <c r="I105" s="677"/>
      <c r="J105" s="677"/>
      <c r="K105" s="677"/>
      <c r="L105" s="677"/>
      <c r="M105" s="677"/>
      <c r="N105" s="677"/>
      <c r="O105" s="206"/>
      <c r="P105" s="206"/>
      <c r="Q105" s="206"/>
      <c r="R105" s="206"/>
      <c r="S105" s="206"/>
      <c r="T105" s="206"/>
      <c r="U105" s="206"/>
    </row>
    <row r="106" spans="1:21">
      <c r="A106" s="219" t="s">
        <v>333</v>
      </c>
      <c r="B106" s="218"/>
      <c r="C106" s="677" t="s">
        <v>495</v>
      </c>
      <c r="D106" s="677"/>
      <c r="E106" s="677"/>
      <c r="F106" s="677"/>
      <c r="G106" s="677"/>
      <c r="H106" s="677"/>
      <c r="I106" s="677"/>
      <c r="J106" s="677"/>
      <c r="K106" s="677"/>
      <c r="L106" s="677"/>
      <c r="M106" s="677"/>
      <c r="N106" s="677"/>
      <c r="O106" s="206"/>
      <c r="P106" s="206"/>
      <c r="Q106" s="206"/>
      <c r="R106" s="206"/>
      <c r="S106" s="206"/>
      <c r="T106" s="206"/>
      <c r="U106" s="206"/>
    </row>
    <row r="107" spans="1:21">
      <c r="A107" s="220" t="s">
        <v>335</v>
      </c>
      <c r="B107" s="132"/>
      <c r="C107" s="677" t="s">
        <v>496</v>
      </c>
      <c r="D107" s="677"/>
      <c r="E107" s="677"/>
      <c r="F107" s="677"/>
      <c r="G107" s="677"/>
      <c r="H107" s="677"/>
      <c r="I107" s="677"/>
      <c r="J107" s="677"/>
      <c r="K107" s="677"/>
      <c r="L107" s="677"/>
      <c r="M107" s="677"/>
      <c r="N107" s="677"/>
      <c r="O107" s="206"/>
      <c r="P107" s="206"/>
      <c r="Q107" s="206"/>
      <c r="R107" s="206"/>
      <c r="S107" s="206"/>
      <c r="T107" s="206"/>
      <c r="U107" s="206"/>
    </row>
    <row r="108" spans="1:21">
      <c r="A108" s="221"/>
      <c r="B108" s="206"/>
      <c r="C108" s="206"/>
      <c r="D108" s="206"/>
      <c r="E108" s="206"/>
      <c r="F108" s="206"/>
      <c r="G108" s="206"/>
      <c r="H108" s="206"/>
      <c r="I108" s="206"/>
      <c r="J108" s="206"/>
      <c r="K108" s="206"/>
      <c r="L108" s="206"/>
      <c r="M108" s="206"/>
      <c r="N108" s="206"/>
      <c r="O108" s="206"/>
      <c r="P108" s="206"/>
      <c r="Q108" s="206"/>
      <c r="R108" s="206"/>
      <c r="S108" s="206"/>
      <c r="T108" s="206"/>
      <c r="U108" s="206"/>
    </row>
    <row r="109" spans="1:21" ht="15.75">
      <c r="A109" s="177"/>
      <c r="B109" s="222"/>
      <c r="C109" s="223"/>
      <c r="D109" s="160"/>
      <c r="E109" s="161"/>
      <c r="F109" s="161"/>
      <c r="G109" s="133"/>
      <c r="H109" s="176"/>
      <c r="I109" s="176"/>
      <c r="J109" s="155"/>
      <c r="K109" s="176"/>
      <c r="M109" s="133"/>
      <c r="N109" s="178"/>
      <c r="O109" s="206"/>
      <c r="P109" s="206"/>
      <c r="Q109" s="206"/>
      <c r="R109" s="206"/>
      <c r="S109" s="206"/>
      <c r="T109" s="206"/>
      <c r="U109" s="206"/>
    </row>
    <row r="110" spans="1:21">
      <c r="N110" s="123"/>
      <c r="O110" s="206"/>
      <c r="P110" s="206"/>
      <c r="Q110" s="206"/>
      <c r="R110" s="206"/>
      <c r="S110" s="206"/>
      <c r="T110" s="206"/>
      <c r="U110" s="206"/>
    </row>
    <row r="111" spans="1:21">
      <c r="N111" s="123"/>
      <c r="O111" s="206"/>
      <c r="P111" s="206"/>
      <c r="Q111" s="206"/>
      <c r="R111" s="206"/>
      <c r="S111" s="206"/>
      <c r="T111" s="206"/>
      <c r="U111" s="206"/>
    </row>
    <row r="112" spans="1:21">
      <c r="O112" s="206"/>
      <c r="P112" s="206"/>
      <c r="Q112" s="206"/>
      <c r="R112" s="206"/>
      <c r="S112" s="206"/>
      <c r="T112" s="206"/>
      <c r="U112" s="206"/>
    </row>
    <row r="113" spans="1:21">
      <c r="A113" s="137"/>
      <c r="C113" s="176"/>
      <c r="D113" s="176"/>
      <c r="E113" s="176"/>
      <c r="F113" s="176"/>
      <c r="G113" s="133"/>
      <c r="H113" s="176"/>
      <c r="I113" s="176"/>
      <c r="J113" s="176"/>
      <c r="K113" s="176"/>
      <c r="M113" s="133"/>
      <c r="N113" s="123" t="str">
        <f>N4</f>
        <v>Attachment GG - Republic</v>
      </c>
      <c r="O113" s="206"/>
      <c r="P113" s="206"/>
      <c r="Q113" s="206"/>
      <c r="R113" s="206"/>
      <c r="S113" s="206"/>
      <c r="T113" s="206"/>
      <c r="U113" s="206"/>
    </row>
    <row r="114" spans="1:21">
      <c r="A114" s="137"/>
      <c r="C114" s="144" t="str">
        <f>C5</f>
        <v>Formula Rate calculation</v>
      </c>
      <c r="D114" s="144"/>
      <c r="E114" s="176"/>
      <c r="F114" s="176"/>
      <c r="G114" s="144" t="str">
        <f>G5</f>
        <v xml:space="preserve">     Rate Formula Template</v>
      </c>
      <c r="H114" s="176"/>
      <c r="I114" s="176"/>
      <c r="J114" s="176"/>
      <c r="K114" s="176"/>
      <c r="M114" s="133"/>
      <c r="N114" s="224" t="str">
        <f>N5</f>
        <v>For the 12 months ended 12/31/2024</v>
      </c>
      <c r="O114" s="206"/>
      <c r="P114" s="206"/>
      <c r="Q114" s="206"/>
      <c r="R114" s="206"/>
      <c r="S114" s="206"/>
      <c r="T114" s="206"/>
      <c r="U114" s="206"/>
    </row>
    <row r="115" spans="1:21">
      <c r="A115" s="137"/>
      <c r="C115" s="144"/>
      <c r="D115" s="144"/>
      <c r="E115" s="176"/>
      <c r="F115" s="176"/>
      <c r="G115" s="225" t="str">
        <f>G8</f>
        <v>Republic Transmission, LLC</v>
      </c>
      <c r="H115" s="176"/>
      <c r="I115" s="176"/>
      <c r="J115" s="176"/>
      <c r="K115" s="176"/>
      <c r="L115" s="133"/>
      <c r="M115" s="133"/>
      <c r="O115" s="206"/>
      <c r="P115" s="206"/>
      <c r="Q115" s="206"/>
      <c r="R115" s="206"/>
      <c r="S115" s="206"/>
      <c r="T115" s="206"/>
      <c r="U115" s="206"/>
    </row>
    <row r="116" spans="1:21">
      <c r="A116" s="137"/>
      <c r="C116" s="176"/>
      <c r="D116" s="176"/>
      <c r="E116" s="176"/>
      <c r="F116" s="176"/>
      <c r="G116" s="144"/>
      <c r="H116" s="176"/>
      <c r="I116" s="176"/>
      <c r="J116" s="176"/>
      <c r="K116" s="176"/>
      <c r="M116" s="133"/>
      <c r="N116" s="176" t="s">
        <v>497</v>
      </c>
      <c r="O116" s="206"/>
      <c r="P116" s="206"/>
      <c r="Q116" s="206"/>
      <c r="R116" s="206"/>
      <c r="S116" s="206"/>
      <c r="T116" s="206"/>
      <c r="U116" s="206"/>
    </row>
    <row r="117" spans="1:21">
      <c r="A117" s="137"/>
      <c r="E117" s="176"/>
      <c r="F117" s="176"/>
      <c r="G117" s="133" t="str">
        <f>G6</f>
        <v xml:space="preserve"> Utilizing Attachment O Data</v>
      </c>
      <c r="H117" s="176"/>
      <c r="I117" s="176"/>
      <c r="J117" s="176"/>
      <c r="K117" s="176"/>
      <c r="L117" s="176"/>
      <c r="M117" s="133"/>
      <c r="N117" s="133"/>
      <c r="O117" s="206"/>
      <c r="P117" s="206"/>
      <c r="Q117" s="206"/>
      <c r="R117" s="206"/>
      <c r="S117" s="206"/>
      <c r="T117" s="206"/>
      <c r="U117" s="206"/>
    </row>
    <row r="118" spans="1:21">
      <c r="A118" s="137"/>
      <c r="E118" s="144"/>
      <c r="F118" s="144"/>
      <c r="G118" s="144"/>
      <c r="H118" s="144"/>
      <c r="I118" s="144"/>
      <c r="J118" s="144"/>
      <c r="K118" s="144"/>
      <c r="L118" s="144"/>
      <c r="M118" s="144"/>
      <c r="N118" s="144"/>
      <c r="O118" s="206"/>
      <c r="P118" s="206"/>
      <c r="Q118" s="206"/>
      <c r="R118" s="206"/>
      <c r="S118" s="206"/>
      <c r="T118" s="206"/>
      <c r="U118" s="206"/>
    </row>
    <row r="119" spans="1:21" ht="15.75">
      <c r="A119" s="137"/>
      <c r="C119" s="176"/>
      <c r="D119" s="176"/>
      <c r="E119" s="150" t="s">
        <v>498</v>
      </c>
      <c r="F119" s="150"/>
      <c r="H119" s="135"/>
      <c r="I119" s="135"/>
      <c r="J119" s="135"/>
      <c r="K119" s="135"/>
      <c r="L119" s="135"/>
      <c r="M119" s="133"/>
      <c r="N119" s="133"/>
      <c r="O119" s="206"/>
      <c r="P119" s="206"/>
      <c r="Q119" s="206"/>
      <c r="R119" s="206"/>
      <c r="S119" s="206"/>
      <c r="T119" s="206"/>
      <c r="U119" s="206"/>
    </row>
    <row r="120" spans="1:21" ht="15.75">
      <c r="A120" s="137"/>
      <c r="C120" s="176"/>
      <c r="D120" s="176"/>
      <c r="E120" s="150"/>
      <c r="F120" s="150"/>
      <c r="H120" s="135"/>
      <c r="I120" s="135"/>
      <c r="J120" s="135"/>
      <c r="K120" s="135"/>
      <c r="L120" s="135"/>
      <c r="M120" s="133"/>
      <c r="N120" s="133"/>
      <c r="O120" s="206"/>
      <c r="P120" s="206"/>
      <c r="Q120" s="206"/>
      <c r="R120" s="206"/>
      <c r="S120" s="206"/>
      <c r="T120" s="206"/>
      <c r="U120" s="206"/>
    </row>
    <row r="121" spans="1:21" ht="15.75">
      <c r="A121" s="137"/>
      <c r="C121" s="182">
        <v>-1</v>
      </c>
      <c r="D121" s="182">
        <v>-2</v>
      </c>
      <c r="E121" s="182">
        <v>-3</v>
      </c>
      <c r="F121" s="182">
        <v>-4</v>
      </c>
      <c r="G121" s="182">
        <v>-5</v>
      </c>
      <c r="H121" s="182">
        <v>-6</v>
      </c>
      <c r="I121" s="182">
        <v>-7</v>
      </c>
      <c r="J121" s="182">
        <v>-8</v>
      </c>
      <c r="K121" s="182">
        <v>-9</v>
      </c>
      <c r="L121" s="182">
        <v>-10</v>
      </c>
      <c r="M121" s="182">
        <v>-11</v>
      </c>
      <c r="N121" s="182">
        <v>-12</v>
      </c>
      <c r="O121" s="206"/>
      <c r="P121" s="206"/>
      <c r="Q121" s="206"/>
      <c r="R121" s="206"/>
      <c r="S121" s="206"/>
      <c r="T121" s="206"/>
      <c r="U121" s="206"/>
    </row>
    <row r="122" spans="1:21" ht="63">
      <c r="A122" s="183" t="s">
        <v>499</v>
      </c>
      <c r="B122" s="184"/>
      <c r="C122" s="184" t="s">
        <v>462</v>
      </c>
      <c r="D122" s="185" t="s">
        <v>463</v>
      </c>
      <c r="E122" s="186" t="s">
        <v>464</v>
      </c>
      <c r="F122" s="186" t="s">
        <v>441</v>
      </c>
      <c r="G122" s="187" t="s">
        <v>465</v>
      </c>
      <c r="H122" s="186" t="s">
        <v>466</v>
      </c>
      <c r="I122" s="186" t="s">
        <v>457</v>
      </c>
      <c r="J122" s="187" t="s">
        <v>467</v>
      </c>
      <c r="K122" s="186" t="s">
        <v>468</v>
      </c>
      <c r="L122" s="188" t="s">
        <v>469</v>
      </c>
      <c r="M122" s="189" t="s">
        <v>470</v>
      </c>
      <c r="N122" s="188" t="s">
        <v>500</v>
      </c>
      <c r="O122" s="206"/>
      <c r="P122" s="206"/>
      <c r="Q122" s="206"/>
      <c r="R122" s="206"/>
      <c r="S122" s="206"/>
      <c r="T122" s="206"/>
      <c r="U122" s="206"/>
    </row>
    <row r="123" spans="1:21" ht="45">
      <c r="A123" s="190"/>
      <c r="B123" s="191"/>
      <c r="C123" s="191"/>
      <c r="D123" s="191"/>
      <c r="E123" s="192" t="s">
        <v>47</v>
      </c>
      <c r="F123" s="192" t="s">
        <v>472</v>
      </c>
      <c r="G123" s="193" t="s">
        <v>473</v>
      </c>
      <c r="H123" s="192" t="s">
        <v>49</v>
      </c>
      <c r="I123" s="192" t="s">
        <v>474</v>
      </c>
      <c r="J123" s="193" t="s">
        <v>475</v>
      </c>
      <c r="K123" s="192" t="s">
        <v>71</v>
      </c>
      <c r="L123" s="193" t="s">
        <v>476</v>
      </c>
      <c r="M123" s="194" t="s">
        <v>477</v>
      </c>
      <c r="N123" s="195" t="s">
        <v>478</v>
      </c>
      <c r="O123" s="206"/>
      <c r="P123" s="206"/>
      <c r="Q123" s="206"/>
      <c r="R123" s="206"/>
      <c r="S123" s="206"/>
      <c r="T123" s="206"/>
      <c r="U123" s="206"/>
    </row>
    <row r="124" spans="1:21">
      <c r="A124" s="196"/>
      <c r="B124" s="135"/>
      <c r="C124" s="135"/>
      <c r="D124" s="135"/>
      <c r="E124" s="135"/>
      <c r="F124" s="135"/>
      <c r="G124" s="197"/>
      <c r="H124" s="135"/>
      <c r="I124" s="135"/>
      <c r="J124" s="197"/>
      <c r="K124" s="135"/>
      <c r="L124" s="197"/>
      <c r="M124" s="133"/>
      <c r="N124" s="198"/>
      <c r="O124" s="206"/>
      <c r="P124" s="206"/>
      <c r="Q124" s="206"/>
      <c r="R124" s="206"/>
      <c r="S124" s="206"/>
      <c r="T124" s="206"/>
      <c r="U124" s="206"/>
    </row>
    <row r="125" spans="1:21">
      <c r="A125" s="199" t="s">
        <v>159</v>
      </c>
      <c r="C125" s="122" t="s">
        <v>501</v>
      </c>
      <c r="D125" s="122" t="s">
        <v>502</v>
      </c>
      <c r="E125" s="201">
        <v>0</v>
      </c>
      <c r="F125" s="156">
        <f>$L$33</f>
        <v>3.8645450732235333E-2</v>
      </c>
      <c r="G125" s="202">
        <f>ROUND(E125*F125,0)</f>
        <v>0</v>
      </c>
      <c r="H125" s="201">
        <v>0</v>
      </c>
      <c r="I125" s="156">
        <f>$L$43</f>
        <v>6.9951230706676013E-2</v>
      </c>
      <c r="J125" s="202">
        <f>ROUND(H125*I125,0)</f>
        <v>0</v>
      </c>
      <c r="K125" s="203">
        <v>0</v>
      </c>
      <c r="L125" s="207">
        <f>G125+J125+K125</f>
        <v>0</v>
      </c>
      <c r="M125" s="205">
        <v>0</v>
      </c>
      <c r="N125" s="198">
        <f>L125+M125</f>
        <v>0</v>
      </c>
      <c r="O125" s="206"/>
      <c r="P125" s="206"/>
      <c r="Q125" s="206"/>
      <c r="R125" s="206"/>
      <c r="S125" s="206"/>
      <c r="T125" s="206"/>
      <c r="U125" s="206"/>
    </row>
    <row r="126" spans="1:21">
      <c r="A126" s="199" t="s">
        <v>480</v>
      </c>
      <c r="C126" s="122" t="s">
        <v>481</v>
      </c>
      <c r="D126" s="122" t="s">
        <v>482</v>
      </c>
      <c r="E126" s="201">
        <v>0</v>
      </c>
      <c r="F126" s="156">
        <f>$L$33</f>
        <v>3.8645450732235333E-2</v>
      </c>
      <c r="G126" s="202">
        <f t="shared" ref="G126:G127" si="2">ROUND(E126*F126,0)</f>
        <v>0</v>
      </c>
      <c r="H126" s="201">
        <v>0</v>
      </c>
      <c r="I126" s="156">
        <f>$L$43</f>
        <v>6.9951230706676013E-2</v>
      </c>
      <c r="J126" s="202">
        <f t="shared" ref="J126:J127" si="3">ROUND(H126*I126,0)</f>
        <v>0</v>
      </c>
      <c r="K126" s="203">
        <v>0</v>
      </c>
      <c r="L126" s="207">
        <f>G126+J126+K126</f>
        <v>0</v>
      </c>
      <c r="M126" s="205">
        <v>0</v>
      </c>
      <c r="N126" s="198">
        <f>L126+M126</f>
        <v>0</v>
      </c>
      <c r="O126" s="206"/>
      <c r="P126" s="206"/>
      <c r="Q126" s="206"/>
      <c r="R126" s="206"/>
      <c r="S126" s="206"/>
      <c r="T126" s="206"/>
      <c r="U126" s="206"/>
    </row>
    <row r="127" spans="1:21">
      <c r="A127" s="199" t="s">
        <v>483</v>
      </c>
      <c r="C127" s="122" t="s">
        <v>484</v>
      </c>
      <c r="D127" s="122" t="s">
        <v>485</v>
      </c>
      <c r="E127" s="201">
        <v>0</v>
      </c>
      <c r="F127" s="156">
        <f>$L$33</f>
        <v>3.8645450732235333E-2</v>
      </c>
      <c r="G127" s="202">
        <f t="shared" si="2"/>
        <v>0</v>
      </c>
      <c r="H127" s="201">
        <v>0</v>
      </c>
      <c r="I127" s="156">
        <f>$L$43</f>
        <v>6.9951230706676013E-2</v>
      </c>
      <c r="J127" s="202">
        <f t="shared" si="3"/>
        <v>0</v>
      </c>
      <c r="K127" s="203">
        <v>0</v>
      </c>
      <c r="L127" s="207">
        <f>G127+J127+K127</f>
        <v>0</v>
      </c>
      <c r="M127" s="201">
        <v>0</v>
      </c>
      <c r="N127" s="198">
        <f>L127+M127</f>
        <v>0</v>
      </c>
      <c r="O127" s="206"/>
      <c r="P127" s="206"/>
      <c r="Q127" s="206"/>
      <c r="R127" s="206"/>
      <c r="S127" s="206"/>
      <c r="T127" s="206"/>
      <c r="U127" s="206"/>
    </row>
    <row r="128" spans="1:21">
      <c r="A128" s="199"/>
      <c r="G128" s="207"/>
      <c r="J128" s="207"/>
      <c r="L128" s="207"/>
      <c r="N128" s="207"/>
      <c r="O128" s="206"/>
      <c r="P128" s="206"/>
      <c r="Q128" s="206"/>
      <c r="R128" s="206"/>
      <c r="S128" s="206"/>
      <c r="T128" s="206"/>
      <c r="U128" s="206"/>
    </row>
    <row r="129" spans="1:21">
      <c r="A129" s="199"/>
      <c r="G129" s="207"/>
      <c r="J129" s="207"/>
      <c r="L129" s="207"/>
      <c r="N129" s="207"/>
      <c r="O129" s="206"/>
      <c r="P129" s="206"/>
      <c r="Q129" s="206"/>
      <c r="R129" s="206"/>
      <c r="S129" s="206"/>
      <c r="T129" s="206"/>
      <c r="U129" s="206"/>
    </row>
    <row r="130" spans="1:21">
      <c r="A130" s="199"/>
      <c r="G130" s="207"/>
      <c r="J130" s="207"/>
      <c r="L130" s="207"/>
      <c r="N130" s="207"/>
      <c r="O130" s="206"/>
      <c r="P130" s="206"/>
      <c r="Q130" s="206"/>
      <c r="R130" s="206"/>
      <c r="S130" s="206"/>
      <c r="T130" s="206"/>
      <c r="U130" s="206"/>
    </row>
    <row r="131" spans="1:21">
      <c r="A131" s="199"/>
      <c r="G131" s="207"/>
      <c r="J131" s="207"/>
      <c r="L131" s="207"/>
      <c r="N131" s="207"/>
      <c r="O131" s="206"/>
      <c r="P131" s="206"/>
      <c r="Q131" s="206"/>
      <c r="R131" s="206"/>
      <c r="S131" s="206"/>
      <c r="T131" s="206"/>
      <c r="U131" s="206"/>
    </row>
    <row r="132" spans="1:21">
      <c r="A132" s="199"/>
      <c r="G132" s="207"/>
      <c r="J132" s="207"/>
      <c r="L132" s="207"/>
      <c r="N132" s="207"/>
      <c r="O132" s="206"/>
      <c r="P132" s="206"/>
      <c r="Q132" s="206"/>
      <c r="R132" s="206"/>
      <c r="S132" s="206"/>
      <c r="T132" s="206"/>
      <c r="U132" s="206"/>
    </row>
    <row r="133" spans="1:21">
      <c r="A133" s="199"/>
      <c r="C133" s="206"/>
      <c r="D133" s="206"/>
      <c r="E133" s="206"/>
      <c r="F133" s="206"/>
      <c r="G133" s="208"/>
      <c r="H133" s="206"/>
      <c r="I133" s="206"/>
      <c r="J133" s="208"/>
      <c r="K133" s="206"/>
      <c r="L133" s="208"/>
      <c r="M133" s="206"/>
      <c r="N133" s="208"/>
      <c r="O133" s="206"/>
      <c r="P133" s="206"/>
      <c r="Q133" s="206"/>
      <c r="R133" s="206"/>
      <c r="S133" s="206"/>
      <c r="T133" s="206"/>
      <c r="U133" s="206"/>
    </row>
    <row r="134" spans="1:21">
      <c r="A134" s="199"/>
      <c r="C134" s="206"/>
      <c r="D134" s="206"/>
      <c r="E134" s="206"/>
      <c r="F134" s="206"/>
      <c r="G134" s="208"/>
      <c r="H134" s="206"/>
      <c r="I134" s="206"/>
      <c r="J134" s="208"/>
      <c r="K134" s="206"/>
      <c r="L134" s="208"/>
      <c r="M134" s="206"/>
      <c r="N134" s="208"/>
      <c r="O134" s="206"/>
      <c r="P134" s="206"/>
      <c r="Q134" s="206"/>
      <c r="R134" s="206"/>
      <c r="S134" s="206"/>
      <c r="T134" s="206"/>
      <c r="U134" s="206"/>
    </row>
    <row r="135" spans="1:21">
      <c r="A135" s="199"/>
      <c r="C135" s="206"/>
      <c r="D135" s="206"/>
      <c r="E135" s="206"/>
      <c r="F135" s="206"/>
      <c r="G135" s="208"/>
      <c r="H135" s="206"/>
      <c r="I135" s="206"/>
      <c r="J135" s="208"/>
      <c r="K135" s="206"/>
      <c r="L135" s="208"/>
      <c r="M135" s="206"/>
      <c r="N135" s="208"/>
      <c r="O135" s="206"/>
      <c r="P135" s="206"/>
      <c r="Q135" s="206"/>
      <c r="R135" s="206"/>
      <c r="S135" s="206"/>
      <c r="T135" s="206"/>
      <c r="U135" s="206"/>
    </row>
    <row r="136" spans="1:21">
      <c r="A136" s="199"/>
      <c r="C136" s="206"/>
      <c r="D136" s="206"/>
      <c r="E136" s="206"/>
      <c r="F136" s="206"/>
      <c r="G136" s="208"/>
      <c r="H136" s="206"/>
      <c r="I136" s="206"/>
      <c r="J136" s="208"/>
      <c r="K136" s="206"/>
      <c r="L136" s="208"/>
      <c r="M136" s="206"/>
      <c r="N136" s="208"/>
      <c r="O136" s="206"/>
      <c r="P136" s="206"/>
      <c r="Q136" s="206"/>
      <c r="R136" s="206"/>
      <c r="S136" s="206"/>
      <c r="T136" s="206"/>
      <c r="U136" s="206"/>
    </row>
    <row r="137" spans="1:21">
      <c r="A137" s="199"/>
      <c r="C137" s="206"/>
      <c r="D137" s="206"/>
      <c r="E137" s="206"/>
      <c r="F137" s="206"/>
      <c r="G137" s="208"/>
      <c r="H137" s="206"/>
      <c r="I137" s="206"/>
      <c r="J137" s="208"/>
      <c r="K137" s="206"/>
      <c r="L137" s="208"/>
      <c r="M137" s="206"/>
      <c r="N137" s="208"/>
      <c r="O137" s="206"/>
      <c r="P137" s="206"/>
      <c r="Q137" s="206"/>
      <c r="R137" s="206"/>
      <c r="S137" s="206"/>
      <c r="T137" s="206"/>
      <c r="U137" s="206"/>
    </row>
    <row r="138" spans="1:21">
      <c r="A138" s="199"/>
      <c r="C138" s="206"/>
      <c r="D138" s="206"/>
      <c r="E138" s="206"/>
      <c r="F138" s="206"/>
      <c r="G138" s="208"/>
      <c r="H138" s="206"/>
      <c r="I138" s="206"/>
      <c r="J138" s="208"/>
      <c r="K138" s="206"/>
      <c r="L138" s="208"/>
      <c r="M138" s="206"/>
      <c r="N138" s="208"/>
      <c r="O138" s="206"/>
      <c r="P138" s="206"/>
      <c r="Q138" s="206"/>
      <c r="R138" s="206"/>
      <c r="S138" s="206"/>
      <c r="T138" s="206"/>
      <c r="U138" s="206"/>
    </row>
    <row r="139" spans="1:21">
      <c r="A139" s="199"/>
      <c r="C139" s="206"/>
      <c r="D139" s="206"/>
      <c r="E139" s="206"/>
      <c r="F139" s="206"/>
      <c r="G139" s="208"/>
      <c r="H139" s="206"/>
      <c r="I139" s="206"/>
      <c r="J139" s="208"/>
      <c r="K139" s="206"/>
      <c r="L139" s="208"/>
      <c r="M139" s="206"/>
      <c r="N139" s="208"/>
      <c r="O139" s="206"/>
      <c r="P139" s="206"/>
      <c r="Q139" s="206"/>
      <c r="R139" s="206"/>
      <c r="S139" s="206"/>
      <c r="T139" s="206"/>
      <c r="U139" s="206"/>
    </row>
    <row r="140" spans="1:21">
      <c r="A140" s="199"/>
      <c r="C140" s="206"/>
      <c r="D140" s="206"/>
      <c r="E140" s="206"/>
      <c r="F140" s="206"/>
      <c r="G140" s="208"/>
      <c r="H140" s="206"/>
      <c r="I140" s="206"/>
      <c r="J140" s="208"/>
      <c r="K140" s="206"/>
      <c r="L140" s="208"/>
      <c r="M140" s="206"/>
      <c r="N140" s="208"/>
      <c r="O140" s="206"/>
      <c r="P140" s="206"/>
      <c r="Q140" s="206"/>
      <c r="R140" s="206"/>
      <c r="S140" s="206"/>
      <c r="T140" s="206"/>
      <c r="U140" s="206"/>
    </row>
    <row r="141" spans="1:21">
      <c r="A141" s="199"/>
      <c r="C141" s="206"/>
      <c r="D141" s="206"/>
      <c r="E141" s="206"/>
      <c r="F141" s="206"/>
      <c r="G141" s="208"/>
      <c r="H141" s="206"/>
      <c r="I141" s="206"/>
      <c r="J141" s="208"/>
      <c r="K141" s="206"/>
      <c r="L141" s="208"/>
      <c r="M141" s="206"/>
      <c r="N141" s="208"/>
      <c r="O141" s="206"/>
      <c r="P141" s="206"/>
      <c r="Q141" s="206"/>
      <c r="R141" s="206"/>
      <c r="S141" s="206"/>
      <c r="T141" s="206"/>
      <c r="U141" s="206"/>
    </row>
    <row r="142" spans="1:21">
      <c r="A142" s="199"/>
      <c r="C142" s="206"/>
      <c r="D142" s="206"/>
      <c r="E142" s="206"/>
      <c r="F142" s="206"/>
      <c r="G142" s="208"/>
      <c r="H142" s="206"/>
      <c r="I142" s="206"/>
      <c r="J142" s="208"/>
      <c r="K142" s="206"/>
      <c r="L142" s="208"/>
      <c r="M142" s="206"/>
      <c r="N142" s="208"/>
      <c r="O142" s="206"/>
      <c r="P142" s="206"/>
      <c r="Q142" s="206"/>
      <c r="R142" s="206"/>
      <c r="S142" s="206"/>
      <c r="T142" s="206"/>
      <c r="U142" s="206"/>
    </row>
    <row r="143" spans="1:21">
      <c r="A143" s="199"/>
      <c r="C143" s="206"/>
      <c r="D143" s="206"/>
      <c r="E143" s="206"/>
      <c r="F143" s="206"/>
      <c r="G143" s="208"/>
      <c r="H143" s="206"/>
      <c r="I143" s="206"/>
      <c r="J143" s="208"/>
      <c r="K143" s="206"/>
      <c r="L143" s="208"/>
      <c r="M143" s="206"/>
      <c r="N143" s="208"/>
      <c r="O143" s="206"/>
      <c r="P143" s="206"/>
      <c r="Q143" s="206"/>
      <c r="R143" s="206"/>
      <c r="S143" s="206"/>
      <c r="T143" s="206"/>
      <c r="U143" s="206"/>
    </row>
    <row r="144" spans="1:21">
      <c r="A144" s="209"/>
      <c r="B144" s="210"/>
      <c r="C144" s="211"/>
      <c r="D144" s="211"/>
      <c r="E144" s="211"/>
      <c r="F144" s="211"/>
      <c r="G144" s="212"/>
      <c r="H144" s="211"/>
      <c r="I144" s="211"/>
      <c r="J144" s="212"/>
      <c r="K144" s="211"/>
      <c r="L144" s="212"/>
      <c r="M144" s="211"/>
      <c r="N144" s="212"/>
      <c r="O144" s="206"/>
      <c r="P144" s="206"/>
      <c r="Q144" s="206"/>
      <c r="R144" s="206"/>
      <c r="S144" s="206"/>
      <c r="T144" s="206"/>
      <c r="U144" s="206"/>
    </row>
    <row r="145" spans="1:21">
      <c r="A145" s="138" t="s">
        <v>486</v>
      </c>
      <c r="B145" s="170"/>
      <c r="C145" s="144" t="s">
        <v>487</v>
      </c>
      <c r="D145" s="144"/>
      <c r="E145" s="213">
        <f>SUM(E125:E144)</f>
        <v>0</v>
      </c>
      <c r="F145" s="161"/>
      <c r="G145" s="133"/>
      <c r="H145" s="133"/>
      <c r="I145" s="133"/>
      <c r="J145" s="133"/>
      <c r="K145" s="133"/>
      <c r="L145" s="213">
        <f>SUM(L125:L144)</f>
        <v>0</v>
      </c>
      <c r="M145" s="213">
        <f>SUM(M125:M144)</f>
        <v>0</v>
      </c>
      <c r="N145" s="213">
        <f>SUM(N125:N144)</f>
        <v>0</v>
      </c>
      <c r="O145" s="206"/>
      <c r="P145" s="206"/>
      <c r="Q145" s="206"/>
      <c r="R145" s="206"/>
      <c r="S145" s="206"/>
      <c r="T145" s="206"/>
      <c r="U145" s="206"/>
    </row>
    <row r="146" spans="1:21">
      <c r="A146" s="214"/>
      <c r="B146" s="206"/>
      <c r="C146" s="206"/>
      <c r="D146" s="206"/>
      <c r="E146" s="206"/>
      <c r="F146" s="206"/>
      <c r="G146" s="206"/>
      <c r="H146" s="206"/>
      <c r="I146" s="206"/>
      <c r="J146" s="206"/>
      <c r="K146" s="206"/>
      <c r="L146" s="206"/>
      <c r="M146" s="206"/>
      <c r="N146" s="206"/>
      <c r="O146" s="206"/>
      <c r="P146" s="206"/>
      <c r="Q146" s="206"/>
      <c r="R146" s="206"/>
      <c r="S146" s="206"/>
      <c r="T146" s="206"/>
      <c r="U146" s="206"/>
    </row>
    <row r="147" spans="1:21">
      <c r="A147" s="206"/>
      <c r="B147" s="206"/>
      <c r="C147" s="206"/>
      <c r="D147" s="206"/>
      <c r="E147" s="206"/>
      <c r="F147" s="206"/>
      <c r="G147" s="206"/>
      <c r="H147" s="206"/>
      <c r="I147" s="206"/>
      <c r="J147" s="206"/>
      <c r="K147" s="206"/>
      <c r="L147" s="206"/>
      <c r="M147" s="206"/>
      <c r="N147" s="206"/>
      <c r="O147" s="206"/>
      <c r="P147" s="206"/>
      <c r="Q147" s="206"/>
      <c r="R147" s="206"/>
      <c r="S147" s="206"/>
      <c r="T147" s="206"/>
      <c r="U147" s="206"/>
    </row>
    <row r="148" spans="1:21">
      <c r="A148" s="176" t="s">
        <v>320</v>
      </c>
      <c r="B148" s="206"/>
      <c r="C148" s="206"/>
      <c r="D148" s="206"/>
      <c r="E148" s="206"/>
      <c r="F148" s="206"/>
      <c r="G148" s="206"/>
      <c r="H148" s="206"/>
      <c r="I148" s="206"/>
      <c r="J148" s="206"/>
      <c r="K148" s="206"/>
      <c r="L148" s="206"/>
      <c r="M148" s="206"/>
      <c r="N148" s="206"/>
      <c r="O148" s="206"/>
      <c r="P148" s="206"/>
      <c r="Q148" s="206"/>
      <c r="R148" s="206"/>
      <c r="S148" s="206"/>
      <c r="T148" s="206"/>
      <c r="U148" s="206"/>
    </row>
    <row r="149" spans="1:21" ht="15.75" thickBot="1">
      <c r="A149" s="216" t="s">
        <v>321</v>
      </c>
      <c r="B149" s="206"/>
      <c r="C149" s="206"/>
      <c r="D149" s="206"/>
      <c r="E149" s="206"/>
      <c r="F149" s="206"/>
      <c r="G149" s="206"/>
      <c r="H149" s="206"/>
      <c r="I149" s="206"/>
      <c r="J149" s="206"/>
      <c r="K149" s="206"/>
      <c r="L149" s="206"/>
      <c r="M149" s="206"/>
      <c r="N149" s="206"/>
      <c r="O149" s="206"/>
      <c r="P149" s="206"/>
      <c r="Q149" s="206"/>
      <c r="R149" s="206"/>
      <c r="S149" s="206"/>
      <c r="T149" s="206"/>
      <c r="U149" s="206"/>
    </row>
    <row r="150" spans="1:21">
      <c r="A150" s="217" t="s">
        <v>322</v>
      </c>
      <c r="B150" s="218"/>
      <c r="C150" s="678" t="s">
        <v>503</v>
      </c>
      <c r="D150" s="678"/>
      <c r="E150" s="678"/>
      <c r="F150" s="678"/>
      <c r="G150" s="678"/>
      <c r="H150" s="678"/>
      <c r="I150" s="678"/>
      <c r="J150" s="678"/>
      <c r="K150" s="678"/>
      <c r="L150" s="678"/>
      <c r="M150" s="678"/>
      <c r="N150" s="678"/>
      <c r="O150" s="206"/>
      <c r="P150" s="206"/>
      <c r="Q150" s="206"/>
      <c r="R150" s="206"/>
      <c r="S150" s="206"/>
      <c r="T150" s="206"/>
      <c r="U150" s="206"/>
    </row>
    <row r="151" spans="1:21">
      <c r="A151" s="217" t="s">
        <v>324</v>
      </c>
      <c r="B151" s="218"/>
      <c r="C151" s="678" t="s">
        <v>490</v>
      </c>
      <c r="D151" s="678"/>
      <c r="E151" s="678"/>
      <c r="F151" s="678"/>
      <c r="G151" s="678"/>
      <c r="H151" s="678"/>
      <c r="I151" s="678"/>
      <c r="J151" s="678"/>
      <c r="K151" s="678"/>
      <c r="L151" s="678"/>
      <c r="M151" s="678"/>
      <c r="N151" s="678"/>
      <c r="O151" s="206"/>
      <c r="P151" s="206"/>
      <c r="Q151" s="206"/>
      <c r="R151" s="206"/>
      <c r="S151" s="206"/>
      <c r="T151" s="206"/>
      <c r="U151" s="206"/>
    </row>
    <row r="152" spans="1:21" ht="37.5" customHeight="1">
      <c r="A152" s="217" t="s">
        <v>326</v>
      </c>
      <c r="B152" s="218"/>
      <c r="C152" s="678" t="s">
        <v>504</v>
      </c>
      <c r="D152" s="678"/>
      <c r="E152" s="678"/>
      <c r="F152" s="678"/>
      <c r="G152" s="678"/>
      <c r="H152" s="678"/>
      <c r="I152" s="678"/>
      <c r="J152" s="678"/>
      <c r="K152" s="678"/>
      <c r="L152" s="678"/>
      <c r="M152" s="678"/>
      <c r="N152" s="678"/>
      <c r="O152" s="206"/>
      <c r="P152" s="206"/>
      <c r="Q152" s="206"/>
      <c r="R152" s="206"/>
      <c r="S152" s="206"/>
      <c r="T152" s="206"/>
      <c r="U152" s="206"/>
    </row>
    <row r="153" spans="1:21" ht="36" customHeight="1">
      <c r="A153" s="217" t="s">
        <v>328</v>
      </c>
      <c r="B153" s="218"/>
      <c r="C153" s="678" t="s">
        <v>492</v>
      </c>
      <c r="D153" s="678"/>
      <c r="E153" s="678"/>
      <c r="F153" s="678"/>
      <c r="G153" s="678"/>
      <c r="H153" s="678"/>
      <c r="I153" s="678"/>
      <c r="J153" s="678"/>
      <c r="K153" s="678"/>
      <c r="L153" s="678"/>
      <c r="M153" s="678"/>
      <c r="N153" s="678"/>
      <c r="O153" s="206"/>
      <c r="P153" s="206"/>
      <c r="Q153" s="206"/>
      <c r="R153" s="206"/>
      <c r="S153" s="206"/>
      <c r="T153" s="206"/>
      <c r="U153" s="206"/>
    </row>
    <row r="154" spans="1:21" ht="32.450000000000003" customHeight="1">
      <c r="A154" s="217" t="s">
        <v>329</v>
      </c>
      <c r="B154" s="218"/>
      <c r="C154" s="678" t="s">
        <v>493</v>
      </c>
      <c r="D154" s="678"/>
      <c r="E154" s="678"/>
      <c r="F154" s="678"/>
      <c r="G154" s="678"/>
      <c r="H154" s="678"/>
      <c r="I154" s="678"/>
      <c r="J154" s="678"/>
      <c r="K154" s="678"/>
      <c r="L154" s="678"/>
      <c r="M154" s="678"/>
      <c r="N154" s="678"/>
      <c r="O154" s="206"/>
      <c r="P154" s="206"/>
      <c r="Q154" s="206"/>
      <c r="R154" s="206"/>
      <c r="S154" s="206"/>
      <c r="T154" s="206"/>
      <c r="U154" s="206"/>
    </row>
    <row r="155" spans="1:21">
      <c r="A155" s="219" t="s">
        <v>331</v>
      </c>
      <c r="B155" s="218"/>
      <c r="C155" s="677" t="s">
        <v>494</v>
      </c>
      <c r="D155" s="677"/>
      <c r="E155" s="677"/>
      <c r="F155" s="677"/>
      <c r="G155" s="677"/>
      <c r="H155" s="677"/>
      <c r="I155" s="677"/>
      <c r="J155" s="677"/>
      <c r="K155" s="677"/>
      <c r="L155" s="677"/>
      <c r="M155" s="677"/>
      <c r="N155" s="677"/>
      <c r="O155" s="206"/>
      <c r="P155" s="206"/>
      <c r="Q155" s="206"/>
      <c r="R155" s="206"/>
      <c r="S155" s="206"/>
      <c r="T155" s="206"/>
      <c r="U155" s="206"/>
    </row>
    <row r="156" spans="1:21">
      <c r="A156" s="219" t="s">
        <v>333</v>
      </c>
      <c r="B156" s="218"/>
      <c r="C156" s="677" t="s">
        <v>505</v>
      </c>
      <c r="D156" s="677"/>
      <c r="E156" s="677"/>
      <c r="F156" s="677"/>
      <c r="G156" s="677"/>
      <c r="H156" s="677"/>
      <c r="I156" s="677"/>
      <c r="J156" s="677"/>
      <c r="K156" s="677"/>
      <c r="L156" s="677"/>
      <c r="M156" s="677"/>
      <c r="N156" s="677"/>
      <c r="O156" s="206"/>
      <c r="P156" s="206"/>
      <c r="Q156" s="206"/>
      <c r="R156" s="206"/>
      <c r="S156" s="206"/>
      <c r="T156" s="206"/>
      <c r="U156" s="206"/>
    </row>
    <row r="157" spans="1:21" ht="17.25" customHeight="1">
      <c r="A157" s="220" t="s">
        <v>335</v>
      </c>
      <c r="B157" s="132"/>
      <c r="C157" s="677" t="s">
        <v>506</v>
      </c>
      <c r="D157" s="677"/>
      <c r="E157" s="677"/>
      <c r="F157" s="677"/>
      <c r="G157" s="677"/>
      <c r="H157" s="677"/>
      <c r="I157" s="677"/>
      <c r="J157" s="677"/>
      <c r="K157" s="677"/>
      <c r="L157" s="677"/>
      <c r="M157" s="677"/>
      <c r="N157" s="677"/>
      <c r="O157" s="206"/>
      <c r="P157" s="206"/>
      <c r="Q157" s="206"/>
      <c r="R157" s="206"/>
      <c r="S157" s="206"/>
      <c r="T157" s="206"/>
      <c r="U157" s="206"/>
    </row>
    <row r="158" spans="1:21">
      <c r="C158" s="206"/>
      <c r="D158" s="206"/>
      <c r="E158" s="206"/>
      <c r="F158" s="206"/>
      <c r="G158" s="206"/>
      <c r="H158" s="206"/>
      <c r="I158" s="206"/>
      <c r="J158" s="206"/>
      <c r="K158" s="206"/>
      <c r="L158" s="206"/>
      <c r="M158" s="206"/>
      <c r="N158" s="206"/>
      <c r="O158" s="206"/>
      <c r="P158" s="206"/>
      <c r="Q158" s="206"/>
      <c r="R158" s="206"/>
      <c r="S158" s="206"/>
      <c r="T158" s="206"/>
      <c r="U158" s="206"/>
    </row>
    <row r="159" spans="1:21">
      <c r="C159" s="206"/>
      <c r="D159" s="206"/>
      <c r="E159" s="206"/>
      <c r="F159" s="206"/>
      <c r="G159" s="206"/>
      <c r="H159" s="206"/>
      <c r="I159" s="206"/>
      <c r="J159" s="206"/>
      <c r="K159" s="206"/>
      <c r="L159" s="206"/>
      <c r="M159" s="206"/>
      <c r="N159" s="206"/>
      <c r="O159" s="206"/>
      <c r="P159" s="206"/>
      <c r="Q159" s="206"/>
      <c r="R159" s="206"/>
      <c r="S159" s="206"/>
      <c r="T159" s="206"/>
      <c r="U159" s="206"/>
    </row>
    <row r="160" spans="1:21">
      <c r="C160" s="206"/>
      <c r="D160" s="206"/>
      <c r="E160" s="206"/>
      <c r="F160" s="206"/>
      <c r="G160" s="206"/>
      <c r="H160" s="206"/>
      <c r="I160" s="206"/>
      <c r="J160" s="206"/>
      <c r="K160" s="206"/>
      <c r="L160" s="206"/>
      <c r="M160" s="206"/>
      <c r="N160" s="206"/>
      <c r="O160" s="206"/>
      <c r="P160" s="206"/>
      <c r="Q160" s="206"/>
      <c r="R160" s="206"/>
      <c r="S160" s="206"/>
      <c r="T160" s="206"/>
      <c r="U160" s="206"/>
    </row>
    <row r="161" spans="3:21">
      <c r="C161" s="206"/>
      <c r="D161" s="206"/>
      <c r="E161" s="206"/>
      <c r="F161" s="206"/>
      <c r="G161" s="206"/>
      <c r="H161" s="206"/>
      <c r="I161" s="206"/>
      <c r="J161" s="206"/>
      <c r="K161" s="206"/>
      <c r="L161" s="206"/>
      <c r="M161" s="206"/>
      <c r="N161" s="206"/>
      <c r="O161" s="206"/>
      <c r="P161" s="206"/>
      <c r="Q161" s="206"/>
      <c r="R161" s="206"/>
      <c r="S161" s="206"/>
      <c r="T161" s="206"/>
      <c r="U161" s="206"/>
    </row>
    <row r="162" spans="3:21">
      <c r="C162" s="206"/>
      <c r="D162" s="206"/>
      <c r="E162" s="206"/>
      <c r="F162" s="206"/>
      <c r="G162" s="206"/>
      <c r="H162" s="206"/>
      <c r="I162" s="206"/>
      <c r="J162" s="206"/>
      <c r="K162" s="206"/>
      <c r="L162" s="206"/>
      <c r="M162" s="206"/>
      <c r="N162" s="206"/>
      <c r="O162" s="206"/>
      <c r="P162" s="206"/>
      <c r="Q162" s="206"/>
      <c r="R162" s="206"/>
      <c r="S162" s="206"/>
      <c r="T162" s="206"/>
      <c r="U162" s="206"/>
    </row>
    <row r="163" spans="3:21">
      <c r="C163" s="206"/>
      <c r="D163" s="206"/>
      <c r="E163" s="206"/>
      <c r="F163" s="206"/>
      <c r="G163" s="206"/>
      <c r="H163" s="206"/>
      <c r="I163" s="206"/>
      <c r="J163" s="206"/>
      <c r="K163" s="206"/>
      <c r="L163" s="206"/>
      <c r="M163" s="206"/>
      <c r="N163" s="206"/>
      <c r="O163" s="206"/>
      <c r="P163" s="206"/>
      <c r="Q163" s="206"/>
      <c r="R163" s="206"/>
      <c r="S163" s="206"/>
      <c r="T163" s="206"/>
      <c r="U163" s="206"/>
    </row>
    <row r="164" spans="3:21">
      <c r="C164" s="206"/>
      <c r="D164" s="206"/>
      <c r="E164" s="206"/>
      <c r="F164" s="206"/>
      <c r="G164" s="206"/>
      <c r="H164" s="206"/>
      <c r="I164" s="206"/>
      <c r="J164" s="206"/>
      <c r="K164" s="206"/>
      <c r="L164" s="206"/>
      <c r="M164" s="206"/>
      <c r="N164" s="206"/>
      <c r="O164" s="206"/>
      <c r="P164" s="206"/>
      <c r="Q164" s="206"/>
      <c r="R164" s="206"/>
      <c r="S164" s="206"/>
      <c r="T164" s="206"/>
      <c r="U164" s="206"/>
    </row>
    <row r="165" spans="3:21">
      <c r="C165" s="206"/>
      <c r="D165" s="206"/>
      <c r="E165" s="206"/>
      <c r="F165" s="206"/>
      <c r="G165" s="206"/>
      <c r="H165" s="206"/>
      <c r="I165" s="206"/>
      <c r="J165" s="206"/>
      <c r="K165" s="206"/>
      <c r="L165" s="206"/>
      <c r="M165" s="206"/>
      <c r="N165" s="206"/>
      <c r="O165" s="206"/>
      <c r="P165" s="206"/>
      <c r="Q165" s="206"/>
      <c r="R165" s="206"/>
      <c r="S165" s="206"/>
      <c r="T165" s="206"/>
      <c r="U165" s="206"/>
    </row>
    <row r="166" spans="3:21">
      <c r="C166" s="206"/>
      <c r="D166" s="206"/>
      <c r="E166" s="206"/>
      <c r="F166" s="206"/>
      <c r="G166" s="206"/>
      <c r="H166" s="206"/>
      <c r="I166" s="206"/>
      <c r="J166" s="206"/>
      <c r="K166" s="206"/>
      <c r="L166" s="206"/>
      <c r="M166" s="206"/>
      <c r="N166" s="206"/>
      <c r="O166" s="206"/>
      <c r="P166" s="206"/>
      <c r="Q166" s="206"/>
      <c r="R166" s="206"/>
      <c r="S166" s="206"/>
      <c r="T166" s="206"/>
      <c r="U166" s="206"/>
    </row>
    <row r="167" spans="3:21">
      <c r="C167" s="206"/>
      <c r="D167" s="206"/>
      <c r="E167" s="206"/>
      <c r="F167" s="206"/>
      <c r="G167" s="206"/>
      <c r="H167" s="206"/>
      <c r="I167" s="206"/>
      <c r="J167" s="206"/>
      <c r="K167" s="206"/>
      <c r="L167" s="206"/>
      <c r="M167" s="206"/>
      <c r="N167" s="206"/>
      <c r="O167" s="206"/>
      <c r="P167" s="206"/>
      <c r="Q167" s="206"/>
      <c r="R167" s="206"/>
      <c r="S167" s="206"/>
      <c r="T167" s="206"/>
      <c r="U167" s="206"/>
    </row>
    <row r="168" spans="3:21">
      <c r="C168" s="206"/>
      <c r="D168" s="206"/>
      <c r="E168" s="206"/>
      <c r="F168" s="206"/>
      <c r="G168" s="206"/>
      <c r="H168" s="206"/>
      <c r="I168" s="206"/>
      <c r="J168" s="206"/>
      <c r="K168" s="206"/>
      <c r="L168" s="206"/>
      <c r="M168" s="206"/>
      <c r="N168" s="206"/>
      <c r="O168" s="206"/>
      <c r="P168" s="206"/>
      <c r="Q168" s="206"/>
      <c r="R168" s="206"/>
      <c r="S168" s="206"/>
      <c r="T168" s="206"/>
      <c r="U168" s="206"/>
    </row>
    <row r="169" spans="3:21">
      <c r="C169" s="206"/>
      <c r="D169" s="206"/>
      <c r="E169" s="206"/>
      <c r="F169" s="206"/>
      <c r="G169" s="206"/>
      <c r="H169" s="206"/>
      <c r="I169" s="206"/>
      <c r="J169" s="206"/>
      <c r="K169" s="206"/>
      <c r="L169" s="206"/>
      <c r="M169" s="206"/>
      <c r="N169" s="206"/>
      <c r="O169" s="206"/>
      <c r="P169" s="206"/>
      <c r="Q169" s="206"/>
      <c r="R169" s="206"/>
      <c r="S169" s="206"/>
      <c r="T169" s="206"/>
      <c r="U169" s="206"/>
    </row>
    <row r="170" spans="3:21">
      <c r="C170" s="206"/>
      <c r="D170" s="206"/>
      <c r="E170" s="206"/>
      <c r="F170" s="206"/>
      <c r="G170" s="206"/>
      <c r="H170" s="206"/>
      <c r="I170" s="206"/>
      <c r="J170" s="206"/>
      <c r="K170" s="206"/>
      <c r="L170" s="206"/>
      <c r="M170" s="206"/>
      <c r="N170" s="206"/>
      <c r="O170" s="206"/>
      <c r="P170" s="206"/>
      <c r="Q170" s="206"/>
      <c r="R170" s="206"/>
      <c r="S170" s="206"/>
      <c r="T170" s="206"/>
      <c r="U170" s="206"/>
    </row>
    <row r="171" spans="3:21">
      <c r="C171" s="206"/>
      <c r="D171" s="206"/>
      <c r="E171" s="206"/>
      <c r="F171" s="206"/>
      <c r="G171" s="206"/>
      <c r="H171" s="206"/>
      <c r="I171" s="206"/>
      <c r="J171" s="206"/>
      <c r="K171" s="206"/>
      <c r="L171" s="206"/>
      <c r="M171" s="206"/>
      <c r="N171" s="206"/>
      <c r="O171" s="206"/>
      <c r="P171" s="206"/>
      <c r="Q171" s="206"/>
      <c r="R171" s="206"/>
      <c r="S171" s="206"/>
      <c r="T171" s="206"/>
      <c r="U171" s="206"/>
    </row>
    <row r="172" spans="3:21">
      <c r="C172" s="206"/>
      <c r="D172" s="206"/>
      <c r="E172" s="206"/>
      <c r="F172" s="206"/>
      <c r="G172" s="206"/>
      <c r="H172" s="206"/>
      <c r="I172" s="206"/>
      <c r="J172" s="206"/>
      <c r="K172" s="206"/>
      <c r="L172" s="206"/>
      <c r="M172" s="206"/>
      <c r="N172" s="206"/>
      <c r="O172" s="206"/>
      <c r="P172" s="206"/>
      <c r="Q172" s="206"/>
      <c r="R172" s="206"/>
      <c r="S172" s="206"/>
      <c r="T172" s="206"/>
      <c r="U172" s="206"/>
    </row>
    <row r="173" spans="3:21">
      <c r="C173" s="206"/>
      <c r="D173" s="206"/>
      <c r="E173" s="206"/>
      <c r="F173" s="206"/>
      <c r="G173" s="206"/>
      <c r="H173" s="206"/>
      <c r="I173" s="206"/>
      <c r="J173" s="206"/>
      <c r="K173" s="206"/>
      <c r="L173" s="206"/>
      <c r="M173" s="206"/>
      <c r="N173" s="206"/>
      <c r="O173" s="206"/>
      <c r="P173" s="206"/>
      <c r="Q173" s="206"/>
      <c r="R173" s="206"/>
      <c r="S173" s="206"/>
      <c r="T173" s="206"/>
      <c r="U173" s="206"/>
    </row>
    <row r="174" spans="3:21">
      <c r="C174" s="206"/>
      <c r="D174" s="206"/>
      <c r="E174" s="206"/>
      <c r="F174" s="206"/>
      <c r="G174" s="206"/>
      <c r="H174" s="206"/>
      <c r="I174" s="206"/>
      <c r="J174" s="206"/>
      <c r="K174" s="206"/>
      <c r="L174" s="206"/>
      <c r="M174" s="206"/>
      <c r="N174" s="206"/>
      <c r="O174" s="206"/>
      <c r="P174" s="206"/>
      <c r="Q174" s="206"/>
      <c r="R174" s="206"/>
      <c r="S174" s="206"/>
      <c r="T174" s="206"/>
      <c r="U174" s="206"/>
    </row>
    <row r="175" spans="3:21">
      <c r="C175" s="206"/>
      <c r="D175" s="206"/>
      <c r="E175" s="206"/>
      <c r="F175" s="206"/>
      <c r="G175" s="206"/>
      <c r="H175" s="206"/>
      <c r="I175" s="206"/>
      <c r="J175" s="206"/>
      <c r="K175" s="206"/>
      <c r="L175" s="206"/>
      <c r="M175" s="206"/>
      <c r="N175" s="206"/>
      <c r="O175" s="206"/>
      <c r="P175" s="206"/>
      <c r="Q175" s="206"/>
      <c r="R175" s="206"/>
      <c r="S175" s="206"/>
      <c r="T175" s="206"/>
      <c r="U175" s="206"/>
    </row>
    <row r="176" spans="3:21">
      <c r="C176" s="206"/>
      <c r="D176" s="206"/>
      <c r="E176" s="206"/>
      <c r="F176" s="206"/>
      <c r="G176" s="206"/>
      <c r="H176" s="206"/>
      <c r="I176" s="206"/>
      <c r="J176" s="206"/>
      <c r="K176" s="206"/>
      <c r="L176" s="206"/>
      <c r="M176" s="206"/>
      <c r="N176" s="206"/>
      <c r="O176" s="206"/>
      <c r="P176" s="206"/>
      <c r="Q176" s="206"/>
      <c r="R176" s="206"/>
      <c r="S176" s="206"/>
      <c r="T176" s="206"/>
      <c r="U176" s="206"/>
    </row>
    <row r="177" spans="3:21">
      <c r="C177" s="206"/>
      <c r="D177" s="206"/>
      <c r="E177" s="206"/>
      <c r="F177" s="206"/>
      <c r="G177" s="206"/>
      <c r="H177" s="206"/>
      <c r="I177" s="206"/>
      <c r="J177" s="206"/>
      <c r="K177" s="206"/>
      <c r="L177" s="206"/>
      <c r="M177" s="206"/>
      <c r="N177" s="206"/>
      <c r="O177" s="206"/>
      <c r="P177" s="206"/>
      <c r="Q177" s="206"/>
      <c r="R177" s="206"/>
      <c r="S177" s="206"/>
      <c r="T177" s="206"/>
      <c r="U177" s="206"/>
    </row>
    <row r="178" spans="3:21">
      <c r="C178" s="206"/>
      <c r="D178" s="206"/>
      <c r="E178" s="206"/>
      <c r="F178" s="206"/>
      <c r="G178" s="206"/>
      <c r="H178" s="206"/>
      <c r="I178" s="206"/>
      <c r="J178" s="206"/>
      <c r="K178" s="206"/>
      <c r="L178" s="206"/>
      <c r="M178" s="206"/>
      <c r="N178" s="206"/>
      <c r="O178" s="206"/>
      <c r="P178" s="206"/>
      <c r="Q178" s="206"/>
      <c r="R178" s="206"/>
      <c r="S178" s="206"/>
      <c r="T178" s="206"/>
      <c r="U178" s="206"/>
    </row>
    <row r="179" spans="3:21">
      <c r="C179" s="206"/>
      <c r="D179" s="206"/>
      <c r="E179" s="206"/>
      <c r="F179" s="206"/>
      <c r="G179" s="206"/>
      <c r="H179" s="206"/>
      <c r="I179" s="206"/>
      <c r="J179" s="206"/>
      <c r="K179" s="206"/>
      <c r="L179" s="206"/>
      <c r="M179" s="206"/>
      <c r="N179" s="206"/>
      <c r="O179" s="206"/>
      <c r="P179" s="206"/>
      <c r="Q179" s="206"/>
      <c r="R179" s="206"/>
      <c r="S179" s="206"/>
      <c r="T179" s="206"/>
      <c r="U179" s="206"/>
    </row>
    <row r="180" spans="3:21">
      <c r="C180" s="206"/>
      <c r="D180" s="206"/>
      <c r="E180" s="206"/>
      <c r="F180" s="206"/>
      <c r="G180" s="206"/>
      <c r="H180" s="206"/>
      <c r="I180" s="206"/>
      <c r="J180" s="206"/>
      <c r="K180" s="206"/>
      <c r="L180" s="206"/>
      <c r="M180" s="206"/>
      <c r="N180" s="206"/>
      <c r="O180" s="206"/>
      <c r="P180" s="206"/>
      <c r="Q180" s="206"/>
      <c r="R180" s="206"/>
      <c r="S180" s="206"/>
      <c r="T180" s="206"/>
      <c r="U180" s="206"/>
    </row>
    <row r="181" spans="3:21">
      <c r="C181" s="206"/>
      <c r="D181" s="206"/>
      <c r="E181" s="206"/>
      <c r="F181" s="206"/>
      <c r="G181" s="206"/>
      <c r="H181" s="206"/>
      <c r="I181" s="206"/>
      <c r="J181" s="206"/>
      <c r="K181" s="206"/>
      <c r="L181" s="206"/>
      <c r="M181" s="206"/>
      <c r="N181" s="206"/>
      <c r="O181" s="206"/>
      <c r="P181" s="206"/>
      <c r="Q181" s="206"/>
      <c r="R181" s="206"/>
      <c r="S181" s="206"/>
      <c r="T181" s="206"/>
      <c r="U181" s="206"/>
    </row>
    <row r="182" spans="3:21">
      <c r="C182" s="206"/>
      <c r="D182" s="206"/>
      <c r="E182" s="206"/>
      <c r="F182" s="206"/>
      <c r="G182" s="206"/>
      <c r="H182" s="206"/>
      <c r="I182" s="206"/>
      <c r="J182" s="206"/>
      <c r="K182" s="206"/>
      <c r="L182" s="206"/>
      <c r="M182" s="206"/>
      <c r="N182" s="206"/>
      <c r="O182" s="206"/>
      <c r="P182" s="206"/>
      <c r="Q182" s="206"/>
      <c r="R182" s="206"/>
      <c r="S182" s="206"/>
      <c r="T182" s="206"/>
      <c r="U182" s="206"/>
    </row>
    <row r="183" spans="3:21">
      <c r="C183" s="206"/>
      <c r="D183" s="206"/>
      <c r="E183" s="206"/>
      <c r="F183" s="206"/>
      <c r="G183" s="206"/>
      <c r="H183" s="206"/>
      <c r="I183" s="206"/>
      <c r="J183" s="206"/>
      <c r="K183" s="206"/>
      <c r="L183" s="206"/>
      <c r="M183" s="206"/>
      <c r="N183" s="206"/>
      <c r="O183" s="206"/>
      <c r="P183" s="206"/>
      <c r="Q183" s="206"/>
      <c r="R183" s="206"/>
      <c r="S183" s="206"/>
      <c r="T183" s="206"/>
      <c r="U183" s="206"/>
    </row>
    <row r="184" spans="3:21">
      <c r="C184" s="206"/>
      <c r="D184" s="206"/>
      <c r="E184" s="206"/>
      <c r="F184" s="206"/>
      <c r="G184" s="206"/>
      <c r="H184" s="206"/>
      <c r="I184" s="206"/>
      <c r="J184" s="206"/>
      <c r="K184" s="206"/>
      <c r="L184" s="206"/>
      <c r="M184" s="206"/>
      <c r="N184" s="206"/>
      <c r="O184" s="206"/>
      <c r="P184" s="206"/>
      <c r="Q184" s="206"/>
      <c r="R184" s="206"/>
      <c r="S184" s="206"/>
      <c r="T184" s="206"/>
      <c r="U184" s="206"/>
    </row>
    <row r="185" spans="3:21">
      <c r="C185" s="206"/>
      <c r="D185" s="206"/>
      <c r="E185" s="206"/>
      <c r="F185" s="206"/>
      <c r="G185" s="206"/>
      <c r="H185" s="206"/>
      <c r="I185" s="206"/>
      <c r="J185" s="206"/>
      <c r="K185" s="206"/>
      <c r="L185" s="206"/>
      <c r="M185" s="206"/>
      <c r="N185" s="206"/>
      <c r="O185" s="206"/>
      <c r="P185" s="206"/>
      <c r="Q185" s="206"/>
      <c r="R185" s="206"/>
      <c r="S185" s="206"/>
      <c r="T185" s="206"/>
      <c r="U185" s="206"/>
    </row>
    <row r="186" spans="3:21">
      <c r="C186" s="206"/>
      <c r="D186" s="206"/>
      <c r="E186" s="206"/>
      <c r="F186" s="206"/>
      <c r="G186" s="206"/>
      <c r="H186" s="206"/>
      <c r="I186" s="206"/>
      <c r="J186" s="206"/>
      <c r="K186" s="206"/>
      <c r="L186" s="206"/>
      <c r="M186" s="206"/>
      <c r="N186" s="206"/>
      <c r="O186" s="206"/>
      <c r="P186" s="206"/>
      <c r="Q186" s="206"/>
      <c r="R186" s="206"/>
      <c r="S186" s="206"/>
      <c r="T186" s="206"/>
      <c r="U186" s="206"/>
    </row>
    <row r="187" spans="3:21">
      <c r="C187" s="206"/>
      <c r="D187" s="206"/>
      <c r="E187" s="206"/>
      <c r="F187" s="206"/>
      <c r="G187" s="206"/>
      <c r="H187" s="206"/>
      <c r="I187" s="206"/>
      <c r="J187" s="206"/>
      <c r="K187" s="206"/>
      <c r="L187" s="206"/>
      <c r="M187" s="206"/>
      <c r="N187" s="206"/>
      <c r="O187" s="206"/>
      <c r="P187" s="206"/>
      <c r="Q187" s="206"/>
      <c r="R187" s="206"/>
      <c r="S187" s="206"/>
      <c r="T187" s="206"/>
      <c r="U187" s="206"/>
    </row>
    <row r="188" spans="3:21">
      <c r="C188" s="206"/>
      <c r="D188" s="206"/>
      <c r="E188" s="206"/>
      <c r="F188" s="206"/>
      <c r="G188" s="206"/>
      <c r="H188" s="206"/>
      <c r="I188" s="206"/>
      <c r="J188" s="206"/>
      <c r="K188" s="206"/>
      <c r="L188" s="206"/>
      <c r="M188" s="206"/>
      <c r="N188" s="206"/>
      <c r="O188" s="206"/>
      <c r="P188" s="206"/>
      <c r="Q188" s="206"/>
      <c r="R188" s="206"/>
      <c r="S188" s="206"/>
      <c r="T188" s="206"/>
      <c r="U188" s="206"/>
    </row>
    <row r="189" spans="3:21">
      <c r="C189" s="206"/>
      <c r="D189" s="206"/>
      <c r="E189" s="206"/>
      <c r="F189" s="206"/>
      <c r="G189" s="206"/>
      <c r="H189" s="206"/>
      <c r="I189" s="206"/>
      <c r="J189" s="206"/>
      <c r="K189" s="206"/>
      <c r="L189" s="206"/>
      <c r="M189" s="206"/>
      <c r="N189" s="206"/>
      <c r="O189" s="206"/>
      <c r="P189" s="206"/>
      <c r="Q189" s="206"/>
      <c r="R189" s="206"/>
      <c r="S189" s="206"/>
      <c r="T189" s="206"/>
      <c r="U189" s="206"/>
    </row>
    <row r="190" spans="3:21">
      <c r="C190" s="206"/>
      <c r="D190" s="206"/>
      <c r="E190" s="206"/>
      <c r="F190" s="206"/>
      <c r="G190" s="206"/>
      <c r="H190" s="206"/>
      <c r="I190" s="206"/>
      <c r="J190" s="206"/>
      <c r="K190" s="206"/>
      <c r="L190" s="206"/>
      <c r="M190" s="206"/>
      <c r="N190" s="206"/>
      <c r="O190" s="206"/>
      <c r="P190" s="206"/>
      <c r="Q190" s="206"/>
      <c r="R190" s="206"/>
      <c r="S190" s="206"/>
      <c r="T190" s="206"/>
      <c r="U190" s="206"/>
    </row>
    <row r="191" spans="3:21">
      <c r="C191" s="206"/>
      <c r="D191" s="206"/>
      <c r="E191" s="206"/>
      <c r="F191" s="206"/>
      <c r="G191" s="206"/>
      <c r="H191" s="206"/>
      <c r="I191" s="206"/>
      <c r="J191" s="206"/>
      <c r="K191" s="206"/>
      <c r="L191" s="206"/>
      <c r="M191" s="206"/>
      <c r="N191" s="206"/>
      <c r="O191" s="206"/>
      <c r="P191" s="206"/>
      <c r="Q191" s="206"/>
      <c r="R191" s="206"/>
      <c r="S191" s="206"/>
      <c r="T191" s="206"/>
      <c r="U191" s="206"/>
    </row>
    <row r="192" spans="3:21">
      <c r="C192" s="206"/>
      <c r="D192" s="206"/>
      <c r="E192" s="206"/>
      <c r="F192" s="206"/>
      <c r="G192" s="206"/>
      <c r="H192" s="206"/>
      <c r="I192" s="206"/>
      <c r="J192" s="206"/>
      <c r="K192" s="206"/>
      <c r="L192" s="206"/>
      <c r="M192" s="206"/>
      <c r="N192" s="206"/>
      <c r="O192" s="206"/>
      <c r="P192" s="206"/>
      <c r="Q192" s="206"/>
      <c r="R192" s="206"/>
      <c r="S192" s="206"/>
      <c r="T192" s="206"/>
      <c r="U192" s="206"/>
    </row>
    <row r="193" spans="3:21">
      <c r="C193" s="206"/>
      <c r="D193" s="206"/>
      <c r="E193" s="206"/>
      <c r="F193" s="206"/>
      <c r="G193" s="206"/>
      <c r="H193" s="206"/>
      <c r="I193" s="206"/>
      <c r="J193" s="206"/>
      <c r="K193" s="206"/>
      <c r="L193" s="206"/>
      <c r="M193" s="206"/>
      <c r="N193" s="206"/>
      <c r="O193" s="206"/>
      <c r="P193" s="206"/>
      <c r="Q193" s="206"/>
      <c r="R193" s="206"/>
      <c r="S193" s="206"/>
      <c r="T193" s="206"/>
      <c r="U193" s="206"/>
    </row>
    <row r="194" spans="3:21">
      <c r="C194" s="206"/>
      <c r="D194" s="206"/>
      <c r="E194" s="206"/>
      <c r="F194" s="206"/>
      <c r="G194" s="206"/>
      <c r="H194" s="206"/>
      <c r="I194" s="206"/>
      <c r="J194" s="206"/>
      <c r="K194" s="206"/>
      <c r="L194" s="206"/>
      <c r="M194" s="206"/>
      <c r="N194" s="206"/>
      <c r="O194" s="206"/>
      <c r="P194" s="206"/>
      <c r="Q194" s="206"/>
      <c r="R194" s="206"/>
      <c r="S194" s="206"/>
      <c r="T194" s="206"/>
      <c r="U194" s="206"/>
    </row>
    <row r="195" spans="3:21">
      <c r="C195" s="206"/>
      <c r="D195" s="206"/>
      <c r="E195" s="206"/>
      <c r="F195" s="206"/>
      <c r="G195" s="206"/>
      <c r="H195" s="206"/>
      <c r="I195" s="206"/>
      <c r="J195" s="206"/>
      <c r="K195" s="206"/>
      <c r="L195" s="206"/>
      <c r="M195" s="206"/>
      <c r="N195" s="206"/>
      <c r="O195" s="206"/>
      <c r="P195" s="206"/>
      <c r="Q195" s="206"/>
      <c r="R195" s="206"/>
      <c r="S195" s="206"/>
      <c r="T195" s="206"/>
      <c r="U195" s="206"/>
    </row>
    <row r="196" spans="3:21">
      <c r="C196" s="206"/>
      <c r="D196" s="206"/>
      <c r="E196" s="206"/>
      <c r="F196" s="206"/>
      <c r="G196" s="206"/>
      <c r="H196" s="206"/>
      <c r="I196" s="206"/>
      <c r="J196" s="206"/>
      <c r="K196" s="206"/>
      <c r="L196" s="206"/>
      <c r="M196" s="206"/>
      <c r="N196" s="206"/>
      <c r="O196" s="206"/>
      <c r="P196" s="206"/>
      <c r="Q196" s="206"/>
      <c r="R196" s="206"/>
      <c r="S196" s="206"/>
      <c r="T196" s="206"/>
      <c r="U196" s="206"/>
    </row>
    <row r="197" spans="3:21">
      <c r="C197" s="206"/>
      <c r="D197" s="206"/>
      <c r="E197" s="206"/>
      <c r="F197" s="206"/>
      <c r="G197" s="206"/>
      <c r="H197" s="206"/>
      <c r="I197" s="206"/>
      <c r="J197" s="206"/>
      <c r="K197" s="206"/>
      <c r="L197" s="206"/>
      <c r="M197" s="206"/>
      <c r="N197" s="206"/>
      <c r="O197" s="206"/>
      <c r="P197" s="206"/>
      <c r="Q197" s="206"/>
      <c r="R197" s="206"/>
      <c r="S197" s="206"/>
      <c r="T197" s="206"/>
      <c r="U197" s="206"/>
    </row>
    <row r="198" spans="3:21">
      <c r="C198" s="206"/>
      <c r="D198" s="206"/>
      <c r="E198" s="206"/>
      <c r="F198" s="206"/>
      <c r="G198" s="206"/>
      <c r="H198" s="206"/>
      <c r="I198" s="206"/>
      <c r="J198" s="206"/>
      <c r="K198" s="206"/>
      <c r="L198" s="206"/>
      <c r="M198" s="206"/>
      <c r="N198" s="206"/>
      <c r="O198" s="206"/>
      <c r="P198" s="206"/>
      <c r="Q198" s="206"/>
      <c r="R198" s="206"/>
      <c r="S198" s="206"/>
      <c r="T198" s="206"/>
      <c r="U198" s="206"/>
    </row>
    <row r="199" spans="3:21">
      <c r="C199" s="206"/>
      <c r="D199" s="206"/>
      <c r="E199" s="206"/>
      <c r="F199" s="206"/>
      <c r="G199" s="206"/>
      <c r="H199" s="206"/>
      <c r="I199" s="206"/>
      <c r="J199" s="206"/>
      <c r="K199" s="206"/>
      <c r="L199" s="206"/>
      <c r="M199" s="206"/>
      <c r="N199" s="206"/>
      <c r="O199" s="206"/>
      <c r="P199" s="206"/>
      <c r="Q199" s="206"/>
      <c r="R199" s="206"/>
      <c r="S199" s="206"/>
      <c r="T199" s="206"/>
      <c r="U199" s="206"/>
    </row>
    <row r="200" spans="3:21">
      <c r="C200" s="206"/>
      <c r="D200" s="206"/>
      <c r="E200" s="206"/>
      <c r="F200" s="206"/>
      <c r="G200" s="206"/>
      <c r="H200" s="206"/>
      <c r="I200" s="206"/>
      <c r="J200" s="206"/>
      <c r="K200" s="206"/>
      <c r="L200" s="206"/>
      <c r="M200" s="206"/>
      <c r="N200" s="206"/>
      <c r="O200" s="206"/>
      <c r="P200" s="206"/>
      <c r="Q200" s="206"/>
      <c r="R200" s="206"/>
      <c r="S200" s="206"/>
      <c r="T200" s="206"/>
      <c r="U200" s="206"/>
    </row>
    <row r="201" spans="3:21">
      <c r="C201" s="206"/>
      <c r="D201" s="206"/>
      <c r="E201" s="206"/>
      <c r="F201" s="206"/>
      <c r="G201" s="206"/>
      <c r="H201" s="206"/>
      <c r="I201" s="206"/>
      <c r="J201" s="206"/>
      <c r="K201" s="206"/>
      <c r="L201" s="206"/>
      <c r="M201" s="206"/>
      <c r="N201" s="206"/>
      <c r="O201" s="206"/>
      <c r="P201" s="206"/>
      <c r="Q201" s="206"/>
      <c r="R201" s="206"/>
      <c r="S201" s="206"/>
      <c r="T201" s="206"/>
      <c r="U201" s="206"/>
    </row>
    <row r="202" spans="3:21">
      <c r="C202" s="206"/>
      <c r="D202" s="206"/>
      <c r="E202" s="206"/>
      <c r="F202" s="206"/>
      <c r="G202" s="206"/>
      <c r="H202" s="206"/>
      <c r="I202" s="206"/>
      <c r="J202" s="206"/>
      <c r="K202" s="206"/>
      <c r="L202" s="206"/>
      <c r="M202" s="206"/>
      <c r="N202" s="206"/>
      <c r="O202" s="206"/>
      <c r="P202" s="206"/>
      <c r="Q202" s="206"/>
      <c r="R202" s="206"/>
      <c r="S202" s="206"/>
      <c r="T202" s="206"/>
      <c r="U202" s="206"/>
    </row>
    <row r="203" spans="3:21">
      <c r="C203" s="206"/>
      <c r="D203" s="206"/>
      <c r="E203" s="206"/>
      <c r="F203" s="206"/>
      <c r="G203" s="206"/>
      <c r="H203" s="206"/>
      <c r="I203" s="206"/>
      <c r="J203" s="206"/>
      <c r="K203" s="206"/>
      <c r="L203" s="206"/>
      <c r="M203" s="206"/>
      <c r="N203" s="206"/>
      <c r="O203" s="206"/>
      <c r="P203" s="206"/>
      <c r="Q203" s="206"/>
      <c r="R203" s="206"/>
      <c r="S203" s="206"/>
      <c r="T203" s="206"/>
      <c r="U203" s="206"/>
    </row>
    <row r="204" spans="3:21">
      <c r="C204" s="206"/>
      <c r="D204" s="206"/>
      <c r="E204" s="206"/>
      <c r="F204" s="206"/>
      <c r="G204" s="206"/>
      <c r="H204" s="206"/>
      <c r="I204" s="206"/>
      <c r="J204" s="206"/>
      <c r="K204" s="206"/>
      <c r="L204" s="206"/>
      <c r="M204" s="206"/>
      <c r="N204" s="206"/>
      <c r="O204" s="206"/>
      <c r="P204" s="206"/>
      <c r="Q204" s="206"/>
      <c r="R204" s="206"/>
      <c r="S204" s="206"/>
      <c r="T204" s="206"/>
      <c r="U204" s="206"/>
    </row>
    <row r="205" spans="3:21">
      <c r="C205" s="206"/>
      <c r="D205" s="206"/>
      <c r="E205" s="206"/>
      <c r="F205" s="206"/>
      <c r="G205" s="206"/>
      <c r="H205" s="206"/>
      <c r="I205" s="206"/>
      <c r="J205" s="206"/>
      <c r="K205" s="206"/>
      <c r="L205" s="206"/>
      <c r="M205" s="206"/>
      <c r="N205" s="206"/>
      <c r="O205" s="206"/>
      <c r="P205" s="206"/>
      <c r="Q205" s="206"/>
      <c r="R205" s="206"/>
      <c r="S205" s="206"/>
      <c r="T205" s="206"/>
      <c r="U205" s="206"/>
    </row>
    <row r="206" spans="3:21">
      <c r="C206" s="206"/>
      <c r="D206" s="206"/>
      <c r="E206" s="206"/>
      <c r="F206" s="206"/>
      <c r="G206" s="206"/>
      <c r="H206" s="206"/>
      <c r="I206" s="206"/>
      <c r="J206" s="206"/>
      <c r="K206" s="206"/>
      <c r="L206" s="206"/>
      <c r="M206" s="206"/>
      <c r="N206" s="206"/>
      <c r="O206" s="206"/>
      <c r="P206" s="206"/>
      <c r="Q206" s="206"/>
      <c r="R206" s="206"/>
      <c r="S206" s="206"/>
      <c r="T206" s="206"/>
      <c r="U206" s="206"/>
    </row>
    <row r="207" spans="3:21">
      <c r="C207" s="206"/>
      <c r="D207" s="206"/>
      <c r="E207" s="206"/>
      <c r="F207" s="206"/>
      <c r="G207" s="206"/>
      <c r="H207" s="206"/>
      <c r="I207" s="206"/>
      <c r="J207" s="206"/>
      <c r="K207" s="206"/>
      <c r="L207" s="206"/>
      <c r="M207" s="206"/>
      <c r="N207" s="206"/>
      <c r="O207" s="206"/>
      <c r="P207" s="206"/>
      <c r="Q207" s="206"/>
      <c r="R207" s="206"/>
      <c r="S207" s="206"/>
      <c r="T207" s="206"/>
      <c r="U207" s="206"/>
    </row>
    <row r="208" spans="3:21">
      <c r="C208" s="206"/>
      <c r="D208" s="206"/>
      <c r="E208" s="206"/>
      <c r="F208" s="206"/>
      <c r="G208" s="206"/>
      <c r="H208" s="206"/>
      <c r="I208" s="206"/>
      <c r="J208" s="206"/>
      <c r="K208" s="206"/>
      <c r="L208" s="206"/>
      <c r="M208" s="206"/>
      <c r="N208" s="206"/>
      <c r="O208" s="206"/>
      <c r="P208" s="206"/>
      <c r="Q208" s="206"/>
      <c r="R208" s="206"/>
      <c r="S208" s="206"/>
      <c r="T208" s="206"/>
      <c r="U208" s="206"/>
    </row>
    <row r="209" spans="3:21">
      <c r="C209" s="206"/>
      <c r="D209" s="206"/>
      <c r="E209" s="206"/>
      <c r="F209" s="206"/>
      <c r="G209" s="206"/>
      <c r="H209" s="206"/>
      <c r="I209" s="206"/>
      <c r="J209" s="206"/>
      <c r="K209" s="206"/>
      <c r="L209" s="206"/>
      <c r="M209" s="206"/>
      <c r="N209" s="206"/>
      <c r="O209" s="206"/>
      <c r="P209" s="206"/>
      <c r="Q209" s="206"/>
      <c r="R209" s="206"/>
      <c r="S209" s="206"/>
      <c r="T209" s="206"/>
      <c r="U209" s="206"/>
    </row>
    <row r="210" spans="3:21">
      <c r="C210" s="206"/>
      <c r="D210" s="206"/>
      <c r="E210" s="206"/>
      <c r="F210" s="206"/>
      <c r="G210" s="206"/>
      <c r="H210" s="206"/>
      <c r="I210" s="206"/>
      <c r="J210" s="206"/>
      <c r="K210" s="206"/>
      <c r="L210" s="206"/>
      <c r="M210" s="206"/>
      <c r="N210" s="206"/>
      <c r="O210" s="206"/>
      <c r="P210" s="206"/>
      <c r="Q210" s="206"/>
      <c r="R210" s="206"/>
      <c r="S210" s="206"/>
      <c r="T210" s="206"/>
      <c r="U210" s="206"/>
    </row>
    <row r="211" spans="3:21">
      <c r="C211" s="206"/>
      <c r="D211" s="206"/>
      <c r="E211" s="206"/>
      <c r="F211" s="206"/>
      <c r="G211" s="206"/>
      <c r="H211" s="206"/>
      <c r="I211" s="206"/>
      <c r="J211" s="206"/>
      <c r="K211" s="206"/>
      <c r="L211" s="206"/>
      <c r="M211" s="206"/>
      <c r="N211" s="206"/>
      <c r="O211" s="206"/>
      <c r="P211" s="206"/>
      <c r="Q211" s="206"/>
      <c r="R211" s="206"/>
      <c r="S211" s="206"/>
      <c r="T211" s="206"/>
      <c r="U211" s="206"/>
    </row>
    <row r="212" spans="3:21">
      <c r="C212" s="206"/>
      <c r="D212" s="206"/>
      <c r="E212" s="206"/>
      <c r="F212" s="206"/>
      <c r="G212" s="206"/>
      <c r="H212" s="206"/>
      <c r="I212" s="206"/>
      <c r="J212" s="206"/>
      <c r="K212" s="206"/>
      <c r="L212" s="206"/>
      <c r="M212" s="206"/>
      <c r="N212" s="206"/>
      <c r="O212" s="206"/>
      <c r="P212" s="206"/>
      <c r="Q212" s="206"/>
      <c r="R212" s="206"/>
      <c r="S212" s="206"/>
      <c r="T212" s="206"/>
      <c r="U212" s="206"/>
    </row>
    <row r="213" spans="3:21">
      <c r="C213" s="206"/>
      <c r="D213" s="206"/>
      <c r="E213" s="206"/>
      <c r="F213" s="206"/>
      <c r="G213" s="206"/>
      <c r="H213" s="206"/>
      <c r="I213" s="206"/>
      <c r="J213" s="206"/>
      <c r="K213" s="206"/>
      <c r="L213" s="206"/>
      <c r="M213" s="206"/>
      <c r="N213" s="206"/>
      <c r="O213" s="206"/>
      <c r="P213" s="206"/>
      <c r="Q213" s="206"/>
      <c r="R213" s="206"/>
      <c r="S213" s="206"/>
      <c r="T213" s="206"/>
      <c r="U213" s="206"/>
    </row>
    <row r="214" spans="3:21">
      <c r="C214" s="206"/>
      <c r="D214" s="206"/>
      <c r="E214" s="206"/>
      <c r="F214" s="206"/>
      <c r="G214" s="206"/>
      <c r="H214" s="206"/>
      <c r="I214" s="206"/>
      <c r="J214" s="206"/>
      <c r="K214" s="206"/>
      <c r="L214" s="206"/>
      <c r="M214" s="206"/>
      <c r="N214" s="206"/>
      <c r="O214" s="206"/>
      <c r="P214" s="206"/>
      <c r="Q214" s="206"/>
      <c r="R214" s="206"/>
      <c r="S214" s="206"/>
      <c r="T214" s="206"/>
      <c r="U214" s="206"/>
    </row>
    <row r="215" spans="3:21">
      <c r="C215" s="206"/>
      <c r="D215" s="206"/>
      <c r="E215" s="206"/>
      <c r="F215" s="206"/>
      <c r="G215" s="206"/>
      <c r="H215" s="206"/>
      <c r="I215" s="206"/>
      <c r="J215" s="206"/>
      <c r="K215" s="206"/>
      <c r="L215" s="206"/>
      <c r="M215" s="206"/>
      <c r="N215" s="206"/>
      <c r="O215" s="206"/>
      <c r="P215" s="206"/>
      <c r="Q215" s="206"/>
      <c r="R215" s="206"/>
      <c r="S215" s="206"/>
      <c r="T215" s="206"/>
      <c r="U215" s="206"/>
    </row>
    <row r="216" spans="3:21">
      <c r="C216" s="206"/>
      <c r="D216" s="206"/>
      <c r="E216" s="206"/>
      <c r="F216" s="206"/>
      <c r="G216" s="206"/>
      <c r="H216" s="206"/>
      <c r="I216" s="206"/>
      <c r="J216" s="206"/>
      <c r="K216" s="206"/>
      <c r="L216" s="206"/>
      <c r="M216" s="206"/>
      <c r="N216" s="206"/>
      <c r="O216" s="206"/>
      <c r="P216" s="206"/>
      <c r="Q216" s="206"/>
      <c r="R216" s="206"/>
      <c r="S216" s="206"/>
      <c r="T216" s="206"/>
      <c r="U216" s="206"/>
    </row>
    <row r="217" spans="3:21">
      <c r="C217" s="206"/>
      <c r="D217" s="206"/>
      <c r="E217" s="206"/>
      <c r="F217" s="206"/>
      <c r="G217" s="206"/>
      <c r="H217" s="206"/>
      <c r="I217" s="206"/>
      <c r="J217" s="206"/>
      <c r="K217" s="206"/>
      <c r="L217" s="206"/>
      <c r="M217" s="206"/>
      <c r="N217" s="206"/>
      <c r="O217" s="206"/>
      <c r="P217" s="206"/>
      <c r="Q217" s="206"/>
      <c r="R217" s="206"/>
      <c r="S217" s="206"/>
      <c r="T217" s="206"/>
      <c r="U217" s="206"/>
    </row>
    <row r="218" spans="3:21">
      <c r="C218" s="206"/>
      <c r="D218" s="206"/>
      <c r="E218" s="206"/>
      <c r="F218" s="206"/>
      <c r="G218" s="206"/>
      <c r="H218" s="206"/>
      <c r="I218" s="206"/>
      <c r="J218" s="206"/>
      <c r="K218" s="206"/>
      <c r="L218" s="206"/>
      <c r="M218" s="206"/>
      <c r="N218" s="206"/>
      <c r="O218" s="206"/>
      <c r="P218" s="206"/>
      <c r="Q218" s="206"/>
      <c r="R218" s="206"/>
      <c r="S218" s="206"/>
      <c r="T218" s="206"/>
      <c r="U218" s="206"/>
    </row>
    <row r="219" spans="3:21">
      <c r="C219" s="206"/>
      <c r="D219" s="206"/>
      <c r="E219" s="206"/>
      <c r="F219" s="206"/>
      <c r="G219" s="206"/>
      <c r="H219" s="206"/>
      <c r="I219" s="206"/>
      <c r="J219" s="206"/>
      <c r="K219" s="206"/>
      <c r="L219" s="206"/>
      <c r="M219" s="206"/>
      <c r="N219" s="206"/>
      <c r="O219" s="206"/>
      <c r="P219" s="206"/>
      <c r="Q219" s="206"/>
      <c r="R219" s="206"/>
      <c r="S219" s="206"/>
      <c r="T219" s="206"/>
      <c r="U219" s="206"/>
    </row>
    <row r="220" spans="3:21">
      <c r="C220" s="206"/>
      <c r="D220" s="206"/>
      <c r="E220" s="206"/>
      <c r="F220" s="206"/>
      <c r="G220" s="206"/>
      <c r="H220" s="206"/>
      <c r="I220" s="206"/>
      <c r="J220" s="206"/>
      <c r="K220" s="206"/>
      <c r="L220" s="206"/>
      <c r="M220" s="206"/>
      <c r="N220" s="206"/>
      <c r="O220" s="206"/>
      <c r="P220" s="206"/>
      <c r="Q220" s="206"/>
      <c r="R220" s="206"/>
      <c r="S220" s="206"/>
      <c r="T220" s="206"/>
      <c r="U220" s="206"/>
    </row>
    <row r="221" spans="3:21">
      <c r="C221" s="206"/>
      <c r="D221" s="206"/>
      <c r="E221" s="206"/>
      <c r="F221" s="206"/>
      <c r="G221" s="206"/>
      <c r="H221" s="206"/>
      <c r="I221" s="206"/>
      <c r="J221" s="206"/>
      <c r="K221" s="206"/>
      <c r="L221" s="206"/>
      <c r="M221" s="206"/>
      <c r="N221" s="206"/>
      <c r="O221" s="206"/>
      <c r="P221" s="206"/>
      <c r="Q221" s="206"/>
      <c r="R221" s="206"/>
      <c r="S221" s="206"/>
      <c r="T221" s="206"/>
      <c r="U221" s="206"/>
    </row>
    <row r="222" spans="3:21">
      <c r="C222" s="206"/>
      <c r="D222" s="206"/>
      <c r="E222" s="206"/>
      <c r="F222" s="206"/>
      <c r="G222" s="206"/>
      <c r="H222" s="206"/>
      <c r="I222" s="206"/>
      <c r="J222" s="206"/>
      <c r="K222" s="206"/>
      <c r="L222" s="206"/>
      <c r="M222" s="206"/>
      <c r="N222" s="206"/>
      <c r="O222" s="206"/>
      <c r="P222" s="206"/>
      <c r="Q222" s="206"/>
      <c r="R222" s="206"/>
      <c r="S222" s="206"/>
      <c r="T222" s="206"/>
      <c r="U222" s="206"/>
    </row>
    <row r="223" spans="3:21">
      <c r="C223" s="206"/>
      <c r="D223" s="206"/>
      <c r="E223" s="206"/>
      <c r="F223" s="206"/>
      <c r="G223" s="206"/>
      <c r="H223" s="206"/>
      <c r="I223" s="206"/>
      <c r="J223" s="206"/>
      <c r="K223" s="206"/>
      <c r="L223" s="206"/>
      <c r="M223" s="206"/>
      <c r="N223" s="206"/>
      <c r="O223" s="206"/>
      <c r="P223" s="206"/>
      <c r="Q223" s="206"/>
      <c r="R223" s="206"/>
      <c r="S223" s="206"/>
      <c r="T223" s="206"/>
      <c r="U223" s="206"/>
    </row>
    <row r="224" spans="3:21">
      <c r="C224" s="206"/>
      <c r="D224" s="206"/>
      <c r="E224" s="206"/>
      <c r="F224" s="206"/>
      <c r="G224" s="206"/>
      <c r="H224" s="206"/>
      <c r="I224" s="206"/>
      <c r="J224" s="206"/>
      <c r="K224" s="206"/>
      <c r="L224" s="206"/>
      <c r="M224" s="206"/>
      <c r="N224" s="206"/>
      <c r="O224" s="206"/>
      <c r="P224" s="206"/>
      <c r="Q224" s="206"/>
      <c r="R224" s="206"/>
      <c r="S224" s="206"/>
      <c r="T224" s="206"/>
      <c r="U224" s="206"/>
    </row>
    <row r="225" spans="3:21">
      <c r="C225" s="206"/>
      <c r="D225" s="206"/>
      <c r="E225" s="206"/>
      <c r="F225" s="206"/>
      <c r="G225" s="206"/>
      <c r="H225" s="206"/>
      <c r="I225" s="206"/>
      <c r="J225" s="206"/>
      <c r="K225" s="206"/>
      <c r="L225" s="206"/>
      <c r="M225" s="206"/>
      <c r="N225" s="206"/>
      <c r="O225" s="206"/>
      <c r="P225" s="206"/>
      <c r="Q225" s="206"/>
      <c r="R225" s="206"/>
      <c r="S225" s="206"/>
      <c r="T225" s="206"/>
      <c r="U225" s="206"/>
    </row>
    <row r="226" spans="3:21">
      <c r="C226" s="206"/>
      <c r="D226" s="206"/>
      <c r="E226" s="206"/>
      <c r="F226" s="206"/>
      <c r="G226" s="206"/>
      <c r="H226" s="206"/>
      <c r="I226" s="206"/>
      <c r="J226" s="206"/>
      <c r="K226" s="206"/>
      <c r="L226" s="206"/>
      <c r="M226" s="206"/>
      <c r="N226" s="206"/>
      <c r="O226" s="206"/>
      <c r="P226" s="206"/>
      <c r="Q226" s="206"/>
      <c r="R226" s="206"/>
      <c r="S226" s="206"/>
      <c r="T226" s="206"/>
      <c r="U226" s="206"/>
    </row>
    <row r="227" spans="3:21">
      <c r="C227" s="206"/>
      <c r="D227" s="206"/>
      <c r="E227" s="206"/>
      <c r="F227" s="206"/>
      <c r="G227" s="206"/>
      <c r="H227" s="206"/>
      <c r="I227" s="206"/>
      <c r="J227" s="206"/>
      <c r="K227" s="206"/>
      <c r="L227" s="206"/>
      <c r="M227" s="206"/>
      <c r="N227" s="206"/>
      <c r="O227" s="206"/>
      <c r="P227" s="206"/>
      <c r="Q227" s="206"/>
      <c r="R227" s="206"/>
      <c r="S227" s="206"/>
      <c r="T227" s="206"/>
      <c r="U227" s="206"/>
    </row>
    <row r="228" spans="3:21">
      <c r="C228" s="206"/>
      <c r="D228" s="206"/>
      <c r="E228" s="206"/>
      <c r="F228" s="206"/>
      <c r="G228" s="206"/>
      <c r="H228" s="206"/>
      <c r="I228" s="206"/>
      <c r="J228" s="206"/>
      <c r="K228" s="206"/>
      <c r="L228" s="206"/>
      <c r="M228" s="206"/>
      <c r="N228" s="206"/>
      <c r="O228" s="206"/>
      <c r="P228" s="206"/>
      <c r="Q228" s="206"/>
      <c r="R228" s="206"/>
      <c r="S228" s="206"/>
      <c r="T228" s="206"/>
      <c r="U228" s="206"/>
    </row>
    <row r="229" spans="3:21">
      <c r="C229" s="206"/>
      <c r="D229" s="206"/>
      <c r="E229" s="206"/>
      <c r="F229" s="206"/>
      <c r="G229" s="206"/>
      <c r="H229" s="206"/>
      <c r="I229" s="206"/>
      <c r="J229" s="206"/>
      <c r="K229" s="206"/>
      <c r="L229" s="206"/>
      <c r="M229" s="206"/>
      <c r="N229" s="206"/>
      <c r="O229" s="206"/>
      <c r="P229" s="206"/>
      <c r="Q229" s="206"/>
      <c r="R229" s="206"/>
      <c r="S229" s="206"/>
      <c r="T229" s="206"/>
      <c r="U229" s="206"/>
    </row>
    <row r="230" spans="3:21">
      <c r="C230" s="206"/>
      <c r="D230" s="206"/>
      <c r="E230" s="206"/>
      <c r="F230" s="206"/>
      <c r="G230" s="206"/>
      <c r="H230" s="206"/>
      <c r="I230" s="206"/>
      <c r="J230" s="206"/>
      <c r="K230" s="206"/>
      <c r="L230" s="206"/>
      <c r="M230" s="206"/>
      <c r="N230" s="206"/>
      <c r="O230" s="206"/>
      <c r="P230" s="206"/>
      <c r="Q230" s="206"/>
      <c r="R230" s="206"/>
      <c r="S230" s="206"/>
      <c r="T230" s="206"/>
      <c r="U230" s="206"/>
    </row>
    <row r="231" spans="3:21">
      <c r="C231" s="206"/>
      <c r="D231" s="206"/>
      <c r="E231" s="206"/>
      <c r="F231" s="206"/>
      <c r="G231" s="206"/>
      <c r="H231" s="206"/>
      <c r="I231" s="206"/>
      <c r="J231" s="206"/>
      <c r="K231" s="206"/>
      <c r="L231" s="206"/>
      <c r="M231" s="206"/>
      <c r="N231" s="206"/>
      <c r="O231" s="206"/>
      <c r="P231" s="206"/>
      <c r="Q231" s="206"/>
      <c r="R231" s="206"/>
      <c r="S231" s="206"/>
      <c r="T231" s="206"/>
      <c r="U231" s="206"/>
    </row>
    <row r="232" spans="3:21">
      <c r="C232" s="206"/>
      <c r="D232" s="206"/>
      <c r="E232" s="206"/>
      <c r="F232" s="206"/>
      <c r="G232" s="206"/>
      <c r="H232" s="206"/>
      <c r="I232" s="206"/>
      <c r="J232" s="206"/>
      <c r="K232" s="206"/>
      <c r="L232" s="206"/>
      <c r="M232" s="206"/>
      <c r="N232" s="206"/>
      <c r="O232" s="206"/>
      <c r="P232" s="206"/>
      <c r="Q232" s="206"/>
      <c r="R232" s="206"/>
      <c r="S232" s="206"/>
      <c r="T232" s="206"/>
      <c r="U232" s="206"/>
    </row>
    <row r="233" spans="3:21">
      <c r="C233" s="206"/>
      <c r="D233" s="206"/>
      <c r="E233" s="206"/>
      <c r="F233" s="206"/>
      <c r="G233" s="206"/>
      <c r="H233" s="206"/>
      <c r="I233" s="206"/>
      <c r="J233" s="206"/>
      <c r="K233" s="206"/>
      <c r="L233" s="206"/>
      <c r="M233" s="206"/>
      <c r="N233" s="206"/>
      <c r="O233" s="206"/>
      <c r="P233" s="206"/>
      <c r="Q233" s="206"/>
      <c r="R233" s="206"/>
      <c r="S233" s="206"/>
      <c r="T233" s="206"/>
      <c r="U233" s="206"/>
    </row>
    <row r="234" spans="3:21">
      <c r="C234" s="206"/>
      <c r="D234" s="206"/>
      <c r="E234" s="206"/>
      <c r="F234" s="206"/>
      <c r="G234" s="206"/>
      <c r="H234" s="206"/>
      <c r="I234" s="206"/>
      <c r="J234" s="206"/>
      <c r="K234" s="206"/>
      <c r="L234" s="206"/>
      <c r="M234" s="206"/>
      <c r="N234" s="206"/>
      <c r="O234" s="206"/>
      <c r="P234" s="206"/>
      <c r="Q234" s="206"/>
      <c r="R234" s="206"/>
      <c r="S234" s="206"/>
      <c r="T234" s="206"/>
      <c r="U234" s="206"/>
    </row>
    <row r="235" spans="3:21">
      <c r="C235" s="206"/>
      <c r="D235" s="206"/>
      <c r="E235" s="206"/>
      <c r="F235" s="206"/>
      <c r="G235" s="206"/>
      <c r="H235" s="206"/>
      <c r="I235" s="206"/>
      <c r="J235" s="206"/>
      <c r="K235" s="206"/>
      <c r="L235" s="206"/>
      <c r="M235" s="206"/>
      <c r="N235" s="206"/>
      <c r="O235" s="206"/>
      <c r="P235" s="206"/>
      <c r="Q235" s="206"/>
      <c r="R235" s="206"/>
      <c r="S235" s="206"/>
      <c r="T235" s="206"/>
      <c r="U235" s="206"/>
    </row>
    <row r="236" spans="3:21">
      <c r="C236" s="206"/>
      <c r="D236" s="206"/>
      <c r="E236" s="206"/>
      <c r="F236" s="206"/>
      <c r="G236" s="206"/>
      <c r="H236" s="206"/>
      <c r="I236" s="206"/>
      <c r="J236" s="206"/>
      <c r="K236" s="206"/>
      <c r="L236" s="206"/>
      <c r="M236" s="206"/>
      <c r="N236" s="206"/>
      <c r="O236" s="206"/>
      <c r="P236" s="206"/>
      <c r="Q236" s="206"/>
      <c r="R236" s="206"/>
      <c r="S236" s="206"/>
      <c r="T236" s="206"/>
      <c r="U236" s="206"/>
    </row>
    <row r="237" spans="3:21">
      <c r="C237" s="206"/>
      <c r="D237" s="206"/>
      <c r="E237" s="206"/>
      <c r="F237" s="206"/>
      <c r="G237" s="206"/>
      <c r="H237" s="206"/>
      <c r="I237" s="206"/>
      <c r="J237" s="206"/>
      <c r="K237" s="206"/>
      <c r="L237" s="206"/>
      <c r="M237" s="206"/>
      <c r="N237" s="206"/>
      <c r="O237" s="206"/>
      <c r="P237" s="206"/>
      <c r="Q237" s="206"/>
      <c r="R237" s="206"/>
      <c r="S237" s="206"/>
      <c r="T237" s="206"/>
      <c r="U237" s="206"/>
    </row>
    <row r="238" spans="3:21">
      <c r="C238" s="206"/>
      <c r="D238" s="206"/>
      <c r="E238" s="206"/>
      <c r="F238" s="206"/>
      <c r="G238" s="206"/>
      <c r="H238" s="206"/>
      <c r="I238" s="206"/>
      <c r="J238" s="206"/>
      <c r="K238" s="206"/>
      <c r="L238" s="206"/>
      <c r="M238" s="206"/>
      <c r="N238" s="206"/>
      <c r="O238" s="206"/>
      <c r="P238" s="206"/>
      <c r="Q238" s="206"/>
      <c r="R238" s="206"/>
      <c r="S238" s="206"/>
      <c r="T238" s="206"/>
      <c r="U238" s="206"/>
    </row>
    <row r="239" spans="3:21">
      <c r="C239" s="206"/>
      <c r="D239" s="206"/>
      <c r="E239" s="206"/>
      <c r="F239" s="206"/>
      <c r="G239" s="206"/>
      <c r="H239" s="206"/>
      <c r="I239" s="206"/>
      <c r="J239" s="206"/>
      <c r="K239" s="206"/>
      <c r="L239" s="206"/>
      <c r="M239" s="206"/>
      <c r="N239" s="206"/>
      <c r="O239" s="206"/>
      <c r="P239" s="206"/>
      <c r="Q239" s="206"/>
      <c r="R239" s="206"/>
      <c r="S239" s="206"/>
      <c r="T239" s="206"/>
      <c r="U239" s="206"/>
    </row>
    <row r="240" spans="3:21">
      <c r="C240" s="206"/>
      <c r="D240" s="206"/>
      <c r="E240" s="206"/>
      <c r="F240" s="206"/>
      <c r="G240" s="206"/>
      <c r="H240" s="206"/>
      <c r="I240" s="206"/>
      <c r="J240" s="206"/>
      <c r="K240" s="206"/>
      <c r="L240" s="206"/>
      <c r="M240" s="206"/>
      <c r="N240" s="206"/>
      <c r="O240" s="206"/>
      <c r="P240" s="206"/>
      <c r="Q240" s="206"/>
      <c r="R240" s="206"/>
      <c r="S240" s="206"/>
      <c r="T240" s="206"/>
      <c r="U240" s="206"/>
    </row>
    <row r="241" spans="3:21">
      <c r="C241" s="206"/>
      <c r="D241" s="206"/>
      <c r="E241" s="206"/>
      <c r="F241" s="206"/>
      <c r="G241" s="206"/>
      <c r="H241" s="206"/>
      <c r="I241" s="206"/>
      <c r="J241" s="206"/>
      <c r="K241" s="206"/>
      <c r="L241" s="206"/>
      <c r="M241" s="206"/>
      <c r="N241" s="206"/>
      <c r="O241" s="206"/>
      <c r="P241" s="206"/>
      <c r="Q241" s="206"/>
      <c r="R241" s="206"/>
      <c r="S241" s="206"/>
      <c r="T241" s="206"/>
      <c r="U241" s="206"/>
    </row>
    <row r="242" spans="3:21">
      <c r="C242" s="206"/>
      <c r="D242" s="206"/>
      <c r="E242" s="206"/>
      <c r="F242" s="206"/>
      <c r="G242" s="206"/>
      <c r="H242" s="206"/>
      <c r="I242" s="206"/>
      <c r="J242" s="206"/>
      <c r="K242" s="206"/>
      <c r="L242" s="206"/>
      <c r="M242" s="206"/>
      <c r="N242" s="206"/>
      <c r="O242" s="206"/>
      <c r="P242" s="206"/>
      <c r="Q242" s="206"/>
      <c r="R242" s="206"/>
      <c r="S242" s="206"/>
      <c r="T242" s="206"/>
      <c r="U242" s="206"/>
    </row>
    <row r="243" spans="3:21">
      <c r="C243" s="206"/>
      <c r="D243" s="206"/>
      <c r="E243" s="206"/>
      <c r="F243" s="206"/>
      <c r="G243" s="206"/>
      <c r="H243" s="206"/>
      <c r="I243" s="206"/>
      <c r="J243" s="206"/>
      <c r="K243" s="206"/>
      <c r="L243" s="206"/>
      <c r="M243" s="206"/>
      <c r="N243" s="206"/>
      <c r="O243" s="206"/>
      <c r="P243" s="206"/>
      <c r="Q243" s="206"/>
      <c r="R243" s="206"/>
      <c r="S243" s="206"/>
      <c r="T243" s="206"/>
      <c r="U243" s="206"/>
    </row>
    <row r="244" spans="3:21">
      <c r="C244" s="206"/>
      <c r="D244" s="206"/>
      <c r="E244" s="206"/>
      <c r="F244" s="206"/>
      <c r="G244" s="206"/>
      <c r="H244" s="206"/>
      <c r="I244" s="206"/>
      <c r="J244" s="206"/>
      <c r="K244" s="206"/>
      <c r="L244" s="206"/>
      <c r="M244" s="206"/>
      <c r="N244" s="206"/>
      <c r="O244" s="206"/>
      <c r="P244" s="206"/>
      <c r="Q244" s="206"/>
      <c r="R244" s="206"/>
      <c r="S244" s="206"/>
      <c r="T244" s="206"/>
      <c r="U244" s="206"/>
    </row>
    <row r="245" spans="3:21">
      <c r="C245" s="206"/>
      <c r="D245" s="206"/>
      <c r="E245" s="206"/>
      <c r="F245" s="206"/>
      <c r="G245" s="206"/>
      <c r="H245" s="206"/>
      <c r="I245" s="206"/>
      <c r="J245" s="206"/>
      <c r="K245" s="206"/>
      <c r="L245" s="206"/>
      <c r="M245" s="206"/>
      <c r="N245" s="206"/>
      <c r="O245" s="206"/>
      <c r="P245" s="206"/>
      <c r="Q245" s="206"/>
      <c r="R245" s="206"/>
      <c r="S245" s="206"/>
      <c r="T245" s="206"/>
      <c r="U245" s="206"/>
    </row>
    <row r="246" spans="3:21">
      <c r="C246" s="206"/>
      <c r="D246" s="206"/>
      <c r="E246" s="206"/>
      <c r="F246" s="206"/>
      <c r="G246" s="206"/>
      <c r="H246" s="206"/>
      <c r="I246" s="206"/>
      <c r="J246" s="206"/>
      <c r="K246" s="206"/>
      <c r="L246" s="206"/>
      <c r="M246" s="206"/>
      <c r="N246" s="206"/>
      <c r="O246" s="206"/>
      <c r="P246" s="206"/>
      <c r="Q246" s="206"/>
      <c r="R246" s="206"/>
      <c r="S246" s="206"/>
      <c r="T246" s="206"/>
      <c r="U246" s="206"/>
    </row>
    <row r="247" spans="3:21">
      <c r="C247" s="206"/>
      <c r="D247" s="206"/>
      <c r="E247" s="206"/>
      <c r="F247" s="206"/>
      <c r="G247" s="206"/>
      <c r="H247" s="206"/>
      <c r="I247" s="206"/>
      <c r="J247" s="206"/>
      <c r="K247" s="206"/>
      <c r="L247" s="206"/>
      <c r="M247" s="206"/>
      <c r="N247" s="206"/>
      <c r="O247" s="206"/>
      <c r="P247" s="206"/>
      <c r="Q247" s="206"/>
      <c r="R247" s="206"/>
      <c r="S247" s="206"/>
      <c r="T247" s="206"/>
      <c r="U247" s="206"/>
    </row>
    <row r="248" spans="3:21">
      <c r="C248" s="206"/>
      <c r="D248" s="206"/>
      <c r="E248" s="206"/>
      <c r="F248" s="206"/>
      <c r="G248" s="206"/>
      <c r="H248" s="206"/>
      <c r="I248" s="206"/>
      <c r="J248" s="206"/>
      <c r="K248" s="206"/>
      <c r="L248" s="206"/>
      <c r="M248" s="206"/>
      <c r="N248" s="206"/>
      <c r="O248" s="206"/>
      <c r="P248" s="206"/>
      <c r="Q248" s="206"/>
      <c r="R248" s="206"/>
      <c r="S248" s="206"/>
      <c r="T248" s="206"/>
      <c r="U248" s="206"/>
    </row>
    <row r="249" spans="3:21">
      <c r="C249" s="206"/>
      <c r="D249" s="206"/>
      <c r="E249" s="206"/>
      <c r="F249" s="206"/>
      <c r="G249" s="206"/>
      <c r="H249" s="206"/>
      <c r="I249" s="206"/>
      <c r="J249" s="206"/>
      <c r="K249" s="206"/>
      <c r="L249" s="206"/>
      <c r="M249" s="206"/>
      <c r="N249" s="206"/>
      <c r="O249" s="206"/>
      <c r="P249" s="206"/>
      <c r="Q249" s="206"/>
      <c r="R249" s="206"/>
      <c r="S249" s="206"/>
      <c r="T249" s="206"/>
      <c r="U249" s="206"/>
    </row>
    <row r="250" spans="3:21">
      <c r="C250" s="206"/>
      <c r="D250" s="206"/>
      <c r="E250" s="206"/>
      <c r="F250" s="206"/>
      <c r="G250" s="206"/>
      <c r="H250" s="206"/>
      <c r="I250" s="206"/>
      <c r="J250" s="206"/>
      <c r="K250" s="206"/>
      <c r="L250" s="206"/>
      <c r="M250" s="206"/>
      <c r="N250" s="206"/>
      <c r="O250" s="206"/>
      <c r="P250" s="206"/>
      <c r="Q250" s="206"/>
      <c r="R250" s="206"/>
      <c r="S250" s="206"/>
      <c r="T250" s="206"/>
      <c r="U250" s="206"/>
    </row>
    <row r="251" spans="3:21">
      <c r="C251" s="206"/>
      <c r="D251" s="206"/>
      <c r="E251" s="206"/>
      <c r="F251" s="206"/>
      <c r="G251" s="206"/>
      <c r="H251" s="206"/>
      <c r="I251" s="206"/>
      <c r="J251" s="206"/>
      <c r="K251" s="206"/>
      <c r="L251" s="206"/>
      <c r="M251" s="206"/>
      <c r="N251" s="206"/>
      <c r="O251" s="206"/>
      <c r="P251" s="206"/>
      <c r="Q251" s="206"/>
      <c r="R251" s="206"/>
      <c r="S251" s="206"/>
      <c r="T251" s="206"/>
      <c r="U251" s="206"/>
    </row>
    <row r="252" spans="3:21">
      <c r="C252" s="206"/>
      <c r="D252" s="206"/>
      <c r="E252" s="206"/>
      <c r="F252" s="206"/>
      <c r="G252" s="206"/>
      <c r="H252" s="206"/>
      <c r="I252" s="206"/>
      <c r="J252" s="206"/>
      <c r="K252" s="206"/>
      <c r="L252" s="206"/>
      <c r="M252" s="206"/>
      <c r="N252" s="206"/>
      <c r="O252" s="206"/>
      <c r="P252" s="206"/>
      <c r="Q252" s="206"/>
      <c r="R252" s="206"/>
      <c r="S252" s="206"/>
      <c r="T252" s="206"/>
      <c r="U252" s="206"/>
    </row>
    <row r="253" spans="3:21">
      <c r="C253" s="206"/>
      <c r="D253" s="206"/>
      <c r="E253" s="206"/>
      <c r="F253" s="206"/>
      <c r="G253" s="206"/>
      <c r="H253" s="206"/>
      <c r="I253" s="206"/>
      <c r="J253" s="206"/>
      <c r="K253" s="206"/>
      <c r="L253" s="206"/>
      <c r="M253" s="206"/>
      <c r="N253" s="206"/>
      <c r="O253" s="206"/>
      <c r="P253" s="206"/>
      <c r="Q253" s="206"/>
      <c r="R253" s="206"/>
      <c r="S253" s="206"/>
      <c r="T253" s="206"/>
      <c r="U253" s="206"/>
    </row>
    <row r="254" spans="3:21">
      <c r="C254" s="206"/>
      <c r="D254" s="206"/>
      <c r="E254" s="206"/>
      <c r="F254" s="206"/>
      <c r="G254" s="206"/>
      <c r="H254" s="206"/>
      <c r="I254" s="206"/>
      <c r="J254" s="206"/>
      <c r="K254" s="206"/>
      <c r="L254" s="206"/>
      <c r="M254" s="206"/>
      <c r="N254" s="206"/>
      <c r="O254" s="206"/>
      <c r="P254" s="206"/>
      <c r="Q254" s="206"/>
      <c r="R254" s="206"/>
      <c r="S254" s="206"/>
      <c r="T254" s="206"/>
      <c r="U254" s="206"/>
    </row>
    <row r="255" spans="3:21">
      <c r="C255" s="206"/>
      <c r="D255" s="206"/>
      <c r="E255" s="206"/>
      <c r="F255" s="206"/>
      <c r="G255" s="206"/>
      <c r="H255" s="206"/>
      <c r="I255" s="206"/>
      <c r="J255" s="206"/>
      <c r="K255" s="206"/>
      <c r="L255" s="206"/>
      <c r="M255" s="206"/>
      <c r="N255" s="206"/>
      <c r="O255" s="206"/>
      <c r="P255" s="206"/>
      <c r="Q255" s="206"/>
      <c r="R255" s="206"/>
      <c r="S255" s="206"/>
      <c r="T255" s="206"/>
      <c r="U255" s="206"/>
    </row>
    <row r="256" spans="3:21">
      <c r="C256" s="206"/>
      <c r="D256" s="206"/>
      <c r="E256" s="206"/>
      <c r="F256" s="206"/>
      <c r="G256" s="206"/>
      <c r="H256" s="206"/>
      <c r="I256" s="206"/>
      <c r="J256" s="206"/>
      <c r="K256" s="206"/>
      <c r="L256" s="206"/>
      <c r="M256" s="206"/>
      <c r="N256" s="206"/>
      <c r="O256" s="206"/>
      <c r="P256" s="206"/>
      <c r="Q256" s="206"/>
      <c r="R256" s="206"/>
      <c r="S256" s="206"/>
      <c r="T256" s="206"/>
      <c r="U256" s="206"/>
    </row>
    <row r="257" spans="3:21">
      <c r="C257" s="206"/>
      <c r="D257" s="206"/>
      <c r="E257" s="206"/>
      <c r="F257" s="206"/>
      <c r="G257" s="206"/>
      <c r="H257" s="206"/>
      <c r="I257" s="206"/>
      <c r="J257" s="206"/>
      <c r="K257" s="206"/>
      <c r="L257" s="206"/>
      <c r="M257" s="206"/>
      <c r="N257" s="206"/>
      <c r="O257" s="206"/>
      <c r="P257" s="206"/>
      <c r="Q257" s="206"/>
      <c r="R257" s="206"/>
      <c r="S257" s="206"/>
      <c r="T257" s="206"/>
      <c r="U257" s="206"/>
    </row>
    <row r="258" spans="3:21">
      <c r="C258" s="206"/>
      <c r="D258" s="206"/>
      <c r="E258" s="206"/>
      <c r="F258" s="206"/>
      <c r="G258" s="206"/>
      <c r="H258" s="206"/>
      <c r="I258" s="206"/>
      <c r="J258" s="206"/>
      <c r="K258" s="206"/>
      <c r="L258" s="206"/>
      <c r="M258" s="206"/>
      <c r="N258" s="206"/>
      <c r="O258" s="206"/>
      <c r="P258" s="206"/>
      <c r="Q258" s="206"/>
      <c r="R258" s="206"/>
      <c r="S258" s="206"/>
      <c r="T258" s="206"/>
      <c r="U258" s="206"/>
    </row>
    <row r="259" spans="3:21">
      <c r="C259" s="206"/>
      <c r="D259" s="206"/>
      <c r="E259" s="206"/>
      <c r="F259" s="206"/>
      <c r="G259" s="206"/>
      <c r="H259" s="206"/>
      <c r="I259" s="206"/>
      <c r="J259" s="206"/>
      <c r="K259" s="206"/>
      <c r="L259" s="206"/>
      <c r="M259" s="206"/>
      <c r="N259" s="206"/>
      <c r="O259" s="206"/>
      <c r="P259" s="206"/>
      <c r="Q259" s="206"/>
      <c r="R259" s="206"/>
      <c r="S259" s="206"/>
      <c r="T259" s="206"/>
      <c r="U259" s="206"/>
    </row>
    <row r="260" spans="3:21">
      <c r="C260" s="206"/>
      <c r="D260" s="206"/>
      <c r="E260" s="206"/>
      <c r="F260" s="206"/>
      <c r="G260" s="206"/>
      <c r="H260" s="206"/>
      <c r="I260" s="206"/>
      <c r="J260" s="206"/>
      <c r="K260" s="206"/>
      <c r="L260" s="206"/>
      <c r="M260" s="206"/>
      <c r="N260" s="206"/>
      <c r="O260" s="206"/>
      <c r="P260" s="206"/>
      <c r="Q260" s="206"/>
      <c r="R260" s="206"/>
      <c r="S260" s="206"/>
      <c r="T260" s="206"/>
      <c r="U260" s="206"/>
    </row>
    <row r="261" spans="3:21">
      <c r="C261" s="206"/>
      <c r="D261" s="206"/>
      <c r="E261" s="206"/>
      <c r="F261" s="206"/>
      <c r="G261" s="206"/>
      <c r="H261" s="206"/>
      <c r="I261" s="206"/>
      <c r="J261" s="206"/>
      <c r="K261" s="206"/>
      <c r="L261" s="206"/>
      <c r="M261" s="206"/>
      <c r="N261" s="206"/>
      <c r="O261" s="206"/>
      <c r="P261" s="206"/>
      <c r="Q261" s="206"/>
      <c r="R261" s="206"/>
      <c r="S261" s="206"/>
      <c r="T261" s="206"/>
      <c r="U261" s="206"/>
    </row>
    <row r="262" spans="3:21">
      <c r="C262" s="206"/>
      <c r="D262" s="206"/>
      <c r="E262" s="206"/>
      <c r="F262" s="206"/>
      <c r="G262" s="206"/>
      <c r="H262" s="206"/>
      <c r="I262" s="206"/>
      <c r="J262" s="206"/>
      <c r="K262" s="206"/>
      <c r="L262" s="206"/>
      <c r="M262" s="206"/>
      <c r="N262" s="206"/>
      <c r="O262" s="206"/>
      <c r="P262" s="206"/>
      <c r="Q262" s="206"/>
      <c r="R262" s="206"/>
      <c r="S262" s="206"/>
      <c r="T262" s="206"/>
      <c r="U262" s="206"/>
    </row>
    <row r="263" spans="3:21">
      <c r="C263" s="206"/>
      <c r="D263" s="206"/>
      <c r="E263" s="206"/>
      <c r="F263" s="206"/>
      <c r="G263" s="206"/>
      <c r="H263" s="206"/>
      <c r="I263" s="206"/>
      <c r="J263" s="206"/>
      <c r="K263" s="206"/>
      <c r="L263" s="206"/>
      <c r="M263" s="206"/>
      <c r="N263" s="206"/>
      <c r="O263" s="206"/>
      <c r="P263" s="206"/>
      <c r="Q263" s="206"/>
      <c r="R263" s="206"/>
      <c r="S263" s="206"/>
      <c r="T263" s="206"/>
      <c r="U263" s="206"/>
    </row>
    <row r="264" spans="3:21">
      <c r="C264" s="206"/>
      <c r="D264" s="206"/>
      <c r="E264" s="206"/>
      <c r="F264" s="206"/>
      <c r="G264" s="206"/>
      <c r="H264" s="206"/>
      <c r="I264" s="206"/>
      <c r="J264" s="206"/>
      <c r="K264" s="206"/>
      <c r="L264" s="206"/>
      <c r="M264" s="206"/>
      <c r="N264" s="206"/>
      <c r="O264" s="206"/>
      <c r="P264" s="206"/>
      <c r="Q264" s="206"/>
      <c r="R264" s="206"/>
      <c r="S264" s="206"/>
      <c r="T264" s="206"/>
      <c r="U264" s="206"/>
    </row>
    <row r="265" spans="3:21">
      <c r="C265" s="206"/>
      <c r="D265" s="206"/>
      <c r="E265" s="206"/>
      <c r="F265" s="206"/>
      <c r="G265" s="206"/>
      <c r="H265" s="206"/>
      <c r="I265" s="206"/>
      <c r="J265" s="206"/>
      <c r="K265" s="206"/>
      <c r="L265" s="206"/>
      <c r="M265" s="206"/>
      <c r="N265" s="206"/>
      <c r="O265" s="206"/>
      <c r="P265" s="206"/>
      <c r="Q265" s="206"/>
      <c r="R265" s="206"/>
      <c r="S265" s="206"/>
      <c r="T265" s="206"/>
      <c r="U265" s="206"/>
    </row>
    <row r="266" spans="3:21">
      <c r="C266" s="206"/>
      <c r="D266" s="206"/>
      <c r="E266" s="206"/>
      <c r="F266" s="206"/>
      <c r="G266" s="206"/>
      <c r="H266" s="206"/>
      <c r="I266" s="206"/>
      <c r="J266" s="206"/>
      <c r="K266" s="206"/>
      <c r="L266" s="206"/>
      <c r="M266" s="206"/>
      <c r="N266" s="206"/>
      <c r="O266" s="206"/>
      <c r="P266" s="206"/>
      <c r="Q266" s="206"/>
      <c r="R266" s="206"/>
      <c r="S266" s="206"/>
      <c r="T266" s="206"/>
      <c r="U266" s="206"/>
    </row>
    <row r="267" spans="3:21">
      <c r="C267" s="206"/>
      <c r="D267" s="206"/>
      <c r="E267" s="206"/>
      <c r="F267" s="206"/>
      <c r="G267" s="206"/>
      <c r="H267" s="206"/>
      <c r="I267" s="206"/>
      <c r="J267" s="206"/>
      <c r="K267" s="206"/>
      <c r="L267" s="206"/>
      <c r="M267" s="206"/>
      <c r="N267" s="206"/>
      <c r="O267" s="206"/>
      <c r="P267" s="206"/>
      <c r="Q267" s="206"/>
      <c r="R267" s="206"/>
      <c r="S267" s="206"/>
      <c r="T267" s="206"/>
      <c r="U267" s="206"/>
    </row>
    <row r="268" spans="3:21">
      <c r="C268" s="206"/>
      <c r="D268" s="206"/>
      <c r="E268" s="206"/>
      <c r="F268" s="206"/>
      <c r="G268" s="206"/>
      <c r="H268" s="206"/>
      <c r="I268" s="206"/>
      <c r="J268" s="206"/>
      <c r="K268" s="206"/>
      <c r="L268" s="206"/>
      <c r="M268" s="206"/>
      <c r="N268" s="206"/>
      <c r="O268" s="206"/>
      <c r="P268" s="206"/>
      <c r="Q268" s="206"/>
      <c r="R268" s="206"/>
      <c r="S268" s="206"/>
      <c r="T268" s="206"/>
      <c r="U268" s="206"/>
    </row>
    <row r="269" spans="3:21">
      <c r="C269" s="206"/>
      <c r="D269" s="206"/>
      <c r="E269" s="206"/>
      <c r="F269" s="206"/>
      <c r="G269" s="206"/>
      <c r="H269" s="206"/>
      <c r="I269" s="206"/>
      <c r="J269" s="206"/>
      <c r="K269" s="206"/>
      <c r="L269" s="206"/>
      <c r="M269" s="206"/>
      <c r="N269" s="206"/>
      <c r="O269" s="206"/>
      <c r="P269" s="206"/>
      <c r="Q269" s="206"/>
      <c r="R269" s="206"/>
      <c r="S269" s="206"/>
      <c r="T269" s="206"/>
      <c r="U269" s="206"/>
    </row>
    <row r="270" spans="3:21">
      <c r="C270" s="206"/>
      <c r="D270" s="206"/>
      <c r="E270" s="206"/>
      <c r="F270" s="206"/>
      <c r="G270" s="206"/>
      <c r="H270" s="206"/>
      <c r="I270" s="206"/>
      <c r="J270" s="206"/>
      <c r="K270" s="206"/>
      <c r="L270" s="206"/>
      <c r="M270" s="206"/>
      <c r="N270" s="206"/>
      <c r="O270" s="206"/>
      <c r="P270" s="206"/>
      <c r="Q270" s="206"/>
      <c r="R270" s="206"/>
      <c r="S270" s="206"/>
      <c r="T270" s="206"/>
      <c r="U270" s="206"/>
    </row>
    <row r="271" spans="3:21">
      <c r="C271" s="206"/>
      <c r="D271" s="206"/>
      <c r="E271" s="206"/>
      <c r="F271" s="206"/>
      <c r="G271" s="206"/>
      <c r="H271" s="206"/>
      <c r="I271" s="206"/>
      <c r="J271" s="206"/>
      <c r="K271" s="206"/>
      <c r="L271" s="206"/>
      <c r="M271" s="206"/>
      <c r="N271" s="206"/>
      <c r="O271" s="206"/>
      <c r="P271" s="206"/>
      <c r="Q271" s="206"/>
      <c r="R271" s="206"/>
      <c r="S271" s="206"/>
      <c r="T271" s="206"/>
      <c r="U271" s="206"/>
    </row>
    <row r="272" spans="3:21">
      <c r="C272" s="206"/>
      <c r="D272" s="206"/>
      <c r="E272" s="206"/>
      <c r="F272" s="206"/>
      <c r="G272" s="206"/>
      <c r="H272" s="206"/>
      <c r="I272" s="206"/>
      <c r="J272" s="206"/>
      <c r="K272" s="206"/>
      <c r="L272" s="206"/>
      <c r="M272" s="206"/>
      <c r="N272" s="206"/>
      <c r="O272" s="206"/>
      <c r="P272" s="206"/>
      <c r="Q272" s="206"/>
      <c r="R272" s="206"/>
      <c r="S272" s="206"/>
      <c r="T272" s="206"/>
      <c r="U272" s="206"/>
    </row>
    <row r="273" spans="3:21">
      <c r="C273" s="206"/>
      <c r="D273" s="206"/>
      <c r="E273" s="206"/>
      <c r="F273" s="206"/>
      <c r="G273" s="206"/>
      <c r="H273" s="206"/>
      <c r="I273" s="206"/>
      <c r="J273" s="206"/>
      <c r="K273" s="206"/>
      <c r="L273" s="206"/>
      <c r="M273" s="206"/>
      <c r="N273" s="206"/>
      <c r="O273" s="206"/>
      <c r="P273" s="206"/>
      <c r="Q273" s="206"/>
      <c r="R273" s="206"/>
      <c r="S273" s="206"/>
      <c r="T273" s="206"/>
      <c r="U273" s="206"/>
    </row>
    <row r="274" spans="3:21">
      <c r="C274" s="206"/>
      <c r="D274" s="206"/>
      <c r="E274" s="206"/>
      <c r="F274" s="206"/>
      <c r="G274" s="206"/>
      <c r="H274" s="206"/>
      <c r="I274" s="206"/>
      <c r="J274" s="206"/>
      <c r="K274" s="206"/>
      <c r="L274" s="206"/>
      <c r="M274" s="206"/>
      <c r="N274" s="206"/>
      <c r="O274" s="206"/>
      <c r="P274" s="206"/>
      <c r="Q274" s="206"/>
      <c r="R274" s="206"/>
      <c r="S274" s="206"/>
      <c r="T274" s="206"/>
      <c r="U274" s="206"/>
    </row>
    <row r="275" spans="3:21">
      <c r="C275" s="206"/>
      <c r="D275" s="206"/>
      <c r="E275" s="206"/>
      <c r="F275" s="206"/>
      <c r="G275" s="206"/>
      <c r="H275" s="206"/>
      <c r="I275" s="206"/>
      <c r="J275" s="206"/>
      <c r="K275" s="206"/>
      <c r="L275" s="206"/>
      <c r="M275" s="206"/>
      <c r="N275" s="206"/>
      <c r="O275" s="206"/>
      <c r="P275" s="206"/>
      <c r="Q275" s="206"/>
      <c r="R275" s="206"/>
      <c r="S275" s="206"/>
      <c r="T275" s="206"/>
      <c r="U275" s="206"/>
    </row>
    <row r="276" spans="3:21">
      <c r="C276" s="206"/>
      <c r="D276" s="206"/>
      <c r="E276" s="206"/>
      <c r="F276" s="206"/>
      <c r="G276" s="206"/>
      <c r="H276" s="206"/>
      <c r="I276" s="206"/>
      <c r="J276" s="206"/>
      <c r="K276" s="206"/>
      <c r="L276" s="206"/>
      <c r="M276" s="206"/>
      <c r="N276" s="206"/>
      <c r="O276" s="206"/>
      <c r="P276" s="206"/>
      <c r="Q276" s="206"/>
      <c r="R276" s="206"/>
      <c r="S276" s="206"/>
      <c r="T276" s="206"/>
      <c r="U276" s="206"/>
    </row>
    <row r="277" spans="3:21">
      <c r="C277" s="206"/>
      <c r="D277" s="206"/>
      <c r="E277" s="206"/>
      <c r="F277" s="206"/>
      <c r="G277" s="206"/>
      <c r="H277" s="206"/>
      <c r="I277" s="206"/>
      <c r="J277" s="206"/>
      <c r="K277" s="206"/>
      <c r="L277" s="206"/>
      <c r="M277" s="206"/>
      <c r="N277" s="206"/>
      <c r="O277" s="206"/>
      <c r="P277" s="206"/>
      <c r="Q277" s="206"/>
      <c r="R277" s="206"/>
      <c r="S277" s="206"/>
      <c r="T277" s="206"/>
      <c r="U277" s="206"/>
    </row>
    <row r="278" spans="3:21">
      <c r="C278" s="206"/>
      <c r="D278" s="206"/>
      <c r="E278" s="206"/>
      <c r="F278" s="206"/>
      <c r="G278" s="206"/>
      <c r="H278" s="206"/>
      <c r="I278" s="206"/>
      <c r="J278" s="206"/>
      <c r="K278" s="206"/>
      <c r="L278" s="206"/>
      <c r="M278" s="206"/>
      <c r="N278" s="206"/>
      <c r="O278" s="206"/>
      <c r="P278" s="206"/>
      <c r="Q278" s="206"/>
      <c r="R278" s="206"/>
      <c r="S278" s="206"/>
      <c r="T278" s="206"/>
      <c r="U278" s="206"/>
    </row>
    <row r="279" spans="3:21">
      <c r="C279" s="206"/>
      <c r="D279" s="206"/>
      <c r="E279" s="206"/>
      <c r="F279" s="206"/>
      <c r="G279" s="206"/>
      <c r="H279" s="206"/>
      <c r="I279" s="206"/>
      <c r="J279" s="206"/>
      <c r="K279" s="206"/>
      <c r="L279" s="206"/>
      <c r="M279" s="206"/>
      <c r="N279" s="206"/>
      <c r="O279" s="206"/>
      <c r="P279" s="206"/>
      <c r="Q279" s="206"/>
      <c r="R279" s="206"/>
      <c r="S279" s="206"/>
      <c r="T279" s="206"/>
      <c r="U279" s="206"/>
    </row>
    <row r="280" spans="3:21">
      <c r="C280" s="206"/>
      <c r="D280" s="206"/>
      <c r="E280" s="206"/>
      <c r="F280" s="206"/>
      <c r="G280" s="206"/>
      <c r="H280" s="206"/>
      <c r="I280" s="206"/>
      <c r="J280" s="206"/>
      <c r="K280" s="206"/>
      <c r="L280" s="206"/>
      <c r="M280" s="206"/>
      <c r="N280" s="206"/>
      <c r="O280" s="206"/>
      <c r="P280" s="206"/>
      <c r="Q280" s="206"/>
      <c r="R280" s="206"/>
      <c r="S280" s="206"/>
      <c r="T280" s="206"/>
      <c r="U280" s="206"/>
    </row>
    <row r="281" spans="3:21">
      <c r="C281" s="206"/>
      <c r="D281" s="206"/>
      <c r="E281" s="206"/>
      <c r="F281" s="206"/>
      <c r="G281" s="206"/>
      <c r="H281" s="206"/>
      <c r="I281" s="206"/>
      <c r="J281" s="206"/>
      <c r="K281" s="206"/>
      <c r="L281" s="206"/>
      <c r="M281" s="206"/>
      <c r="N281" s="206"/>
      <c r="O281" s="206"/>
      <c r="P281" s="206"/>
      <c r="Q281" s="206"/>
      <c r="R281" s="206"/>
      <c r="S281" s="206"/>
      <c r="T281" s="206"/>
      <c r="U281" s="206"/>
    </row>
    <row r="282" spans="3:21">
      <c r="C282" s="206"/>
      <c r="D282" s="206"/>
      <c r="E282" s="206"/>
      <c r="F282" s="206"/>
      <c r="G282" s="206"/>
      <c r="H282" s="206"/>
      <c r="I282" s="206"/>
      <c r="J282" s="206"/>
      <c r="K282" s="206"/>
      <c r="L282" s="206"/>
      <c r="M282" s="206"/>
      <c r="N282" s="206"/>
      <c r="O282" s="206"/>
      <c r="P282" s="206"/>
      <c r="Q282" s="206"/>
      <c r="R282" s="206"/>
      <c r="S282" s="206"/>
      <c r="T282" s="206"/>
      <c r="U282" s="206"/>
    </row>
    <row r="283" spans="3:21">
      <c r="C283" s="206"/>
      <c r="D283" s="206"/>
      <c r="E283" s="206"/>
      <c r="F283" s="206"/>
      <c r="G283" s="206"/>
      <c r="H283" s="206"/>
      <c r="I283" s="206"/>
      <c r="J283" s="206"/>
      <c r="K283" s="206"/>
      <c r="L283" s="206"/>
      <c r="M283" s="206"/>
      <c r="N283" s="206"/>
      <c r="O283" s="206"/>
      <c r="P283" s="206"/>
      <c r="Q283" s="206"/>
      <c r="R283" s="206"/>
      <c r="S283" s="206"/>
      <c r="T283" s="206"/>
      <c r="U283" s="206"/>
    </row>
    <row r="284" spans="3:21">
      <c r="C284" s="206"/>
      <c r="D284" s="206"/>
      <c r="E284" s="206"/>
      <c r="F284" s="206"/>
      <c r="G284" s="206"/>
      <c r="H284" s="206"/>
      <c r="I284" s="206"/>
      <c r="J284" s="206"/>
      <c r="K284" s="206"/>
      <c r="L284" s="206"/>
      <c r="M284" s="206"/>
      <c r="N284" s="206"/>
      <c r="O284" s="206"/>
      <c r="P284" s="206"/>
      <c r="Q284" s="206"/>
      <c r="R284" s="206"/>
      <c r="S284" s="206"/>
      <c r="T284" s="206"/>
      <c r="U284" s="206"/>
    </row>
    <row r="285" spans="3:21">
      <c r="C285" s="206"/>
      <c r="D285" s="206"/>
      <c r="E285" s="206"/>
      <c r="F285" s="206"/>
      <c r="G285" s="206"/>
      <c r="H285" s="206"/>
      <c r="I285" s="206"/>
      <c r="J285" s="206"/>
      <c r="K285" s="206"/>
      <c r="L285" s="206"/>
      <c r="M285" s="206"/>
      <c r="N285" s="206"/>
      <c r="O285" s="206"/>
      <c r="P285" s="206"/>
      <c r="Q285" s="206"/>
      <c r="R285" s="206"/>
      <c r="S285" s="206"/>
      <c r="T285" s="206"/>
      <c r="U285" s="206"/>
    </row>
    <row r="286" spans="3:21">
      <c r="C286" s="206"/>
      <c r="D286" s="206"/>
      <c r="E286" s="206"/>
      <c r="F286" s="206"/>
      <c r="G286" s="206"/>
      <c r="H286" s="206"/>
      <c r="I286" s="206"/>
      <c r="J286" s="206"/>
      <c r="K286" s="206"/>
      <c r="L286" s="206"/>
      <c r="M286" s="206"/>
      <c r="N286" s="206"/>
      <c r="O286" s="206"/>
      <c r="P286" s="206"/>
      <c r="Q286" s="206"/>
      <c r="R286" s="206"/>
      <c r="S286" s="206"/>
      <c r="T286" s="206"/>
      <c r="U286" s="206"/>
    </row>
    <row r="287" spans="3:21">
      <c r="C287" s="206"/>
      <c r="D287" s="206"/>
      <c r="E287" s="206"/>
      <c r="F287" s="206"/>
      <c r="G287" s="206"/>
      <c r="H287" s="206"/>
      <c r="I287" s="206"/>
      <c r="J287" s="206"/>
      <c r="K287" s="206"/>
      <c r="L287" s="206"/>
      <c r="M287" s="206"/>
      <c r="N287" s="206"/>
      <c r="O287" s="206"/>
      <c r="P287" s="206"/>
      <c r="Q287" s="206"/>
      <c r="R287" s="206"/>
      <c r="S287" s="206"/>
      <c r="T287" s="206"/>
      <c r="U287" s="206"/>
    </row>
    <row r="288" spans="3:21">
      <c r="C288" s="206"/>
      <c r="D288" s="206"/>
      <c r="E288" s="206"/>
      <c r="F288" s="206"/>
      <c r="G288" s="206"/>
      <c r="H288" s="206"/>
      <c r="I288" s="206"/>
      <c r="J288" s="206"/>
      <c r="K288" s="206"/>
      <c r="L288" s="206"/>
      <c r="M288" s="206"/>
      <c r="N288" s="206"/>
      <c r="O288" s="206"/>
      <c r="P288" s="206"/>
      <c r="Q288" s="206"/>
      <c r="R288" s="206"/>
      <c r="S288" s="206"/>
      <c r="T288" s="206"/>
      <c r="U288" s="206"/>
    </row>
    <row r="289" spans="3:21">
      <c r="C289" s="206"/>
      <c r="D289" s="206"/>
      <c r="E289" s="206"/>
      <c r="F289" s="206"/>
      <c r="G289" s="206"/>
      <c r="H289" s="206"/>
      <c r="I289" s="206"/>
      <c r="J289" s="206"/>
      <c r="K289" s="206"/>
      <c r="L289" s="206"/>
      <c r="M289" s="206"/>
      <c r="N289" s="206"/>
      <c r="O289" s="206"/>
      <c r="P289" s="206"/>
      <c r="Q289" s="206"/>
      <c r="R289" s="206"/>
      <c r="S289" s="206"/>
      <c r="T289" s="206"/>
      <c r="U289" s="206"/>
    </row>
    <row r="290" spans="3:21">
      <c r="C290" s="206"/>
      <c r="D290" s="206"/>
      <c r="E290" s="206"/>
      <c r="F290" s="206"/>
      <c r="G290" s="206"/>
      <c r="H290" s="206"/>
      <c r="I290" s="206"/>
      <c r="J290" s="206"/>
      <c r="K290" s="206"/>
      <c r="L290" s="206"/>
      <c r="M290" s="206"/>
      <c r="N290" s="206"/>
      <c r="O290" s="206"/>
      <c r="P290" s="206"/>
      <c r="Q290" s="206"/>
      <c r="R290" s="206"/>
      <c r="S290" s="206"/>
      <c r="T290" s="206"/>
      <c r="U290" s="206"/>
    </row>
    <row r="291" spans="3:21">
      <c r="C291" s="206"/>
      <c r="D291" s="206"/>
      <c r="E291" s="206"/>
      <c r="F291" s="206"/>
      <c r="G291" s="206"/>
      <c r="H291" s="206"/>
      <c r="I291" s="206"/>
      <c r="J291" s="206"/>
      <c r="K291" s="206"/>
      <c r="L291" s="206"/>
      <c r="M291" s="206"/>
      <c r="N291" s="206"/>
      <c r="O291" s="206"/>
      <c r="P291" s="206"/>
      <c r="Q291" s="206"/>
      <c r="R291" s="206"/>
      <c r="S291" s="206"/>
      <c r="T291" s="206"/>
      <c r="U291" s="206"/>
    </row>
    <row r="292" spans="3:21">
      <c r="C292" s="206"/>
      <c r="D292" s="206"/>
      <c r="E292" s="206"/>
      <c r="F292" s="206"/>
      <c r="G292" s="206"/>
      <c r="H292" s="206"/>
      <c r="I292" s="206"/>
      <c r="J292" s="206"/>
      <c r="K292" s="206"/>
      <c r="L292" s="206"/>
      <c r="M292" s="206"/>
      <c r="N292" s="206"/>
      <c r="O292" s="206"/>
      <c r="P292" s="206"/>
      <c r="Q292" s="206"/>
      <c r="R292" s="206"/>
      <c r="S292" s="206"/>
      <c r="T292" s="206"/>
      <c r="U292" s="206"/>
    </row>
    <row r="293" spans="3:21">
      <c r="C293" s="206"/>
      <c r="D293" s="206"/>
      <c r="E293" s="206"/>
      <c r="F293" s="206"/>
      <c r="G293" s="206"/>
      <c r="H293" s="206"/>
      <c r="I293" s="206"/>
      <c r="J293" s="206"/>
      <c r="K293" s="206"/>
      <c r="L293" s="206"/>
      <c r="M293" s="206"/>
      <c r="N293" s="206"/>
      <c r="O293" s="206"/>
      <c r="P293" s="206"/>
      <c r="Q293" s="206"/>
      <c r="R293" s="206"/>
      <c r="S293" s="206"/>
      <c r="T293" s="206"/>
      <c r="U293" s="206"/>
    </row>
    <row r="294" spans="3:21">
      <c r="C294" s="206"/>
      <c r="D294" s="206"/>
      <c r="E294" s="206"/>
      <c r="F294" s="206"/>
      <c r="G294" s="206"/>
      <c r="H294" s="206"/>
      <c r="I294" s="206"/>
      <c r="J294" s="206"/>
      <c r="K294" s="206"/>
      <c r="L294" s="206"/>
      <c r="M294" s="206"/>
      <c r="N294" s="206"/>
      <c r="O294" s="206"/>
      <c r="P294" s="206"/>
      <c r="Q294" s="206"/>
      <c r="R294" s="206"/>
      <c r="S294" s="206"/>
      <c r="T294" s="206"/>
      <c r="U294" s="206"/>
    </row>
    <row r="295" spans="3:21">
      <c r="C295" s="206"/>
      <c r="D295" s="206"/>
      <c r="E295" s="206"/>
      <c r="F295" s="206"/>
      <c r="G295" s="206"/>
      <c r="H295" s="206"/>
      <c r="I295" s="206"/>
      <c r="J295" s="206"/>
      <c r="K295" s="206"/>
      <c r="L295" s="206"/>
      <c r="M295" s="206"/>
      <c r="N295" s="206"/>
      <c r="O295" s="206"/>
      <c r="P295" s="206"/>
      <c r="Q295" s="206"/>
      <c r="R295" s="206"/>
      <c r="S295" s="206"/>
      <c r="T295" s="206"/>
      <c r="U295" s="206"/>
    </row>
    <row r="296" spans="3:21">
      <c r="C296" s="206"/>
      <c r="D296" s="206"/>
      <c r="E296" s="206"/>
      <c r="F296" s="206"/>
      <c r="G296" s="206"/>
      <c r="H296" s="206"/>
      <c r="I296" s="206"/>
      <c r="J296" s="206"/>
      <c r="K296" s="206"/>
      <c r="L296" s="206"/>
      <c r="M296" s="206"/>
      <c r="N296" s="206"/>
      <c r="O296" s="206"/>
      <c r="P296" s="206"/>
      <c r="Q296" s="206"/>
      <c r="R296" s="206"/>
      <c r="S296" s="206"/>
      <c r="T296" s="206"/>
      <c r="U296" s="206"/>
    </row>
    <row r="297" spans="3:21">
      <c r="C297" s="206"/>
      <c r="D297" s="206"/>
      <c r="E297" s="206"/>
      <c r="F297" s="206"/>
      <c r="G297" s="206"/>
      <c r="H297" s="206"/>
      <c r="I297" s="206"/>
      <c r="J297" s="206"/>
      <c r="K297" s="206"/>
      <c r="L297" s="206"/>
      <c r="M297" s="206"/>
      <c r="N297" s="206"/>
    </row>
    <row r="298" spans="3:21">
      <c r="C298" s="206"/>
      <c r="D298" s="206"/>
      <c r="E298" s="206"/>
      <c r="F298" s="206"/>
      <c r="G298" s="206"/>
      <c r="H298" s="206"/>
      <c r="I298" s="206"/>
      <c r="J298" s="206"/>
      <c r="K298" s="206"/>
      <c r="L298" s="206"/>
      <c r="M298" s="206"/>
      <c r="N298" s="206"/>
    </row>
    <row r="299" spans="3:21">
      <c r="C299" s="206"/>
      <c r="D299" s="206"/>
      <c r="E299" s="206"/>
      <c r="F299" s="206"/>
      <c r="G299" s="206"/>
      <c r="H299" s="206"/>
      <c r="I299" s="206"/>
      <c r="J299" s="206"/>
      <c r="K299" s="206"/>
      <c r="L299" s="206"/>
      <c r="M299" s="206"/>
      <c r="N299" s="206"/>
    </row>
    <row r="300" spans="3:21">
      <c r="C300" s="206"/>
      <c r="D300" s="206"/>
      <c r="E300" s="206"/>
      <c r="F300" s="206"/>
      <c r="G300" s="206"/>
      <c r="H300" s="206"/>
      <c r="I300" s="206"/>
      <c r="J300" s="206"/>
      <c r="K300" s="206"/>
      <c r="L300" s="206"/>
      <c r="M300" s="206"/>
      <c r="N300" s="206"/>
    </row>
    <row r="301" spans="3:21">
      <c r="C301" s="206"/>
      <c r="D301" s="206"/>
      <c r="E301" s="206"/>
      <c r="F301" s="206"/>
      <c r="G301" s="206"/>
      <c r="H301" s="206"/>
      <c r="I301" s="206"/>
      <c r="J301" s="206"/>
      <c r="K301" s="206"/>
      <c r="L301" s="206"/>
      <c r="M301" s="206"/>
      <c r="N301" s="206"/>
    </row>
    <row r="302" spans="3:21">
      <c r="C302" s="206"/>
      <c r="D302" s="206"/>
      <c r="E302" s="206"/>
      <c r="F302" s="206"/>
      <c r="G302" s="206"/>
      <c r="H302" s="206"/>
      <c r="I302" s="206"/>
      <c r="J302" s="206"/>
      <c r="K302" s="206"/>
      <c r="L302" s="206"/>
      <c r="M302" s="206"/>
      <c r="N302" s="206"/>
    </row>
    <row r="303" spans="3:21">
      <c r="C303" s="206"/>
      <c r="D303" s="206"/>
      <c r="E303" s="206"/>
      <c r="F303" s="206"/>
      <c r="G303" s="206"/>
      <c r="H303" s="206"/>
      <c r="I303" s="206"/>
      <c r="J303" s="206"/>
      <c r="K303" s="206"/>
      <c r="L303" s="206"/>
      <c r="M303" s="206"/>
      <c r="N303" s="206"/>
    </row>
    <row r="304" spans="3:21">
      <c r="C304" s="206"/>
      <c r="D304" s="206"/>
      <c r="E304" s="206"/>
      <c r="F304" s="206"/>
      <c r="G304" s="206"/>
      <c r="H304" s="206"/>
      <c r="I304" s="206"/>
      <c r="J304" s="206"/>
      <c r="K304" s="206"/>
      <c r="L304" s="206"/>
      <c r="M304" s="206"/>
      <c r="N304" s="206"/>
    </row>
  </sheetData>
  <mergeCells count="16">
    <mergeCell ref="C154:N154"/>
    <mergeCell ref="C155:N155"/>
    <mergeCell ref="C156:N156"/>
    <mergeCell ref="C157:N157"/>
    <mergeCell ref="C106:N106"/>
    <mergeCell ref="C107:N107"/>
    <mergeCell ref="C150:N150"/>
    <mergeCell ref="C151:N151"/>
    <mergeCell ref="C152:N152"/>
    <mergeCell ref="C153:N153"/>
    <mergeCell ref="C105:N105"/>
    <mergeCell ref="C100:N100"/>
    <mergeCell ref="C101:N101"/>
    <mergeCell ref="C102:N102"/>
    <mergeCell ref="C103:N103"/>
    <mergeCell ref="C104:N104"/>
  </mergeCells>
  <printOptions horizontalCentered="1"/>
  <pageMargins left="0.32" right="0.3" top="0.77" bottom="0.75" header="0.5" footer="0.5"/>
  <pageSetup scale="53" fitToHeight="0" orientation="landscape" verticalDpi="300" r:id="rId1"/>
  <headerFooter alignWithMargins="0">
    <oddFooter>&amp;RV33
EFF 04.18.18</oddFooter>
  </headerFooter>
  <rowBreaks count="2" manualBreakCount="2">
    <brk id="57" max="13" man="1"/>
    <brk id="107"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view="pageBreakPreview" zoomScale="60" zoomScaleNormal="90" workbookViewId="0">
      <selection activeCell="I61" sqref="I61"/>
    </sheetView>
  </sheetViews>
  <sheetFormatPr defaultColWidth="9.21875" defaultRowHeight="15"/>
  <cols>
    <col min="1" max="2" width="9.21875" style="645"/>
    <col min="3" max="3" width="16.33203125" style="645" customWidth="1"/>
    <col min="4" max="4" width="9.21875" style="645"/>
    <col min="5" max="5" width="12" style="645" customWidth="1"/>
    <col min="6" max="6" width="15.6640625" style="645" customWidth="1"/>
    <col min="7" max="7" width="13.44140625" style="645" customWidth="1"/>
    <col min="8" max="8" width="23.88671875" style="645" customWidth="1"/>
    <col min="9" max="16384" width="9.21875" style="645"/>
  </cols>
  <sheetData>
    <row r="1" spans="1:8" ht="15.75">
      <c r="A1" s="640"/>
      <c r="B1" s="640"/>
      <c r="C1" s="641"/>
      <c r="D1" s="640"/>
      <c r="E1" s="640"/>
      <c r="F1" s="642"/>
      <c r="G1" s="643" t="s">
        <v>855</v>
      </c>
      <c r="H1" s="644"/>
    </row>
    <row r="2" spans="1:8" ht="15.75">
      <c r="A2" s="640"/>
      <c r="B2" s="640"/>
      <c r="C2" s="641"/>
      <c r="D2" s="640"/>
      <c r="E2" s="640"/>
      <c r="F2" s="640"/>
      <c r="G2" s="646" t="s">
        <v>884</v>
      </c>
      <c r="H2" s="644"/>
    </row>
    <row r="3" spans="1:8" ht="15.75">
      <c r="A3" s="640"/>
      <c r="B3" s="680" t="s">
        <v>856</v>
      </c>
      <c r="C3" s="680"/>
      <c r="D3" s="680"/>
      <c r="E3" s="680"/>
      <c r="F3" s="680"/>
      <c r="G3" s="680"/>
      <c r="H3" s="644"/>
    </row>
    <row r="4" spans="1:8" ht="15.75">
      <c r="A4" s="640"/>
      <c r="B4" s="680" t="s">
        <v>857</v>
      </c>
      <c r="C4" s="680"/>
      <c r="D4" s="680"/>
      <c r="E4" s="680"/>
      <c r="F4" s="680"/>
      <c r="G4" s="680"/>
      <c r="H4" s="644"/>
    </row>
    <row r="5" spans="1:8" ht="15.75">
      <c r="A5" s="640"/>
      <c r="B5" s="681" t="s">
        <v>414</v>
      </c>
      <c r="C5" s="681"/>
      <c r="D5" s="681"/>
      <c r="E5" s="681"/>
      <c r="F5" s="681"/>
      <c r="G5" s="681"/>
      <c r="H5" s="644"/>
    </row>
    <row r="6" spans="1:8" ht="15.75">
      <c r="A6" s="640"/>
      <c r="B6" s="640"/>
      <c r="C6" s="640"/>
      <c r="D6" s="640"/>
      <c r="E6" s="640"/>
      <c r="F6" s="640"/>
      <c r="G6" s="640"/>
      <c r="H6" s="644"/>
    </row>
    <row r="7" spans="1:8" ht="15.75">
      <c r="A7" s="640"/>
      <c r="B7" s="640"/>
      <c r="C7" s="640"/>
      <c r="D7" s="640"/>
      <c r="E7" s="640"/>
      <c r="F7" s="640"/>
      <c r="G7" s="640"/>
      <c r="H7" s="644"/>
    </row>
    <row r="8" spans="1:8" ht="15.75">
      <c r="A8" s="640"/>
      <c r="B8" s="640"/>
      <c r="C8" s="640"/>
      <c r="D8" s="640"/>
      <c r="E8" s="640"/>
      <c r="F8" s="640"/>
      <c r="G8" s="640"/>
      <c r="H8" s="644"/>
    </row>
    <row r="9" spans="1:8" ht="15.75">
      <c r="A9" s="640"/>
      <c r="B9" s="682" t="s">
        <v>858</v>
      </c>
      <c r="C9" s="682"/>
      <c r="D9" s="682"/>
      <c r="E9" s="682"/>
      <c r="F9" s="682"/>
      <c r="G9" s="682"/>
      <c r="H9" s="644"/>
    </row>
    <row r="10" spans="1:8" ht="15.75">
      <c r="A10" s="640"/>
      <c r="B10" s="647"/>
      <c r="C10" s="647"/>
      <c r="D10" s="647"/>
      <c r="E10" s="647"/>
      <c r="F10" s="647"/>
      <c r="G10" s="647"/>
      <c r="H10" s="644"/>
    </row>
    <row r="11" spans="1:8" ht="47.25">
      <c r="A11" s="640"/>
      <c r="B11" s="640"/>
      <c r="C11" s="640"/>
      <c r="D11" s="640"/>
      <c r="E11" s="640"/>
      <c r="F11" s="640"/>
      <c r="G11" s="642" t="s">
        <v>859</v>
      </c>
      <c r="H11" s="644"/>
    </row>
    <row r="12" spans="1:8" ht="15.75">
      <c r="A12" s="640"/>
      <c r="B12" s="640"/>
      <c r="C12" s="640"/>
      <c r="D12" s="642"/>
      <c r="E12" s="642"/>
      <c r="F12" s="642"/>
      <c r="G12" s="648" t="s">
        <v>860</v>
      </c>
      <c r="H12" s="644"/>
    </row>
    <row r="13" spans="1:8" ht="15.75">
      <c r="A13" s="649" t="s">
        <v>461</v>
      </c>
      <c r="B13" s="640" t="s">
        <v>861</v>
      </c>
      <c r="C13" s="640"/>
      <c r="D13" s="642"/>
      <c r="E13" s="642"/>
      <c r="F13" s="642"/>
      <c r="G13" s="642"/>
      <c r="H13" s="644"/>
    </row>
    <row r="14" spans="1:8" ht="15.75">
      <c r="A14" s="640"/>
      <c r="B14" s="640"/>
      <c r="C14" s="640"/>
      <c r="D14" s="642"/>
      <c r="E14" s="642"/>
      <c r="F14" s="642"/>
      <c r="G14" s="642"/>
      <c r="H14" s="644"/>
    </row>
    <row r="15" spans="1:8" ht="15.75">
      <c r="A15" s="650">
        <v>1</v>
      </c>
      <c r="B15" s="651">
        <v>301</v>
      </c>
      <c r="C15" s="640" t="s">
        <v>862</v>
      </c>
      <c r="D15" s="642"/>
      <c r="E15" s="642"/>
      <c r="F15" s="642"/>
      <c r="G15" s="652">
        <v>1.8499999999999999E-2</v>
      </c>
      <c r="H15" s="644"/>
    </row>
    <row r="16" spans="1:8" ht="15.75">
      <c r="A16" s="650">
        <v>2</v>
      </c>
      <c r="B16" s="651">
        <v>302</v>
      </c>
      <c r="C16" s="640" t="s">
        <v>863</v>
      </c>
      <c r="D16" s="641"/>
      <c r="E16" s="641"/>
      <c r="F16" s="641"/>
      <c r="G16" s="652">
        <v>1.8499999999999999E-2</v>
      </c>
      <c r="H16" s="644"/>
    </row>
    <row r="17" spans="1:8" ht="15.75">
      <c r="A17" s="650">
        <v>3</v>
      </c>
      <c r="B17" s="651">
        <v>303</v>
      </c>
      <c r="C17" s="653" t="s">
        <v>864</v>
      </c>
      <c r="D17" s="641"/>
      <c r="E17" s="641"/>
      <c r="F17" s="641"/>
      <c r="G17" s="652">
        <v>6.6699999999999995E-2</v>
      </c>
      <c r="H17" s="644"/>
    </row>
    <row r="18" spans="1:8" ht="15.75">
      <c r="A18" s="650" t="s">
        <v>584</v>
      </c>
      <c r="B18" s="651">
        <v>303.10000000000002</v>
      </c>
      <c r="C18" s="651" t="s">
        <v>865</v>
      </c>
      <c r="D18" s="641"/>
      <c r="E18" s="641"/>
      <c r="F18" s="641"/>
      <c r="G18" s="652" t="s">
        <v>866</v>
      </c>
      <c r="H18" s="640"/>
    </row>
    <row r="19" spans="1:8" ht="15.75">
      <c r="A19" s="654"/>
      <c r="B19" s="651" t="s">
        <v>867</v>
      </c>
      <c r="C19" s="653"/>
      <c r="D19" s="641"/>
      <c r="E19" s="641"/>
      <c r="F19" s="641"/>
      <c r="G19" s="655"/>
      <c r="H19" s="640"/>
    </row>
    <row r="20" spans="1:8" ht="15.75">
      <c r="A20" s="654"/>
      <c r="B20" s="640"/>
      <c r="C20" s="640"/>
      <c r="D20" s="641"/>
      <c r="E20" s="641"/>
      <c r="F20" s="641"/>
      <c r="G20" s="652"/>
      <c r="H20" s="644"/>
    </row>
    <row r="21" spans="1:8" ht="15.75">
      <c r="A21" s="650">
        <v>4</v>
      </c>
      <c r="B21" s="651">
        <v>350.2</v>
      </c>
      <c r="C21" s="640" t="s">
        <v>868</v>
      </c>
      <c r="D21" s="641"/>
      <c r="E21" s="641"/>
      <c r="F21" s="641"/>
      <c r="G21" s="652">
        <v>1.43E-2</v>
      </c>
      <c r="H21" s="644"/>
    </row>
    <row r="22" spans="1:8" ht="15.75">
      <c r="A22" s="650">
        <v>5</v>
      </c>
      <c r="B22" s="651">
        <v>352</v>
      </c>
      <c r="C22" s="640" t="s">
        <v>869</v>
      </c>
      <c r="D22" s="641"/>
      <c r="E22" s="641"/>
      <c r="F22" s="641"/>
      <c r="G22" s="652">
        <v>2.8199999999999999E-2</v>
      </c>
      <c r="H22" s="644"/>
    </row>
    <row r="23" spans="1:8" ht="15.75">
      <c r="A23" s="650">
        <v>6</v>
      </c>
      <c r="B23" s="651">
        <v>353</v>
      </c>
      <c r="C23" s="640" t="s">
        <v>870</v>
      </c>
      <c r="D23" s="641"/>
      <c r="E23" s="641"/>
      <c r="F23" s="641"/>
      <c r="G23" s="652">
        <v>2.69E-2</v>
      </c>
      <c r="H23" s="644"/>
    </row>
    <row r="24" spans="1:8" ht="15.75">
      <c r="A24" s="650">
        <v>7</v>
      </c>
      <c r="B24" s="651">
        <v>354</v>
      </c>
      <c r="C24" s="640" t="s">
        <v>871</v>
      </c>
      <c r="D24" s="641"/>
      <c r="E24" s="641"/>
      <c r="F24" s="641"/>
      <c r="G24" s="652">
        <v>1.67E-2</v>
      </c>
      <c r="H24" s="644"/>
    </row>
    <row r="25" spans="1:8" ht="15.75">
      <c r="A25" s="650">
        <v>8</v>
      </c>
      <c r="B25" s="651">
        <v>355</v>
      </c>
      <c r="C25" s="640" t="s">
        <v>872</v>
      </c>
      <c r="D25" s="641"/>
      <c r="E25" s="641"/>
      <c r="F25" s="641"/>
      <c r="G25" s="652">
        <v>2.2800000000000001E-2</v>
      </c>
      <c r="H25" s="644"/>
    </row>
    <row r="26" spans="1:8" ht="15.75">
      <c r="A26" s="650">
        <v>9</v>
      </c>
      <c r="B26" s="651">
        <v>356</v>
      </c>
      <c r="C26" s="640" t="s">
        <v>873</v>
      </c>
      <c r="D26" s="641"/>
      <c r="E26" s="641"/>
      <c r="F26" s="641"/>
      <c r="G26" s="652">
        <v>2.6100000000000002E-2</v>
      </c>
      <c r="H26" s="644"/>
    </row>
    <row r="27" spans="1:8" ht="15.75">
      <c r="A27" s="650">
        <v>10</v>
      </c>
      <c r="B27" s="651">
        <v>359</v>
      </c>
      <c r="C27" s="640" t="s">
        <v>874</v>
      </c>
      <c r="D27" s="641"/>
      <c r="E27" s="641"/>
      <c r="F27" s="641"/>
      <c r="G27" s="652">
        <v>1.43E-2</v>
      </c>
      <c r="H27" s="644"/>
    </row>
    <row r="28" spans="1:8" ht="15.75">
      <c r="A28" s="654"/>
      <c r="B28" s="640"/>
      <c r="C28" s="640"/>
      <c r="D28" s="641"/>
      <c r="E28" s="641"/>
      <c r="F28" s="641"/>
      <c r="G28" s="652"/>
      <c r="H28" s="644"/>
    </row>
    <row r="29" spans="1:8" ht="15.75">
      <c r="A29" s="654"/>
      <c r="B29" s="640" t="s">
        <v>875</v>
      </c>
      <c r="C29" s="640"/>
      <c r="D29" s="641"/>
      <c r="E29" s="641"/>
      <c r="F29" s="641"/>
      <c r="G29" s="652"/>
      <c r="H29" s="644"/>
    </row>
    <row r="30" spans="1:8" ht="15.75">
      <c r="A30" s="654"/>
      <c r="B30" s="640"/>
      <c r="C30" s="640"/>
      <c r="D30" s="641"/>
      <c r="E30" s="641"/>
      <c r="F30" s="641"/>
      <c r="G30" s="652"/>
      <c r="H30" s="644"/>
    </row>
    <row r="31" spans="1:8" ht="15.75">
      <c r="A31" s="650">
        <v>11</v>
      </c>
      <c r="B31" s="651">
        <v>391</v>
      </c>
      <c r="C31" s="640" t="s">
        <v>876</v>
      </c>
      <c r="D31" s="641"/>
      <c r="E31" s="641"/>
      <c r="F31" s="641"/>
      <c r="G31" s="652">
        <v>0.125</v>
      </c>
      <c r="H31" s="644"/>
    </row>
    <row r="32" spans="1:8" ht="15.75">
      <c r="A32" s="650">
        <v>12</v>
      </c>
      <c r="B32" s="651">
        <v>391.1</v>
      </c>
      <c r="C32" s="640" t="s">
        <v>877</v>
      </c>
      <c r="D32" s="641"/>
      <c r="E32" s="641"/>
      <c r="F32" s="641"/>
      <c r="G32" s="652">
        <v>0.125</v>
      </c>
      <c r="H32" s="644"/>
    </row>
    <row r="33" spans="1:8" ht="15.75">
      <c r="A33" s="650">
        <v>13</v>
      </c>
      <c r="B33" s="651">
        <v>392</v>
      </c>
      <c r="C33" s="640" t="s">
        <v>878</v>
      </c>
      <c r="D33" s="641"/>
      <c r="E33" s="641"/>
      <c r="F33" s="641"/>
      <c r="G33" s="652">
        <v>0.1</v>
      </c>
      <c r="H33" s="644"/>
    </row>
    <row r="34" spans="1:8" ht="15.75">
      <c r="A34" s="650">
        <v>14</v>
      </c>
      <c r="B34" s="651">
        <v>393</v>
      </c>
      <c r="C34" s="640" t="s">
        <v>879</v>
      </c>
      <c r="D34" s="641"/>
      <c r="E34" s="641"/>
      <c r="F34" s="641"/>
      <c r="G34" s="652">
        <v>0.125</v>
      </c>
      <c r="H34" s="644"/>
    </row>
    <row r="35" spans="1:8" ht="15.75">
      <c r="A35" s="650">
        <v>15</v>
      </c>
      <c r="B35" s="651">
        <v>397</v>
      </c>
      <c r="C35" s="640" t="s">
        <v>880</v>
      </c>
      <c r="D35" s="641"/>
      <c r="E35" s="641"/>
      <c r="F35" s="641"/>
      <c r="G35" s="652">
        <v>0.25</v>
      </c>
      <c r="H35" s="644"/>
    </row>
    <row r="36" spans="1:8" ht="15.75">
      <c r="A36" s="656"/>
      <c r="B36" s="640"/>
      <c r="C36" s="640"/>
      <c r="D36" s="641"/>
      <c r="E36" s="641"/>
      <c r="F36" s="641"/>
      <c r="G36" s="657"/>
      <c r="H36" s="644"/>
    </row>
    <row r="37" spans="1:8" ht="15.75">
      <c r="A37" s="658"/>
      <c r="B37" s="640"/>
      <c r="C37" s="640"/>
      <c r="D37" s="641"/>
      <c r="E37" s="641"/>
      <c r="F37" s="641"/>
      <c r="G37" s="641"/>
      <c r="H37" s="644"/>
    </row>
    <row r="38" spans="1:8" ht="15.75">
      <c r="A38" s="659"/>
      <c r="B38" s="660" t="s">
        <v>583</v>
      </c>
      <c r="C38" s="640"/>
      <c r="D38" s="641"/>
      <c r="E38" s="641"/>
      <c r="F38" s="641"/>
      <c r="G38" s="641"/>
      <c r="H38" s="644"/>
    </row>
    <row r="39" spans="1:8" ht="15.75">
      <c r="A39" s="659"/>
      <c r="B39" s="649" t="s">
        <v>322</v>
      </c>
      <c r="C39" s="683" t="s">
        <v>881</v>
      </c>
      <c r="D39" s="684"/>
      <c r="E39" s="684"/>
      <c r="F39" s="684"/>
      <c r="G39" s="684"/>
      <c r="H39" s="644"/>
    </row>
    <row r="40" spans="1:8" ht="15.75">
      <c r="A40" s="640"/>
      <c r="B40" s="661" t="s">
        <v>324</v>
      </c>
      <c r="C40" s="659" t="s">
        <v>882</v>
      </c>
      <c r="D40" s="659"/>
      <c r="E40" s="659"/>
      <c r="F40" s="659"/>
      <c r="G40" s="659"/>
      <c r="H40" s="644"/>
    </row>
    <row r="41" spans="1:8" ht="15.75">
      <c r="B41" s="649" t="s">
        <v>326</v>
      </c>
      <c r="C41" s="679" t="s">
        <v>883</v>
      </c>
      <c r="D41" s="679"/>
      <c r="E41" s="679"/>
      <c r="F41" s="679"/>
      <c r="G41" s="679"/>
      <c r="H41" s="662"/>
    </row>
    <row r="42" spans="1:8" ht="15.75">
      <c r="C42" s="663"/>
    </row>
  </sheetData>
  <mergeCells count="6">
    <mergeCell ref="C41:G41"/>
    <mergeCell ref="B3:G3"/>
    <mergeCell ref="B4:G4"/>
    <mergeCell ref="B5:G5"/>
    <mergeCell ref="B9:G9"/>
    <mergeCell ref="C39:G39"/>
  </mergeCells>
  <pageMargins left="0.7" right="0.7" top="0.75" bottom="0.75" header="0.3" footer="0.3"/>
  <pageSetup scale="89" orientation="portrait" r:id="rId1"/>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5"/>
  <sheetViews>
    <sheetView view="pageBreakPreview" zoomScaleNormal="90" zoomScaleSheetLayoutView="100" workbookViewId="0">
      <selection activeCell="B6" sqref="B6:N6"/>
    </sheetView>
  </sheetViews>
  <sheetFormatPr defaultColWidth="6.21875" defaultRowHeight="15"/>
  <cols>
    <col min="1" max="1" width="6.21875" style="373"/>
    <col min="2" max="2" width="19.88671875" style="369" customWidth="1"/>
    <col min="3" max="3" width="13" style="369" customWidth="1"/>
    <col min="4" max="9" width="10.77734375" style="369" customWidth="1"/>
    <col min="10" max="10" width="11.21875" style="369" customWidth="1"/>
    <col min="11" max="14" width="10.77734375" style="369" customWidth="1"/>
    <col min="15" max="16384" width="6.21875" style="369"/>
  </cols>
  <sheetData>
    <row r="1" spans="1:15">
      <c r="A1" s="368" t="s">
        <v>414</v>
      </c>
      <c r="C1" s="370"/>
      <c r="D1" s="370"/>
      <c r="E1" s="370"/>
      <c r="F1" s="370"/>
      <c r="G1" s="370"/>
      <c r="H1" s="370"/>
      <c r="I1" s="370"/>
      <c r="J1" s="370"/>
      <c r="K1" s="370"/>
      <c r="L1" s="370"/>
      <c r="N1" s="385"/>
      <c r="O1" s="385" t="s">
        <v>413</v>
      </c>
    </row>
    <row r="2" spans="1:15" s="371" customFormat="1">
      <c r="A2" s="368" t="s">
        <v>601</v>
      </c>
    </row>
    <row r="3" spans="1:15">
      <c r="A3" s="372">
        <v>2024</v>
      </c>
      <c r="B3" s="372" t="s">
        <v>886</v>
      </c>
      <c r="C3" s="370"/>
      <c r="D3" s="370"/>
      <c r="E3" s="370"/>
      <c r="F3" s="370"/>
      <c r="G3" s="370"/>
      <c r="H3" s="370"/>
      <c r="I3" s="370"/>
      <c r="J3" s="370"/>
      <c r="K3" s="370"/>
      <c r="L3" s="370"/>
    </row>
    <row r="4" spans="1:15">
      <c r="C4" s="368"/>
      <c r="D4" s="368"/>
      <c r="E4" s="368"/>
      <c r="F4" s="368"/>
      <c r="G4" s="374"/>
      <c r="H4" s="374"/>
      <c r="I4" s="368"/>
      <c r="J4" s="368"/>
      <c r="K4" s="368"/>
      <c r="L4" s="368"/>
    </row>
    <row r="5" spans="1:15" s="376" customFormat="1">
      <c r="A5" s="375" t="s">
        <v>602</v>
      </c>
      <c r="C5" s="377"/>
      <c r="D5" s="378"/>
      <c r="E5" s="379"/>
      <c r="F5" s="377"/>
      <c r="G5" s="377"/>
      <c r="H5" s="378"/>
      <c r="I5" s="377"/>
      <c r="J5" s="380"/>
      <c r="L5" s="381"/>
    </row>
    <row r="6" spans="1:15" s="376" customFormat="1" ht="168" customHeight="1">
      <c r="A6" s="382">
        <v>1</v>
      </c>
      <c r="B6" s="686" t="s">
        <v>603</v>
      </c>
      <c r="C6" s="686"/>
      <c r="D6" s="686"/>
      <c r="E6" s="686"/>
      <c r="F6" s="686"/>
      <c r="G6" s="686"/>
      <c r="H6" s="686"/>
      <c r="I6" s="686"/>
      <c r="J6" s="686"/>
      <c r="K6" s="686"/>
      <c r="L6" s="686"/>
      <c r="M6" s="686"/>
      <c r="N6" s="686"/>
    </row>
    <row r="7" spans="1:15" ht="80.099999999999994" customHeight="1">
      <c r="A7" s="382">
        <f>A6+1</f>
        <v>2</v>
      </c>
      <c r="B7" s="693" t="s">
        <v>604</v>
      </c>
      <c r="C7" s="693"/>
      <c r="D7" s="693"/>
      <c r="E7" s="693"/>
      <c r="F7" s="693"/>
      <c r="G7" s="693"/>
      <c r="H7" s="693"/>
      <c r="I7" s="693"/>
      <c r="J7" s="693"/>
      <c r="K7" s="693"/>
      <c r="L7" s="693"/>
      <c r="M7" s="693"/>
      <c r="N7" s="693"/>
    </row>
    <row r="8" spans="1:15" ht="14.45" customHeight="1" thickBot="1">
      <c r="A8" s="382"/>
      <c r="B8" s="383"/>
      <c r="C8" s="384"/>
      <c r="D8" s="384"/>
      <c r="E8" s="384"/>
      <c r="F8" s="384"/>
      <c r="G8" s="384"/>
      <c r="H8" s="384"/>
      <c r="I8" s="384"/>
      <c r="J8" s="384"/>
      <c r="K8" s="384"/>
      <c r="L8" s="384"/>
      <c r="M8" s="384"/>
      <c r="N8" s="384"/>
    </row>
    <row r="9" spans="1:15">
      <c r="A9" s="382">
        <f>A7+1</f>
        <v>3</v>
      </c>
      <c r="B9" s="385" t="s">
        <v>605</v>
      </c>
    </row>
    <row r="10" spans="1:15">
      <c r="A10" s="382"/>
      <c r="B10" s="385"/>
      <c r="H10" s="376"/>
      <c r="I10" s="376"/>
      <c r="J10" s="376"/>
      <c r="K10" s="376"/>
    </row>
    <row r="11" spans="1:15" s="376" customFormat="1" ht="14.25">
      <c r="A11" s="382">
        <f>A9+1</f>
        <v>4</v>
      </c>
      <c r="B11" s="381" t="s">
        <v>606</v>
      </c>
      <c r="C11" s="381"/>
      <c r="E11" s="381" t="s">
        <v>12</v>
      </c>
      <c r="F11" s="386" t="s">
        <v>607</v>
      </c>
      <c r="G11" s="381"/>
      <c r="L11" s="381"/>
    </row>
    <row r="12" spans="1:15" s="376" customFormat="1">
      <c r="A12" s="382">
        <f>+A11+1</f>
        <v>5</v>
      </c>
      <c r="B12" s="379" t="s">
        <v>608</v>
      </c>
      <c r="C12" s="377"/>
      <c r="E12" s="387">
        <v>0</v>
      </c>
      <c r="F12" s="388"/>
      <c r="G12" s="389"/>
      <c r="H12" s="390"/>
      <c r="L12" s="381"/>
    </row>
    <row r="13" spans="1:15" s="376" customFormat="1">
      <c r="A13" s="382">
        <f>+A12+1</f>
        <v>6</v>
      </c>
      <c r="B13" s="379" t="s">
        <v>609</v>
      </c>
      <c r="C13" s="377"/>
      <c r="E13" s="387">
        <v>0</v>
      </c>
      <c r="F13" s="388"/>
      <c r="G13" s="389"/>
      <c r="H13" s="390"/>
      <c r="L13" s="381"/>
    </row>
    <row r="14" spans="1:15" s="376" customFormat="1" ht="15.75" thickBot="1">
      <c r="A14" s="382">
        <f>+A13+1</f>
        <v>7</v>
      </c>
      <c r="B14" s="380" t="s">
        <v>610</v>
      </c>
      <c r="C14" s="377"/>
      <c r="E14" s="391">
        <f>SUM(E12:E13)</f>
        <v>0</v>
      </c>
      <c r="F14" s="379" t="s">
        <v>611</v>
      </c>
      <c r="G14" s="377"/>
      <c r="L14" s="381"/>
    </row>
    <row r="15" spans="1:15" s="376" customFormat="1" ht="15.75" thickTop="1">
      <c r="A15" s="382"/>
      <c r="B15" s="380"/>
      <c r="C15" s="377"/>
      <c r="D15" s="378"/>
      <c r="E15" s="379"/>
      <c r="F15" s="377"/>
      <c r="G15" s="377"/>
      <c r="H15" s="378"/>
      <c r="I15" s="379"/>
      <c r="J15" s="377"/>
      <c r="K15" s="380"/>
      <c r="L15" s="381"/>
    </row>
    <row r="16" spans="1:15" s="376" customFormat="1" ht="29.1" customHeight="1">
      <c r="A16" s="382">
        <f>A14+1</f>
        <v>8</v>
      </c>
      <c r="B16" s="686" t="s">
        <v>612</v>
      </c>
      <c r="C16" s="686"/>
      <c r="D16" s="686"/>
      <c r="E16" s="686"/>
      <c r="F16" s="686"/>
      <c r="G16" s="686"/>
      <c r="H16" s="686"/>
      <c r="I16" s="686"/>
      <c r="J16" s="686"/>
      <c r="K16" s="686"/>
      <c r="L16" s="686"/>
      <c r="M16" s="686"/>
      <c r="N16" s="686"/>
    </row>
    <row r="17" spans="1:17" s="376" customFormat="1" ht="14.45" customHeight="1" thickBot="1">
      <c r="A17" s="382"/>
      <c r="B17" s="392"/>
      <c r="C17" s="392"/>
      <c r="D17" s="392"/>
      <c r="E17" s="392"/>
      <c r="F17" s="392"/>
      <c r="G17" s="392"/>
      <c r="H17" s="392"/>
      <c r="I17" s="392"/>
      <c r="J17" s="392"/>
      <c r="K17" s="392"/>
      <c r="L17" s="392"/>
      <c r="M17" s="392"/>
      <c r="N17" s="392"/>
    </row>
    <row r="18" spans="1:17" s="371" customFormat="1">
      <c r="A18" s="382">
        <f>A16+1</f>
        <v>9</v>
      </c>
      <c r="B18" s="385" t="s">
        <v>613</v>
      </c>
      <c r="E18" s="393"/>
      <c r="F18" s="393"/>
      <c r="G18" s="393"/>
      <c r="H18" s="393"/>
      <c r="I18" s="393"/>
      <c r="J18" s="393"/>
      <c r="K18" s="393"/>
      <c r="L18" s="394"/>
      <c r="O18" s="395"/>
      <c r="Q18" s="393"/>
    </row>
    <row r="19" spans="1:17" s="371" customFormat="1">
      <c r="A19" s="382"/>
      <c r="B19" s="385"/>
      <c r="E19" s="393"/>
      <c r="F19" s="393"/>
      <c r="G19" s="393"/>
      <c r="H19" s="393"/>
      <c r="I19" s="393"/>
      <c r="J19" s="393"/>
      <c r="K19" s="393"/>
      <c r="L19" s="394"/>
      <c r="O19" s="395"/>
      <c r="Q19" s="393"/>
    </row>
    <row r="20" spans="1:17" s="371" customFormat="1">
      <c r="A20" s="382"/>
      <c r="B20" s="396" t="s">
        <v>519</v>
      </c>
      <c r="C20" s="397" t="s">
        <v>520</v>
      </c>
      <c r="D20" s="398" t="s">
        <v>614</v>
      </c>
      <c r="E20" s="398" t="s">
        <v>567</v>
      </c>
      <c r="F20" s="398" t="s">
        <v>568</v>
      </c>
      <c r="G20" s="398" t="s">
        <v>523</v>
      </c>
      <c r="H20" s="393"/>
      <c r="I20" s="393"/>
      <c r="J20" s="393"/>
      <c r="K20" s="393"/>
      <c r="L20" s="394"/>
      <c r="O20" s="395"/>
      <c r="Q20" s="393"/>
    </row>
    <row r="21" spans="1:17" s="371" customFormat="1" ht="78.599999999999994" customHeight="1">
      <c r="A21" s="382">
        <f>+A18+1</f>
        <v>10</v>
      </c>
      <c r="E21" s="399" t="s">
        <v>615</v>
      </c>
      <c r="F21" s="400" t="s">
        <v>616</v>
      </c>
      <c r="G21" s="400" t="s">
        <v>617</v>
      </c>
      <c r="H21" s="400"/>
      <c r="L21" s="394"/>
      <c r="O21" s="395"/>
      <c r="Q21" s="393"/>
    </row>
    <row r="22" spans="1:17" s="371" customFormat="1">
      <c r="A22" s="382">
        <f>+A21+1</f>
        <v>11</v>
      </c>
      <c r="B22" s="401" t="s">
        <v>618</v>
      </c>
      <c r="C22" s="401"/>
      <c r="D22" s="401"/>
      <c r="E22" s="402">
        <f>H68</f>
        <v>0</v>
      </c>
      <c r="F22" s="403"/>
      <c r="G22" s="402">
        <f>E22*F22</f>
        <v>0</v>
      </c>
      <c r="H22" s="393"/>
      <c r="L22" s="394"/>
      <c r="O22" s="395"/>
      <c r="Q22" s="393"/>
    </row>
    <row r="23" spans="1:17" s="371" customFormat="1">
      <c r="A23" s="404" t="str">
        <f>A22&amp;"a"</f>
        <v>11a</v>
      </c>
      <c r="B23" s="401" t="s">
        <v>619</v>
      </c>
      <c r="C23" s="401"/>
      <c r="D23" s="401"/>
      <c r="E23" s="402">
        <f>K75</f>
        <v>0</v>
      </c>
      <c r="F23" s="403">
        <f>G75</f>
        <v>1</v>
      </c>
      <c r="G23" s="402">
        <f>E23*F23</f>
        <v>0</v>
      </c>
      <c r="H23" s="393"/>
      <c r="L23" s="394"/>
      <c r="O23" s="395"/>
      <c r="Q23" s="393"/>
    </row>
    <row r="24" spans="1:17" s="371" customFormat="1">
      <c r="A24" s="404" t="str">
        <f>A22&amp;"…"</f>
        <v>11…</v>
      </c>
      <c r="B24" s="405" t="s">
        <v>620</v>
      </c>
      <c r="C24" s="406"/>
      <c r="D24" s="406"/>
      <c r="E24" s="402">
        <v>0</v>
      </c>
      <c r="F24" s="407"/>
      <c r="G24" s="402">
        <v>0</v>
      </c>
      <c r="H24" s="393"/>
      <c r="L24" s="394"/>
      <c r="O24" s="395"/>
      <c r="Q24" s="393"/>
    </row>
    <row r="25" spans="1:17" s="371" customFormat="1" ht="15.75" thickBot="1">
      <c r="A25" s="382">
        <f>+A22+1</f>
        <v>12</v>
      </c>
      <c r="B25" s="371" t="s">
        <v>16</v>
      </c>
      <c r="C25" s="408" t="str">
        <f>"(sum of lines "&amp;A22&amp;"_)"</f>
        <v>(sum of lines 11_)</v>
      </c>
      <c r="E25" s="409">
        <f>SUM(E22:E24)</f>
        <v>0</v>
      </c>
      <c r="F25" s="379"/>
      <c r="G25" s="409">
        <f>SUM(G22:G24)</f>
        <v>0</v>
      </c>
      <c r="H25" s="393"/>
      <c r="L25" s="410"/>
      <c r="O25" s="395"/>
      <c r="Q25" s="393"/>
    </row>
    <row r="26" spans="1:17" s="371" customFormat="1" ht="60.75" thickTop="1">
      <c r="A26" s="382">
        <f>+A25+1</f>
        <v>13</v>
      </c>
      <c r="E26" s="411" t="s">
        <v>621</v>
      </c>
      <c r="F26" s="379"/>
      <c r="G26" s="411" t="s">
        <v>622</v>
      </c>
      <c r="H26" s="393"/>
      <c r="L26" s="410"/>
      <c r="O26" s="395"/>
      <c r="Q26" s="393"/>
    </row>
    <row r="27" spans="1:17" s="376" customFormat="1">
      <c r="A27" s="382"/>
      <c r="B27" s="377"/>
      <c r="C27" s="377"/>
      <c r="D27" s="377"/>
      <c r="E27" s="377"/>
      <c r="F27" s="377"/>
      <c r="G27" s="377"/>
      <c r="H27" s="377"/>
      <c r="I27" s="377"/>
      <c r="J27" s="377"/>
      <c r="K27" s="380"/>
      <c r="L27" s="380"/>
      <c r="M27" s="380"/>
      <c r="N27" s="380"/>
    </row>
    <row r="28" spans="1:17" s="376" customFormat="1" ht="15.6" customHeight="1">
      <c r="A28" s="404">
        <f>A26+1</f>
        <v>14</v>
      </c>
      <c r="B28" s="693" t="s">
        <v>623</v>
      </c>
      <c r="C28" s="693"/>
      <c r="D28" s="693"/>
      <c r="E28" s="693"/>
      <c r="F28" s="693"/>
      <c r="G28" s="693"/>
      <c r="H28" s="693"/>
      <c r="I28" s="693"/>
      <c r="J28" s="693"/>
      <c r="K28" s="693"/>
      <c r="L28" s="693"/>
      <c r="M28" s="380"/>
      <c r="N28" s="380"/>
    </row>
    <row r="29" spans="1:17" s="376" customFormat="1" ht="15.75" thickBot="1">
      <c r="A29" s="382"/>
      <c r="B29" s="412"/>
      <c r="C29" s="412"/>
      <c r="D29" s="412"/>
      <c r="E29" s="412"/>
      <c r="F29" s="412"/>
      <c r="G29" s="412"/>
      <c r="H29" s="412"/>
      <c r="I29" s="412"/>
      <c r="J29" s="412"/>
      <c r="K29" s="413"/>
      <c r="L29" s="413"/>
      <c r="M29" s="413"/>
      <c r="N29" s="413"/>
    </row>
    <row r="30" spans="1:17" s="376" customFormat="1">
      <c r="A30" s="382">
        <f>A28+1</f>
        <v>15</v>
      </c>
      <c r="B30" s="385" t="s">
        <v>624</v>
      </c>
      <c r="C30" s="377"/>
      <c r="D30" s="377"/>
      <c r="E30" s="377"/>
      <c r="F30" s="377"/>
      <c r="G30" s="377"/>
      <c r="H30" s="377"/>
      <c r="I30" s="377"/>
      <c r="J30" s="377"/>
      <c r="K30" s="380"/>
      <c r="L30" s="380"/>
      <c r="M30" s="380"/>
      <c r="N30" s="380"/>
    </row>
    <row r="31" spans="1:17" s="376" customFormat="1">
      <c r="A31" s="382"/>
      <c r="B31" s="385"/>
      <c r="C31" s="377"/>
      <c r="D31" s="377"/>
      <c r="E31" s="377"/>
      <c r="F31" s="377"/>
      <c r="G31" s="377"/>
      <c r="H31" s="377"/>
      <c r="I31" s="377"/>
      <c r="J31" s="377"/>
      <c r="K31" s="380"/>
      <c r="L31" s="380"/>
      <c r="M31" s="380"/>
      <c r="N31" s="380"/>
    </row>
    <row r="32" spans="1:17" s="371" customFormat="1">
      <c r="A32" s="382"/>
      <c r="B32" s="396" t="s">
        <v>519</v>
      </c>
      <c r="C32" s="397" t="s">
        <v>520</v>
      </c>
      <c r="D32" s="398" t="s">
        <v>614</v>
      </c>
      <c r="E32" s="398" t="s">
        <v>567</v>
      </c>
      <c r="F32" s="398" t="s">
        <v>568</v>
      </c>
      <c r="G32" s="398" t="s">
        <v>523</v>
      </c>
      <c r="H32" s="398" t="s">
        <v>524</v>
      </c>
      <c r="I32" s="398" t="s">
        <v>525</v>
      </c>
      <c r="J32" s="398" t="s">
        <v>526</v>
      </c>
      <c r="K32" s="414" t="s">
        <v>625</v>
      </c>
      <c r="L32" s="414"/>
      <c r="M32" s="414"/>
      <c r="N32" s="414"/>
      <c r="O32" s="398"/>
      <c r="P32" s="398"/>
      <c r="Q32" s="398"/>
    </row>
    <row r="33" spans="1:17" s="371" customFormat="1" ht="78.599999999999994" customHeight="1">
      <c r="A33" s="382">
        <f>+A30+1</f>
        <v>16</v>
      </c>
      <c r="B33" s="415" t="s">
        <v>626</v>
      </c>
      <c r="C33" s="416"/>
      <c r="D33" s="417"/>
      <c r="E33" s="418" t="s">
        <v>627</v>
      </c>
      <c r="F33" s="418" t="s">
        <v>628</v>
      </c>
      <c r="G33" s="418" t="s">
        <v>629</v>
      </c>
      <c r="H33" s="418" t="s">
        <v>630</v>
      </c>
      <c r="I33" s="418" t="s">
        <v>631</v>
      </c>
      <c r="J33" s="418" t="s">
        <v>632</v>
      </c>
      <c r="K33" s="415" t="s">
        <v>633</v>
      </c>
      <c r="L33" s="415"/>
      <c r="M33" s="415"/>
      <c r="N33" s="417"/>
      <c r="O33" s="419"/>
      <c r="P33" s="420"/>
      <c r="Q33" s="420"/>
    </row>
    <row r="34" spans="1:17" s="371" customFormat="1" ht="14.45" customHeight="1">
      <c r="A34" s="382">
        <f>+A33+1</f>
        <v>17</v>
      </c>
      <c r="B34" s="401" t="s">
        <v>634</v>
      </c>
      <c r="C34" s="401"/>
      <c r="D34" s="402"/>
      <c r="E34" s="402">
        <v>0</v>
      </c>
      <c r="F34" s="402">
        <v>0</v>
      </c>
      <c r="G34" s="402">
        <v>0</v>
      </c>
      <c r="H34" s="402">
        <v>0</v>
      </c>
      <c r="I34" s="421">
        <f>SUM(E34:H34)</f>
        <v>0</v>
      </c>
      <c r="J34" s="422"/>
      <c r="K34" s="423"/>
      <c r="L34" s="423"/>
      <c r="M34" s="423"/>
      <c r="N34" s="423"/>
      <c r="O34" s="424"/>
      <c r="P34" s="425"/>
      <c r="Q34" s="425"/>
    </row>
    <row r="35" spans="1:17" s="371" customFormat="1" ht="14.45" customHeight="1">
      <c r="A35" s="404" t="str">
        <f>A34&amp;"a"</f>
        <v>17a</v>
      </c>
      <c r="B35" s="422" t="s">
        <v>634</v>
      </c>
      <c r="C35" s="422"/>
      <c r="D35" s="387"/>
      <c r="E35" s="387">
        <v>0</v>
      </c>
      <c r="F35" s="402">
        <v>0</v>
      </c>
      <c r="G35" s="387">
        <v>0</v>
      </c>
      <c r="H35" s="387">
        <v>0</v>
      </c>
      <c r="I35" s="421">
        <f>SUM(E35:H35)</f>
        <v>0</v>
      </c>
      <c r="J35" s="422"/>
      <c r="K35" s="426"/>
      <c r="L35" s="426"/>
      <c r="M35" s="426"/>
      <c r="N35" s="426"/>
      <c r="O35" s="427"/>
      <c r="P35" s="410"/>
      <c r="Q35" s="410"/>
    </row>
    <row r="36" spans="1:17" s="371" customFormat="1" ht="14.45" customHeight="1">
      <c r="A36" s="404" t="str">
        <f>A34&amp;"b"</f>
        <v>17b</v>
      </c>
      <c r="B36" s="401" t="s">
        <v>634</v>
      </c>
      <c r="C36" s="401"/>
      <c r="D36" s="402"/>
      <c r="E36" s="402">
        <v>0</v>
      </c>
      <c r="F36" s="402">
        <v>0</v>
      </c>
      <c r="G36" s="402">
        <v>0</v>
      </c>
      <c r="H36" s="402">
        <v>0</v>
      </c>
      <c r="I36" s="421">
        <f>SUM(E36:H36)</f>
        <v>0</v>
      </c>
      <c r="J36" s="422"/>
      <c r="K36" s="428"/>
      <c r="L36" s="426"/>
      <c r="M36" s="426"/>
      <c r="N36" s="426"/>
      <c r="O36" s="425"/>
      <c r="P36" s="425"/>
      <c r="Q36" s="429"/>
    </row>
    <row r="37" spans="1:17" s="371" customFormat="1" ht="14.45" customHeight="1">
      <c r="A37" s="404" t="str">
        <f>A34&amp;"..."</f>
        <v>17...</v>
      </c>
      <c r="B37" s="405" t="s">
        <v>634</v>
      </c>
      <c r="C37" s="405"/>
      <c r="D37" s="430"/>
      <c r="E37" s="387">
        <v>0</v>
      </c>
      <c r="F37" s="387">
        <v>0</v>
      </c>
      <c r="G37" s="387">
        <v>0</v>
      </c>
      <c r="H37" s="387">
        <v>0</v>
      </c>
      <c r="I37" s="402">
        <f>SUM(E37:H37)</f>
        <v>0</v>
      </c>
      <c r="J37" s="428"/>
      <c r="K37" s="428"/>
      <c r="L37" s="428"/>
      <c r="M37" s="428"/>
      <c r="N37" s="428"/>
      <c r="O37" s="410"/>
      <c r="P37" s="410"/>
      <c r="Q37" s="410"/>
    </row>
    <row r="38" spans="1:17" s="371" customFormat="1" ht="14.45" customHeight="1" thickBot="1">
      <c r="A38" s="382">
        <f>+A34+1</f>
        <v>18</v>
      </c>
      <c r="B38" s="431" t="s">
        <v>635</v>
      </c>
      <c r="C38" s="408" t="str">
        <f>"(sum of lines "&amp;A34&amp;"_)"</f>
        <v>(sum of lines 17_)</v>
      </c>
      <c r="E38" s="432">
        <f>SUM(E34:E37)</f>
        <v>0</v>
      </c>
      <c r="F38" s="432">
        <f>SUM(F34:F37)</f>
        <v>0</v>
      </c>
      <c r="G38" s="432">
        <f>SUM(G34:G37)</f>
        <v>0</v>
      </c>
      <c r="H38" s="432">
        <f>SUM(H34:H37)</f>
        <v>0</v>
      </c>
      <c r="I38" s="432">
        <f>SUM(I34:I37)</f>
        <v>0</v>
      </c>
      <c r="O38" s="410"/>
      <c r="P38" s="410"/>
      <c r="Q38" s="410"/>
    </row>
    <row r="39" spans="1:17" s="371" customFormat="1" ht="14.45" customHeight="1" thickTop="1">
      <c r="A39" s="382">
        <f>+A38+1</f>
        <v>19</v>
      </c>
      <c r="B39" s="433"/>
      <c r="C39" s="433"/>
      <c r="E39" s="434" t="s">
        <v>636</v>
      </c>
      <c r="F39" s="410"/>
      <c r="G39" s="410"/>
      <c r="H39" s="410"/>
      <c r="I39" s="434" t="s">
        <v>636</v>
      </c>
      <c r="O39" s="410"/>
      <c r="P39" s="410"/>
      <c r="Q39" s="410"/>
    </row>
    <row r="40" spans="1:17" s="371" customFormat="1" ht="14.45" customHeight="1">
      <c r="A40" s="382"/>
      <c r="B40" s="433"/>
      <c r="C40" s="433"/>
      <c r="E40" s="410"/>
      <c r="F40" s="410"/>
      <c r="G40" s="410"/>
      <c r="O40" s="410"/>
      <c r="Q40" s="410"/>
    </row>
    <row r="41" spans="1:17" s="371" customFormat="1" ht="14.45" customHeight="1">
      <c r="A41" s="382">
        <f>A39+1</f>
        <v>20</v>
      </c>
      <c r="B41" s="401" t="s">
        <v>634</v>
      </c>
      <c r="C41" s="401"/>
      <c r="D41" s="402"/>
      <c r="E41" s="402">
        <v>0</v>
      </c>
      <c r="F41" s="402">
        <v>0</v>
      </c>
      <c r="G41" s="402">
        <v>0</v>
      </c>
      <c r="H41" s="402">
        <v>0</v>
      </c>
      <c r="I41" s="421">
        <f>SUM(E41:H41)</f>
        <v>0</v>
      </c>
      <c r="J41" s="422"/>
      <c r="K41" s="426"/>
      <c r="L41" s="426"/>
      <c r="M41" s="426"/>
      <c r="N41" s="426"/>
      <c r="O41" s="424"/>
      <c r="P41" s="425"/>
      <c r="Q41" s="429"/>
    </row>
    <row r="42" spans="1:17" s="371" customFormat="1" ht="14.45" customHeight="1">
      <c r="A42" s="404" t="str">
        <f>A41&amp;"a"</f>
        <v>20a</v>
      </c>
      <c r="B42" s="422" t="s">
        <v>634</v>
      </c>
      <c r="C42" s="422"/>
      <c r="D42" s="387"/>
      <c r="E42" s="387">
        <v>0</v>
      </c>
      <c r="F42" s="402">
        <v>0</v>
      </c>
      <c r="G42" s="402">
        <v>0</v>
      </c>
      <c r="H42" s="387">
        <v>0</v>
      </c>
      <c r="I42" s="421">
        <f>SUM(E42:H42)</f>
        <v>0</v>
      </c>
      <c r="J42" s="422"/>
      <c r="K42" s="426"/>
      <c r="L42" s="426"/>
      <c r="M42" s="426"/>
      <c r="N42" s="426"/>
      <c r="O42" s="427"/>
      <c r="P42" s="410"/>
      <c r="Q42" s="429"/>
    </row>
    <row r="43" spans="1:17" s="371" customFormat="1" ht="14.45" customHeight="1">
      <c r="A43" s="404" t="str">
        <f>A41&amp;"b"</f>
        <v>20b</v>
      </c>
      <c r="B43" s="401" t="s">
        <v>634</v>
      </c>
      <c r="C43" s="401"/>
      <c r="D43" s="402"/>
      <c r="E43" s="402">
        <v>0</v>
      </c>
      <c r="F43" s="402">
        <v>0</v>
      </c>
      <c r="G43" s="402">
        <v>0</v>
      </c>
      <c r="H43" s="402">
        <v>0</v>
      </c>
      <c r="I43" s="421">
        <f>SUM(E43:H43)</f>
        <v>0</v>
      </c>
      <c r="J43" s="422"/>
      <c r="K43" s="428"/>
      <c r="L43" s="426"/>
      <c r="M43" s="426"/>
      <c r="N43" s="426"/>
      <c r="O43" s="425"/>
      <c r="P43" s="425"/>
      <c r="Q43" s="429"/>
    </row>
    <row r="44" spans="1:17" s="371" customFormat="1" ht="14.45" customHeight="1">
      <c r="A44" s="404" t="str">
        <f>A41&amp;"..."</f>
        <v>20...</v>
      </c>
      <c r="B44" s="401" t="s">
        <v>634</v>
      </c>
      <c r="C44" s="401"/>
      <c r="D44" s="402"/>
      <c r="E44" s="402">
        <v>0</v>
      </c>
      <c r="F44" s="402">
        <v>0</v>
      </c>
      <c r="G44" s="402">
        <v>0</v>
      </c>
      <c r="H44" s="402">
        <v>0</v>
      </c>
      <c r="I44" s="402">
        <f>SUM(E44:H44)</f>
        <v>0</v>
      </c>
      <c r="J44" s="422"/>
      <c r="K44" s="428"/>
      <c r="L44" s="428"/>
      <c r="M44" s="428"/>
      <c r="N44" s="428"/>
      <c r="O44" s="425"/>
      <c r="P44" s="425"/>
      <c r="Q44" s="429"/>
    </row>
    <row r="45" spans="1:17" s="371" customFormat="1" ht="15.75" thickBot="1">
      <c r="A45" s="382">
        <f>A41+1</f>
        <v>21</v>
      </c>
      <c r="B45" s="431" t="s">
        <v>637</v>
      </c>
      <c r="C45" s="435" t="str">
        <f>"(sum of lines "&amp;A41&amp;"_)"</f>
        <v>(sum of lines 20_)</v>
      </c>
      <c r="D45" s="436"/>
      <c r="E45" s="432">
        <f>SUM(E41:E44)</f>
        <v>0</v>
      </c>
      <c r="F45" s="432">
        <f>SUM(F41:F44)</f>
        <v>0</v>
      </c>
      <c r="G45" s="432">
        <f>SUM(G41:G44)</f>
        <v>0</v>
      </c>
      <c r="H45" s="432">
        <f>SUM(H41:H44)</f>
        <v>0</v>
      </c>
      <c r="I45" s="432">
        <f>SUM(I41:I44)</f>
        <v>0</v>
      </c>
      <c r="O45" s="410"/>
      <c r="P45" s="410"/>
      <c r="Q45" s="410"/>
    </row>
    <row r="46" spans="1:17" s="371" customFormat="1" ht="15.75" thickTop="1">
      <c r="A46" s="382">
        <f>+A45+1</f>
        <v>22</v>
      </c>
      <c r="B46" s="433"/>
      <c r="C46" s="433"/>
      <c r="E46" s="434" t="s">
        <v>638</v>
      </c>
      <c r="F46" s="410"/>
      <c r="G46" s="410"/>
      <c r="H46" s="410"/>
      <c r="I46" s="434" t="s">
        <v>638</v>
      </c>
      <c r="O46" s="410"/>
      <c r="P46" s="410"/>
      <c r="Q46" s="410"/>
    </row>
    <row r="47" spans="1:17" s="376" customFormat="1" ht="14.45" customHeight="1">
      <c r="A47" s="382"/>
      <c r="B47" s="437"/>
      <c r="C47" s="437"/>
      <c r="D47" s="437"/>
      <c r="E47" s="437"/>
      <c r="F47" s="437"/>
      <c r="G47" s="437"/>
      <c r="H47" s="437"/>
      <c r="I47" s="437"/>
      <c r="J47" s="437"/>
      <c r="K47" s="437"/>
      <c r="L47" s="437"/>
      <c r="M47" s="437"/>
      <c r="N47" s="437"/>
    </row>
    <row r="48" spans="1:17" s="376" customFormat="1" ht="46.5" customHeight="1">
      <c r="A48" s="382">
        <f>+A46+1</f>
        <v>23</v>
      </c>
      <c r="B48" s="694" t="s">
        <v>639</v>
      </c>
      <c r="C48" s="694"/>
      <c r="D48" s="694"/>
      <c r="E48" s="694"/>
      <c r="F48" s="694"/>
      <c r="G48" s="694"/>
      <c r="H48" s="694"/>
      <c r="I48" s="694"/>
      <c r="J48" s="694"/>
      <c r="K48" s="694"/>
      <c r="L48" s="694"/>
      <c r="M48" s="694"/>
      <c r="N48" s="694"/>
    </row>
    <row r="49" spans="1:17" s="376" customFormat="1" ht="14.45" customHeight="1" thickBot="1">
      <c r="A49" s="382"/>
      <c r="B49" s="392"/>
      <c r="C49" s="392"/>
      <c r="D49" s="392"/>
      <c r="E49" s="392"/>
      <c r="F49" s="392"/>
      <c r="G49" s="392"/>
      <c r="H49" s="392"/>
      <c r="I49" s="392"/>
      <c r="J49" s="392"/>
      <c r="K49" s="392"/>
      <c r="L49" s="392"/>
      <c r="M49" s="392"/>
      <c r="N49" s="392"/>
    </row>
    <row r="50" spans="1:17" s="371" customFormat="1">
      <c r="A50" s="382">
        <f>A48+1</f>
        <v>24</v>
      </c>
      <c r="B50" s="385" t="s">
        <v>640</v>
      </c>
      <c r="C50" s="377"/>
      <c r="D50" s="377"/>
      <c r="E50" s="377"/>
      <c r="F50" s="377"/>
      <c r="G50" s="377"/>
      <c r="H50" s="393"/>
      <c r="I50" s="393"/>
      <c r="O50" s="395"/>
      <c r="Q50" s="393"/>
    </row>
    <row r="51" spans="1:17" s="371" customFormat="1" ht="57.95" customHeight="1">
      <c r="A51" s="382">
        <f>+A50+1</f>
        <v>25</v>
      </c>
      <c r="B51" s="695" t="s">
        <v>641</v>
      </c>
      <c r="C51" s="695"/>
      <c r="D51" s="695"/>
      <c r="E51" s="695"/>
      <c r="F51" s="695"/>
      <c r="G51" s="695"/>
      <c r="H51" s="695"/>
      <c r="I51" s="695"/>
      <c r="J51" s="695"/>
      <c r="K51" s="695"/>
      <c r="L51" s="695"/>
      <c r="M51" s="695"/>
      <c r="N51" s="695"/>
      <c r="O51" s="395"/>
      <c r="Q51" s="393"/>
    </row>
    <row r="52" spans="1:17" s="371" customFormat="1">
      <c r="A52" s="382"/>
      <c r="B52" s="438"/>
      <c r="C52" s="438"/>
      <c r="D52" s="438"/>
      <c r="E52" s="438"/>
      <c r="F52" s="438"/>
      <c r="G52" s="438"/>
      <c r="H52" s="438"/>
      <c r="I52" s="438"/>
      <c r="J52" s="438"/>
      <c r="K52" s="438"/>
      <c r="L52" s="438"/>
      <c r="O52" s="385" t="s">
        <v>459</v>
      </c>
      <c r="Q52" s="393"/>
    </row>
    <row r="53" spans="1:17" s="371" customFormat="1">
      <c r="A53" s="382">
        <f>A51+1</f>
        <v>26</v>
      </c>
      <c r="B53" s="385" t="s">
        <v>642</v>
      </c>
      <c r="C53" s="377"/>
      <c r="D53" s="377"/>
      <c r="E53" s="377"/>
      <c r="F53" s="377"/>
      <c r="G53" s="377"/>
      <c r="H53" s="393"/>
      <c r="I53" s="393"/>
      <c r="O53" s="395"/>
      <c r="Q53" s="393"/>
    </row>
    <row r="54" spans="1:17" s="371" customFormat="1">
      <c r="A54" s="382"/>
      <c r="B54" s="396" t="s">
        <v>519</v>
      </c>
      <c r="C54" s="397" t="s">
        <v>520</v>
      </c>
      <c r="D54" s="398" t="s">
        <v>614</v>
      </c>
      <c r="E54" s="398" t="s">
        <v>567</v>
      </c>
      <c r="F54" s="398" t="s">
        <v>568</v>
      </c>
      <c r="G54" s="398" t="s">
        <v>523</v>
      </c>
      <c r="H54" s="398" t="s">
        <v>524</v>
      </c>
      <c r="I54" s="398" t="s">
        <v>525</v>
      </c>
      <c r="J54" s="398" t="s">
        <v>526</v>
      </c>
      <c r="K54" s="398" t="s">
        <v>625</v>
      </c>
      <c r="L54" s="398"/>
      <c r="O54" s="395"/>
      <c r="Q54" s="393"/>
    </row>
    <row r="55" spans="1:17" s="371" customFormat="1" ht="72">
      <c r="A55" s="382">
        <f>+A53+1</f>
        <v>27</v>
      </c>
      <c r="B55" s="415" t="s">
        <v>626</v>
      </c>
      <c r="C55" s="416"/>
      <c r="D55" s="417"/>
      <c r="E55" s="417"/>
      <c r="F55" s="418" t="s">
        <v>643</v>
      </c>
      <c r="G55" s="439" t="s">
        <v>644</v>
      </c>
      <c r="H55" s="439" t="s">
        <v>645</v>
      </c>
      <c r="I55" s="439" t="s">
        <v>646</v>
      </c>
      <c r="J55" s="439" t="s">
        <v>647</v>
      </c>
      <c r="K55" s="415" t="s">
        <v>648</v>
      </c>
      <c r="L55" s="440"/>
      <c r="M55" s="440"/>
      <c r="N55" s="417"/>
      <c r="O55" s="395"/>
      <c r="Q55" s="393"/>
    </row>
    <row r="56" spans="1:17" s="371" customFormat="1">
      <c r="A56" s="382">
        <f>+A55+1</f>
        <v>28</v>
      </c>
      <c r="B56" s="401" t="s">
        <v>634</v>
      </c>
      <c r="C56" s="401"/>
      <c r="D56" s="402"/>
      <c r="E56" s="402"/>
      <c r="F56" s="421">
        <f>G34</f>
        <v>0</v>
      </c>
      <c r="G56" s="402">
        <v>0</v>
      </c>
      <c r="H56" s="402">
        <v>0</v>
      </c>
      <c r="I56" s="402">
        <v>0</v>
      </c>
      <c r="J56" s="402">
        <v>0</v>
      </c>
      <c r="K56" s="423"/>
      <c r="L56" s="426"/>
      <c r="M56" s="426"/>
      <c r="N56" s="426"/>
      <c r="O56" s="395"/>
      <c r="Q56" s="393"/>
    </row>
    <row r="57" spans="1:17" s="371" customFormat="1">
      <c r="A57" s="404" t="str">
        <f>A56&amp;"a"</f>
        <v>28a</v>
      </c>
      <c r="B57" s="422" t="s">
        <v>634</v>
      </c>
      <c r="C57" s="422"/>
      <c r="D57" s="387"/>
      <c r="E57" s="402"/>
      <c r="F57" s="441">
        <f>G35</f>
        <v>0</v>
      </c>
      <c r="G57" s="402">
        <v>0</v>
      </c>
      <c r="H57" s="402">
        <v>0</v>
      </c>
      <c r="I57" s="402">
        <v>0</v>
      </c>
      <c r="J57" s="402">
        <v>0</v>
      </c>
      <c r="K57" s="426"/>
      <c r="L57" s="426"/>
      <c r="M57" s="426"/>
      <c r="N57" s="426"/>
      <c r="O57" s="395"/>
      <c r="Q57" s="393"/>
    </row>
    <row r="58" spans="1:17" s="371" customFormat="1">
      <c r="A58" s="404" t="str">
        <f>A56&amp;"b"</f>
        <v>28b</v>
      </c>
      <c r="B58" s="401" t="s">
        <v>634</v>
      </c>
      <c r="C58" s="401"/>
      <c r="D58" s="402"/>
      <c r="E58" s="402"/>
      <c r="F58" s="421">
        <f>G36</f>
        <v>0</v>
      </c>
      <c r="G58" s="402">
        <v>0</v>
      </c>
      <c r="H58" s="402">
        <v>0</v>
      </c>
      <c r="I58" s="402">
        <v>0</v>
      </c>
      <c r="J58" s="402">
        <v>0</v>
      </c>
      <c r="K58" s="426"/>
      <c r="L58" s="426"/>
      <c r="M58" s="426"/>
      <c r="N58" s="426"/>
      <c r="O58" s="395"/>
      <c r="Q58" s="393"/>
    </row>
    <row r="59" spans="1:17" s="371" customFormat="1">
      <c r="A59" s="404" t="str">
        <f>A56&amp;"..."</f>
        <v>28...</v>
      </c>
      <c r="B59" s="401" t="s">
        <v>634</v>
      </c>
      <c r="C59" s="401"/>
      <c r="D59" s="402"/>
      <c r="E59" s="402"/>
      <c r="F59" s="402">
        <f>G37</f>
        <v>0</v>
      </c>
      <c r="G59" s="402">
        <v>0</v>
      </c>
      <c r="H59" s="402">
        <v>0</v>
      </c>
      <c r="I59" s="402">
        <v>0</v>
      </c>
      <c r="J59" s="402">
        <v>0</v>
      </c>
      <c r="K59" s="426"/>
      <c r="L59" s="426"/>
      <c r="M59" s="426"/>
      <c r="N59" s="426"/>
      <c r="O59" s="395"/>
      <c r="Q59" s="393"/>
    </row>
    <row r="60" spans="1:17" s="371" customFormat="1">
      <c r="A60" s="382">
        <f>A56+1</f>
        <v>29</v>
      </c>
      <c r="B60" s="431" t="s">
        <v>635</v>
      </c>
      <c r="C60" s="435" t="str">
        <f>"(sum of lines "&amp;A56&amp;"_)"</f>
        <v>(sum of lines 28_)</v>
      </c>
      <c r="D60" s="436"/>
      <c r="E60" s="436"/>
      <c r="F60" s="442">
        <f>SUM(F56:F59)</f>
        <v>0</v>
      </c>
      <c r="G60" s="442">
        <f>SUM(G56:G59)</f>
        <v>0</v>
      </c>
      <c r="H60" s="442">
        <f>SUM(H56:H59)</f>
        <v>0</v>
      </c>
      <c r="I60" s="442">
        <f>SUM(I56:I59)</f>
        <v>0</v>
      </c>
      <c r="J60" s="442">
        <f>SUM(J56:J59)</f>
        <v>0</v>
      </c>
      <c r="O60" s="395"/>
      <c r="Q60" s="393"/>
    </row>
    <row r="61" spans="1:17" s="371" customFormat="1">
      <c r="A61" s="382"/>
      <c r="B61" s="433"/>
      <c r="C61" s="433"/>
      <c r="F61" s="410"/>
      <c r="G61" s="410"/>
      <c r="H61" s="410"/>
      <c r="O61" s="395"/>
      <c r="Q61" s="393"/>
    </row>
    <row r="62" spans="1:17" s="371" customFormat="1">
      <c r="A62" s="382">
        <f>+A60+1</f>
        <v>30</v>
      </c>
      <c r="B62" s="401" t="s">
        <v>634</v>
      </c>
      <c r="C62" s="401"/>
      <c r="D62" s="402"/>
      <c r="E62" s="402"/>
      <c r="F62" s="421">
        <f>G41</f>
        <v>0</v>
      </c>
      <c r="G62" s="402">
        <v>0</v>
      </c>
      <c r="H62" s="402">
        <v>0</v>
      </c>
      <c r="I62" s="402">
        <v>0</v>
      </c>
      <c r="J62" s="402">
        <v>0</v>
      </c>
      <c r="K62" s="426"/>
      <c r="L62" s="426"/>
      <c r="M62" s="426"/>
      <c r="N62" s="426"/>
      <c r="O62" s="395"/>
      <c r="Q62" s="393"/>
    </row>
    <row r="63" spans="1:17" s="371" customFormat="1">
      <c r="A63" s="404" t="str">
        <f>A62&amp;"a"</f>
        <v>30a</v>
      </c>
      <c r="B63" s="422" t="s">
        <v>634</v>
      </c>
      <c r="C63" s="422"/>
      <c r="D63" s="387"/>
      <c r="E63" s="402"/>
      <c r="F63" s="441">
        <f>G42</f>
        <v>0</v>
      </c>
      <c r="G63" s="402">
        <v>0</v>
      </c>
      <c r="H63" s="402">
        <v>0</v>
      </c>
      <c r="I63" s="402">
        <v>0</v>
      </c>
      <c r="J63" s="402">
        <v>0</v>
      </c>
      <c r="K63" s="426"/>
      <c r="L63" s="426"/>
      <c r="M63" s="426"/>
      <c r="N63" s="426"/>
      <c r="O63" s="395"/>
      <c r="Q63" s="393"/>
    </row>
    <row r="64" spans="1:17" s="371" customFormat="1">
      <c r="A64" s="404" t="str">
        <f>A62&amp;"b"</f>
        <v>30b</v>
      </c>
      <c r="B64" s="401" t="s">
        <v>634</v>
      </c>
      <c r="C64" s="401"/>
      <c r="D64" s="402"/>
      <c r="E64" s="402"/>
      <c r="F64" s="421">
        <f>G43</f>
        <v>0</v>
      </c>
      <c r="G64" s="402">
        <v>0</v>
      </c>
      <c r="H64" s="402">
        <v>0</v>
      </c>
      <c r="I64" s="402">
        <v>0</v>
      </c>
      <c r="J64" s="402">
        <v>0</v>
      </c>
      <c r="K64" s="426"/>
      <c r="L64" s="426"/>
      <c r="M64" s="426"/>
      <c r="N64" s="426"/>
      <c r="O64" s="395"/>
      <c r="Q64" s="393"/>
    </row>
    <row r="65" spans="1:17" s="371" customFormat="1">
      <c r="A65" s="404" t="str">
        <f>A62&amp;"..."</f>
        <v>30...</v>
      </c>
      <c r="B65" s="405" t="s">
        <v>634</v>
      </c>
      <c r="C65" s="405"/>
      <c r="D65" s="430"/>
      <c r="E65" s="407"/>
      <c r="F65" s="387">
        <v>0</v>
      </c>
      <c r="G65" s="387">
        <v>0</v>
      </c>
      <c r="H65" s="387">
        <v>0</v>
      </c>
      <c r="I65" s="402">
        <v>0</v>
      </c>
      <c r="J65" s="402">
        <v>0</v>
      </c>
      <c r="K65" s="426"/>
      <c r="L65" s="426"/>
      <c r="M65" s="426"/>
      <c r="N65" s="426"/>
      <c r="O65" s="395"/>
      <c r="Q65" s="393"/>
    </row>
    <row r="66" spans="1:17" s="371" customFormat="1">
      <c r="A66" s="382">
        <f>A62+1</f>
        <v>31</v>
      </c>
      <c r="B66" s="431" t="s">
        <v>649</v>
      </c>
      <c r="C66" s="435" t="str">
        <f>"(sum of lines "&amp;A62&amp;"_)"</f>
        <v>(sum of lines 30_)</v>
      </c>
      <c r="F66" s="442">
        <f>SUM(F62:F65)</f>
        <v>0</v>
      </c>
      <c r="G66" s="442">
        <f>SUM(G62:G65)</f>
        <v>0</v>
      </c>
      <c r="H66" s="442">
        <f>SUM(H62:H65)</f>
        <v>0</v>
      </c>
      <c r="I66" s="442">
        <f>SUM(I62:I65)</f>
        <v>0</v>
      </c>
      <c r="J66" s="442">
        <f>SUM(J62:J65)</f>
        <v>0</v>
      </c>
      <c r="O66" s="395"/>
      <c r="Q66" s="393"/>
    </row>
    <row r="67" spans="1:17" s="371" customFormat="1" ht="15.75" thickBot="1">
      <c r="A67" s="382">
        <f>+A66+1</f>
        <v>32</v>
      </c>
      <c r="B67" s="371" t="s">
        <v>650</v>
      </c>
      <c r="E67" s="435" t="str">
        <f>"(sum of lines "&amp;A60&amp;" &amp; "&amp;A66&amp;")"</f>
        <v>(sum of lines 29 &amp; 31)</v>
      </c>
      <c r="F67" s="409">
        <f>F60+F66</f>
        <v>0</v>
      </c>
      <c r="G67" s="409">
        <f>G60+G66</f>
        <v>0</v>
      </c>
      <c r="H67" s="409">
        <f>H60+H66</f>
        <v>0</v>
      </c>
      <c r="I67" s="409">
        <f>I60+I66</f>
        <v>0</v>
      </c>
      <c r="J67" s="409">
        <f>J60+J66</f>
        <v>0</v>
      </c>
      <c r="O67" s="395"/>
      <c r="Q67" s="393"/>
    </row>
    <row r="68" spans="1:17" s="371" customFormat="1" ht="15.75" thickTop="1">
      <c r="A68" s="382">
        <f>+A67+1</f>
        <v>33</v>
      </c>
      <c r="B68" s="371" t="s">
        <v>651</v>
      </c>
      <c r="D68" s="408"/>
      <c r="E68" s="435" t="str">
        <f>"(sum of lines "&amp;A67&amp;G54&amp;" &amp; "&amp;A67&amp;H54&amp;")"</f>
        <v>(sum of lines 32(f) &amp; 32(g))</v>
      </c>
      <c r="F68" s="393"/>
      <c r="G68" s="393"/>
      <c r="H68" s="393">
        <f>G67+H67</f>
        <v>0</v>
      </c>
      <c r="I68" s="393"/>
      <c r="J68" s="393"/>
      <c r="K68" s="443" t="str">
        <f>"To line "&amp;$A$22</f>
        <v>To line 11</v>
      </c>
      <c r="O68" s="395"/>
      <c r="Q68" s="393"/>
    </row>
    <row r="69" spans="1:17" s="371" customFormat="1">
      <c r="A69" s="382"/>
      <c r="E69" s="393"/>
      <c r="F69" s="393"/>
      <c r="G69" s="393"/>
      <c r="H69" s="393"/>
      <c r="I69" s="393"/>
      <c r="J69" s="393"/>
      <c r="K69" s="393"/>
      <c r="L69" s="394"/>
      <c r="O69" s="395"/>
      <c r="Q69" s="393"/>
    </row>
    <row r="70" spans="1:17" s="371" customFormat="1">
      <c r="A70" s="382">
        <f>A68+1</f>
        <v>34</v>
      </c>
      <c r="B70" s="385" t="s">
        <v>652</v>
      </c>
      <c r="E70" s="393"/>
      <c r="F70" s="393"/>
      <c r="G70" s="393"/>
      <c r="H70" s="393"/>
      <c r="I70" s="393"/>
      <c r="J70" s="393"/>
      <c r="K70" s="393"/>
      <c r="L70" s="394"/>
      <c r="O70" s="395"/>
      <c r="Q70" s="393"/>
    </row>
    <row r="71" spans="1:17" s="371" customFormat="1" ht="107.1" customHeight="1">
      <c r="A71" s="382">
        <f>A70+1</f>
        <v>35</v>
      </c>
      <c r="B71" s="694" t="s">
        <v>653</v>
      </c>
      <c r="C71" s="694"/>
      <c r="D71" s="694"/>
      <c r="E71" s="694"/>
      <c r="F71" s="694"/>
      <c r="G71" s="694"/>
      <c r="H71" s="694"/>
      <c r="I71" s="694"/>
      <c r="J71" s="694"/>
      <c r="K71" s="694"/>
      <c r="L71" s="694"/>
      <c r="O71" s="395"/>
      <c r="Q71" s="393"/>
    </row>
    <row r="72" spans="1:17" s="371" customFormat="1">
      <c r="A72" s="382"/>
      <c r="B72" s="396" t="s">
        <v>519</v>
      </c>
      <c r="C72" s="397" t="s">
        <v>520</v>
      </c>
      <c r="D72" s="398" t="s">
        <v>614</v>
      </c>
      <c r="E72" s="398" t="s">
        <v>567</v>
      </c>
      <c r="F72" s="398" t="s">
        <v>568</v>
      </c>
      <c r="G72" s="398" t="s">
        <v>523</v>
      </c>
      <c r="H72" s="398" t="s">
        <v>524</v>
      </c>
      <c r="I72" s="398" t="s">
        <v>525</v>
      </c>
      <c r="J72" s="398" t="s">
        <v>526</v>
      </c>
      <c r="K72" s="398" t="s">
        <v>625</v>
      </c>
      <c r="L72" s="398" t="s">
        <v>654</v>
      </c>
      <c r="O72" s="395"/>
      <c r="Q72" s="393"/>
    </row>
    <row r="73" spans="1:17" s="399" customFormat="1" ht="89.45" customHeight="1">
      <c r="A73" s="382">
        <f>A71+1</f>
        <v>36</v>
      </c>
      <c r="D73" s="399" t="s">
        <v>655</v>
      </c>
      <c r="E73" s="399" t="s">
        <v>656</v>
      </c>
      <c r="F73" s="399" t="s">
        <v>657</v>
      </c>
      <c r="G73" s="399" t="s">
        <v>658</v>
      </c>
      <c r="H73" s="399" t="s">
        <v>659</v>
      </c>
      <c r="I73" s="399" t="s">
        <v>660</v>
      </c>
      <c r="J73" s="399" t="s">
        <v>661</v>
      </c>
      <c r="K73" s="399" t="s">
        <v>662</v>
      </c>
      <c r="L73" s="399" t="s">
        <v>663</v>
      </c>
      <c r="M73" s="393"/>
      <c r="N73" s="393"/>
    </row>
    <row r="74" spans="1:17" s="449" customFormat="1">
      <c r="A74" s="382">
        <f>A73+1</f>
        <v>37</v>
      </c>
      <c r="B74" s="369"/>
      <c r="C74" s="369"/>
      <c r="D74" s="444"/>
      <c r="E74" s="445"/>
      <c r="F74" s="446" t="s">
        <v>664</v>
      </c>
      <c r="G74" s="447" t="s">
        <v>665</v>
      </c>
      <c r="H74" s="446" t="s">
        <v>666</v>
      </c>
      <c r="I74" s="445"/>
      <c r="J74" s="448" t="s">
        <v>667</v>
      </c>
      <c r="K74" s="446" t="s">
        <v>668</v>
      </c>
      <c r="L74" s="446" t="s">
        <v>669</v>
      </c>
      <c r="M74" s="393"/>
      <c r="N74" s="393"/>
    </row>
    <row r="75" spans="1:17" s="449" customFormat="1">
      <c r="A75" s="382">
        <f>A74+1</f>
        <v>38</v>
      </c>
      <c r="B75" s="422" t="s">
        <v>670</v>
      </c>
      <c r="C75" s="450"/>
      <c r="D75" s="451"/>
      <c r="E75" s="452"/>
      <c r="F75" s="444">
        <f>D75*E75</f>
        <v>0</v>
      </c>
      <c r="G75" s="452">
        <f>1/(1-E75)</f>
        <v>1</v>
      </c>
      <c r="H75" s="444">
        <f>F75*G75</f>
        <v>0</v>
      </c>
      <c r="I75" s="452"/>
      <c r="J75" s="444">
        <f>-D75*I75</f>
        <v>0</v>
      </c>
      <c r="K75" s="444">
        <f>F75+J75</f>
        <v>0</v>
      </c>
      <c r="L75" s="444">
        <f>K75*G75</f>
        <v>0</v>
      </c>
      <c r="M75" s="443" t="str">
        <f>"To line "&amp;$A$22</f>
        <v>To line 11</v>
      </c>
      <c r="N75" s="410"/>
    </row>
    <row r="76" spans="1:17" s="449" customFormat="1">
      <c r="A76" s="404" t="str">
        <f>A75&amp;"…"</f>
        <v>38…</v>
      </c>
      <c r="B76" s="422"/>
      <c r="C76" s="450"/>
      <c r="D76" s="451"/>
      <c r="E76" s="452"/>
      <c r="F76" s="444">
        <f>D76*E76</f>
        <v>0</v>
      </c>
      <c r="G76" s="452"/>
      <c r="H76" s="444">
        <f>F76*G76</f>
        <v>0</v>
      </c>
      <c r="I76" s="452"/>
      <c r="J76" s="444">
        <f>-D76*I76</f>
        <v>0</v>
      </c>
      <c r="K76" s="444">
        <f>F76+J76</f>
        <v>0</v>
      </c>
      <c r="L76" s="444">
        <f>K76*G76</f>
        <v>0</v>
      </c>
      <c r="M76" s="443" t="str">
        <f>"To line "&amp;$A$22</f>
        <v>To line 11</v>
      </c>
      <c r="N76" s="410"/>
    </row>
    <row r="77" spans="1:17" s="376" customFormat="1" ht="14.45" customHeight="1" thickBot="1">
      <c r="A77" s="382"/>
      <c r="B77" s="392"/>
      <c r="C77" s="392"/>
      <c r="D77" s="392"/>
      <c r="E77" s="392"/>
      <c r="F77" s="392"/>
      <c r="G77" s="392"/>
      <c r="H77" s="392"/>
      <c r="I77" s="392"/>
      <c r="J77" s="392"/>
      <c r="K77" s="392"/>
      <c r="L77" s="392"/>
      <c r="M77" s="392"/>
      <c r="N77" s="392"/>
    </row>
    <row r="78" spans="1:17" s="376" customFormat="1">
      <c r="A78" s="382">
        <f>A75+1</f>
        <v>39</v>
      </c>
      <c r="B78" s="376" t="s">
        <v>671</v>
      </c>
      <c r="C78" s="377"/>
      <c r="D78" s="378"/>
      <c r="E78" s="379"/>
      <c r="F78" s="377"/>
      <c r="G78" s="377"/>
      <c r="H78" s="378"/>
      <c r="I78" s="377"/>
      <c r="J78" s="380"/>
      <c r="K78" s="381"/>
    </row>
    <row r="79" spans="1:17" s="376" customFormat="1" ht="102.95" customHeight="1">
      <c r="A79" s="382">
        <f>A78+1</f>
        <v>40</v>
      </c>
      <c r="B79" s="686" t="s">
        <v>672</v>
      </c>
      <c r="C79" s="686"/>
      <c r="D79" s="686"/>
      <c r="E79" s="686"/>
      <c r="F79" s="686"/>
      <c r="G79" s="686"/>
      <c r="H79" s="686"/>
      <c r="I79" s="686"/>
      <c r="J79" s="686"/>
      <c r="K79" s="686"/>
      <c r="L79" s="686"/>
    </row>
    <row r="80" spans="1:17" s="376" customFormat="1">
      <c r="A80" s="382"/>
      <c r="C80" s="377"/>
      <c r="D80" s="378"/>
      <c r="E80" s="379"/>
      <c r="F80" s="377"/>
      <c r="G80" s="377"/>
      <c r="H80" s="378"/>
      <c r="I80" s="377"/>
      <c r="J80" s="380"/>
      <c r="K80" s="381"/>
    </row>
    <row r="81" spans="1:15" s="376" customFormat="1">
      <c r="A81" s="382">
        <f>A79+1</f>
        <v>41</v>
      </c>
      <c r="B81" s="376" t="s">
        <v>673</v>
      </c>
      <c r="C81" s="378"/>
      <c r="D81" s="378"/>
      <c r="F81" s="388" t="s">
        <v>674</v>
      </c>
      <c r="G81" s="389"/>
      <c r="H81" s="379"/>
      <c r="I81" s="378"/>
      <c r="J81" s="453" t="s">
        <v>675</v>
      </c>
      <c r="K81" s="454"/>
    </row>
    <row r="82" spans="1:15" s="376" customFormat="1">
      <c r="A82" s="382"/>
      <c r="B82" s="379"/>
      <c r="C82" s="378"/>
      <c r="D82" s="378"/>
      <c r="E82" s="378"/>
      <c r="F82" s="378"/>
      <c r="G82" s="378"/>
      <c r="H82" s="378"/>
      <c r="I82" s="378"/>
      <c r="J82" s="378"/>
    </row>
    <row r="83" spans="1:15" s="376" customFormat="1" ht="14.45" customHeight="1">
      <c r="A83" s="455">
        <f>A81+1</f>
        <v>42</v>
      </c>
      <c r="B83" s="696" t="s">
        <v>676</v>
      </c>
      <c r="C83" s="697"/>
      <c r="D83" s="697"/>
      <c r="E83" s="697"/>
      <c r="F83" s="697"/>
      <c r="G83" s="697"/>
      <c r="H83" s="697"/>
      <c r="I83" s="697"/>
      <c r="J83" s="697"/>
      <c r="K83" s="697"/>
      <c r="L83" s="697"/>
    </row>
    <row r="84" spans="1:15" s="376" customFormat="1">
      <c r="A84" s="382"/>
      <c r="B84" s="396" t="s">
        <v>519</v>
      </c>
      <c r="E84" s="397" t="s">
        <v>520</v>
      </c>
      <c r="F84" s="398" t="s">
        <v>521</v>
      </c>
      <c r="G84" s="398"/>
      <c r="H84" s="398"/>
      <c r="I84" s="398"/>
      <c r="J84" s="398"/>
      <c r="K84" s="398"/>
      <c r="L84" s="398"/>
      <c r="M84" s="371"/>
      <c r="N84" s="371"/>
    </row>
    <row r="85" spans="1:15" s="376" customFormat="1" ht="28.5">
      <c r="A85" s="382">
        <f>A83+1</f>
        <v>43</v>
      </c>
      <c r="B85" s="456" t="s">
        <v>606</v>
      </c>
      <c r="E85" s="456" t="s">
        <v>677</v>
      </c>
      <c r="F85" s="457" t="s">
        <v>678</v>
      </c>
      <c r="G85" s="457"/>
      <c r="H85" s="457"/>
      <c r="I85" s="457"/>
      <c r="J85" s="457"/>
      <c r="K85" s="457"/>
      <c r="L85" s="457"/>
    </row>
    <row r="86" spans="1:15" s="376" customFormat="1" ht="15.75">
      <c r="A86" s="382">
        <f t="shared" ref="A86:A100" si="0">A85+1</f>
        <v>44</v>
      </c>
      <c r="B86" s="379">
        <v>190</v>
      </c>
      <c r="E86" s="458">
        <f>'Att 2.2 Excess Deficient ADIT'!H37</f>
        <v>-98325.874834687478</v>
      </c>
      <c r="F86" s="459" t="s">
        <v>679</v>
      </c>
      <c r="G86" s="390"/>
      <c r="H86" s="390"/>
      <c r="I86" s="390"/>
      <c r="J86" s="390"/>
      <c r="K86" s="390"/>
      <c r="L86" s="390"/>
    </row>
    <row r="87" spans="1:15" s="376" customFormat="1" ht="15.75">
      <c r="A87" s="382">
        <f t="shared" si="0"/>
        <v>45</v>
      </c>
      <c r="B87" s="379">
        <v>281</v>
      </c>
      <c r="E87" s="460">
        <v>0</v>
      </c>
      <c r="F87" s="459"/>
      <c r="G87" s="390"/>
      <c r="H87" s="390"/>
      <c r="I87" s="390"/>
      <c r="J87" s="390"/>
      <c r="K87" s="390"/>
      <c r="L87" s="390"/>
      <c r="M87" s="371"/>
      <c r="N87" s="371"/>
      <c r="O87" s="461"/>
    </row>
    <row r="88" spans="1:15" s="376" customFormat="1" ht="15.75">
      <c r="A88" s="382">
        <f t="shared" si="0"/>
        <v>46</v>
      </c>
      <c r="B88" s="379">
        <v>282</v>
      </c>
      <c r="E88" s="460">
        <f>'Att 2.2 Excess Deficient ADIT'!I37</f>
        <v>14045.607649315767</v>
      </c>
      <c r="F88" s="459" t="s">
        <v>679</v>
      </c>
      <c r="G88" s="390"/>
      <c r="H88" s="390"/>
      <c r="I88" s="390"/>
      <c r="J88" s="390"/>
      <c r="K88" s="390"/>
      <c r="L88" s="390"/>
      <c r="M88" s="371"/>
      <c r="N88" s="371"/>
      <c r="O88" s="461"/>
    </row>
    <row r="89" spans="1:15" s="376" customFormat="1" ht="15.75">
      <c r="A89" s="382">
        <f t="shared" si="0"/>
        <v>47</v>
      </c>
      <c r="B89" s="379">
        <v>283</v>
      </c>
      <c r="E89" s="460">
        <f>'Att 2.2 Excess Deficient ADIT'!J37</f>
        <v>788.02345466250017</v>
      </c>
      <c r="F89" s="459" t="s">
        <v>679</v>
      </c>
      <c r="G89" s="390"/>
      <c r="H89" s="390"/>
      <c r="I89" s="390"/>
      <c r="J89" s="390"/>
      <c r="K89" s="390"/>
      <c r="L89" s="390"/>
      <c r="M89" s="371"/>
      <c r="N89" s="371"/>
      <c r="O89" s="462"/>
    </row>
    <row r="90" spans="1:15" s="376" customFormat="1" ht="15.75">
      <c r="A90" s="382">
        <f t="shared" si="0"/>
        <v>48</v>
      </c>
      <c r="B90" s="379" t="s">
        <v>680</v>
      </c>
      <c r="E90" s="460">
        <v>0</v>
      </c>
      <c r="F90" s="463"/>
      <c r="G90" s="390"/>
      <c r="H90" s="390"/>
      <c r="I90" s="390"/>
      <c r="J90" s="390"/>
      <c r="K90" s="390"/>
      <c r="L90" s="390"/>
      <c r="M90" s="371"/>
      <c r="N90" s="371"/>
      <c r="O90" s="461"/>
    </row>
    <row r="91" spans="1:15" s="376" customFormat="1" ht="15.75">
      <c r="A91" s="382">
        <f t="shared" si="0"/>
        <v>49</v>
      </c>
      <c r="B91" s="379" t="s">
        <v>681</v>
      </c>
      <c r="E91" s="460">
        <v>0</v>
      </c>
      <c r="F91" s="463"/>
      <c r="G91" s="390"/>
      <c r="H91" s="390"/>
      <c r="I91" s="390"/>
      <c r="J91" s="390"/>
      <c r="K91" s="390"/>
      <c r="L91" s="390"/>
      <c r="M91" s="371"/>
      <c r="N91" s="371"/>
      <c r="O91" s="461"/>
    </row>
    <row r="92" spans="1:15" s="376" customFormat="1" ht="15.75">
      <c r="A92" s="382">
        <f t="shared" si="0"/>
        <v>50</v>
      </c>
      <c r="B92" s="379" t="s">
        <v>682</v>
      </c>
      <c r="E92" s="460">
        <f>'Att 2.2 Excess Deficient ADIT'!K37</f>
        <v>-22137.565000302755</v>
      </c>
      <c r="F92" s="459" t="s">
        <v>683</v>
      </c>
      <c r="G92" s="390"/>
      <c r="H92" s="390"/>
      <c r="I92" s="390"/>
      <c r="J92" s="390"/>
      <c r="K92" s="390"/>
      <c r="L92" s="390"/>
      <c r="M92" s="371"/>
      <c r="N92" s="371"/>
      <c r="O92" s="461"/>
    </row>
    <row r="93" spans="1:15" s="376" customFormat="1" ht="15.75">
      <c r="A93" s="382">
        <f t="shared" si="0"/>
        <v>51</v>
      </c>
      <c r="B93" s="379" t="s">
        <v>684</v>
      </c>
      <c r="E93" s="460">
        <v>0</v>
      </c>
      <c r="F93" s="459"/>
      <c r="G93" s="390"/>
      <c r="H93" s="390"/>
      <c r="I93" s="390"/>
      <c r="J93" s="390"/>
      <c r="K93" s="390"/>
      <c r="L93" s="390"/>
      <c r="M93" s="371"/>
      <c r="N93" s="371"/>
      <c r="O93" s="461"/>
    </row>
    <row r="94" spans="1:15" s="376" customFormat="1" ht="15.75">
      <c r="A94" s="382">
        <f t="shared" si="0"/>
        <v>52</v>
      </c>
      <c r="B94" s="379" t="s">
        <v>685</v>
      </c>
      <c r="E94" s="460">
        <v>0</v>
      </c>
      <c r="F94" s="463"/>
      <c r="G94" s="390"/>
      <c r="H94" s="390"/>
      <c r="I94" s="390"/>
      <c r="J94" s="390"/>
      <c r="K94" s="390"/>
      <c r="L94" s="390"/>
      <c r="M94" s="371"/>
      <c r="N94" s="371"/>
      <c r="O94" s="461"/>
    </row>
    <row r="95" spans="1:15" s="376" customFormat="1" ht="15.75">
      <c r="A95" s="382">
        <f t="shared" si="0"/>
        <v>53</v>
      </c>
      <c r="B95" s="379" t="s">
        <v>686</v>
      </c>
      <c r="E95" s="460">
        <v>0</v>
      </c>
      <c r="F95" s="463"/>
      <c r="G95" s="390"/>
      <c r="H95" s="390"/>
      <c r="I95" s="390"/>
      <c r="J95" s="390"/>
      <c r="K95" s="390"/>
      <c r="L95" s="390"/>
      <c r="M95" s="371"/>
      <c r="N95" s="371"/>
      <c r="O95" s="461"/>
    </row>
    <row r="96" spans="1:15" s="376" customFormat="1" ht="15.75">
      <c r="A96" s="382">
        <f t="shared" si="0"/>
        <v>54</v>
      </c>
      <c r="B96" s="379" t="s">
        <v>687</v>
      </c>
      <c r="E96" s="460">
        <f>'Att 2.2 Excess Deficient ADIT'!L37</f>
        <v>11858.889923984556</v>
      </c>
      <c r="F96" s="463"/>
      <c r="G96" s="390"/>
      <c r="H96" s="390"/>
      <c r="I96" s="390"/>
      <c r="J96" s="390"/>
      <c r="K96" s="390"/>
      <c r="L96" s="390"/>
      <c r="M96" s="371"/>
      <c r="N96" s="371"/>
      <c r="O96" s="461"/>
    </row>
    <row r="97" spans="1:15" s="376" customFormat="1" ht="15.75">
      <c r="A97" s="382">
        <f t="shared" si="0"/>
        <v>55</v>
      </c>
      <c r="B97" s="379" t="s">
        <v>688</v>
      </c>
      <c r="E97" s="460">
        <v>0</v>
      </c>
      <c r="F97" s="463"/>
      <c r="G97" s="390"/>
      <c r="H97" s="390"/>
      <c r="I97" s="390"/>
      <c r="J97" s="390"/>
      <c r="K97" s="390"/>
      <c r="L97" s="390"/>
      <c r="M97" s="371"/>
      <c r="N97" s="371"/>
      <c r="O97" s="461"/>
    </row>
    <row r="98" spans="1:15" s="376" customFormat="1" ht="15.75">
      <c r="A98" s="382">
        <f t="shared" si="0"/>
        <v>56</v>
      </c>
      <c r="B98" s="379" t="s">
        <v>689</v>
      </c>
      <c r="E98" s="460">
        <v>0</v>
      </c>
      <c r="F98" s="459"/>
      <c r="G98" s="390"/>
      <c r="H98" s="390"/>
      <c r="I98" s="390"/>
      <c r="J98" s="390"/>
      <c r="K98" s="390"/>
      <c r="L98" s="390"/>
      <c r="M98" s="371"/>
      <c r="N98" s="371"/>
      <c r="O98" s="461"/>
    </row>
    <row r="99" spans="1:15" s="376" customFormat="1" ht="15.75">
      <c r="A99" s="382">
        <f t="shared" si="0"/>
        <v>57</v>
      </c>
      <c r="B99" s="379" t="s">
        <v>690</v>
      </c>
      <c r="E99" s="460">
        <v>0</v>
      </c>
      <c r="F99" s="459"/>
      <c r="G99" s="390"/>
      <c r="H99" s="390"/>
      <c r="I99" s="390"/>
      <c r="J99" s="390"/>
      <c r="K99" s="390"/>
      <c r="L99" s="390"/>
      <c r="M99" s="371"/>
      <c r="N99" s="371"/>
    </row>
    <row r="100" spans="1:15" s="376" customFormat="1" ht="15.75">
      <c r="A100" s="382">
        <f t="shared" si="0"/>
        <v>58</v>
      </c>
      <c r="B100" s="379" t="s">
        <v>691</v>
      </c>
      <c r="E100" s="458">
        <f>'Att 2.2 Excess Deficient ADIT'!N37</f>
        <v>98325.874834687478</v>
      </c>
      <c r="F100" s="459" t="s">
        <v>692</v>
      </c>
      <c r="G100" s="390"/>
      <c r="H100" s="390"/>
      <c r="I100" s="390"/>
      <c r="J100" s="390"/>
      <c r="K100" s="390"/>
      <c r="L100" s="390"/>
    </row>
    <row r="101" spans="1:15" s="376" customFormat="1" ht="15.75">
      <c r="A101" s="382">
        <f>+A100+1</f>
        <v>59</v>
      </c>
      <c r="B101" s="379" t="s">
        <v>693</v>
      </c>
      <c r="E101" s="458">
        <f>'Att 2.2 Excess Deficient ADIT'!O37</f>
        <v>-4554.9560276600714</v>
      </c>
      <c r="F101" s="459" t="s">
        <v>692</v>
      </c>
      <c r="G101" s="390"/>
      <c r="H101" s="390"/>
      <c r="I101" s="390"/>
      <c r="J101" s="390"/>
      <c r="K101" s="390"/>
      <c r="L101" s="390"/>
    </row>
    <row r="102" spans="1:15" s="376" customFormat="1" ht="15.75" thickBot="1">
      <c r="A102" s="382">
        <f>+A101+1</f>
        <v>60</v>
      </c>
      <c r="B102" s="371" t="s">
        <v>16</v>
      </c>
      <c r="C102" s="408" t="s">
        <v>694</v>
      </c>
      <c r="D102" s="422" t="s">
        <v>695</v>
      </c>
      <c r="E102" s="391">
        <f>SUM(E86:E101)</f>
        <v>-1.8189894035458565E-11</v>
      </c>
    </row>
    <row r="103" spans="1:15" s="376" customFormat="1" ht="15.75" thickTop="1">
      <c r="A103" s="382"/>
      <c r="G103" s="378"/>
      <c r="H103" s="378"/>
      <c r="I103" s="378"/>
      <c r="J103" s="378"/>
      <c r="L103" s="371"/>
      <c r="M103" s="371"/>
      <c r="N103" s="371"/>
      <c r="O103" s="385" t="s">
        <v>497</v>
      </c>
    </row>
    <row r="104" spans="1:15" s="376" customFormat="1" ht="87" customHeight="1">
      <c r="A104" s="382">
        <f>A102+1</f>
        <v>61</v>
      </c>
      <c r="B104" s="698" t="s">
        <v>696</v>
      </c>
      <c r="C104" s="698"/>
      <c r="D104" s="698"/>
      <c r="E104" s="698"/>
      <c r="F104" s="698"/>
      <c r="G104" s="698"/>
      <c r="H104" s="698"/>
      <c r="I104" s="698"/>
      <c r="J104" s="698"/>
      <c r="K104" s="698"/>
      <c r="L104" s="698"/>
      <c r="M104" s="378"/>
      <c r="N104" s="378"/>
    </row>
    <row r="105" spans="1:15" ht="15.75" thickBot="1">
      <c r="A105" s="382"/>
      <c r="B105" s="464"/>
      <c r="C105" s="464"/>
      <c r="D105" s="464"/>
      <c r="E105" s="464"/>
      <c r="F105" s="464"/>
      <c r="G105" s="464"/>
      <c r="H105" s="464"/>
      <c r="I105" s="464"/>
      <c r="J105" s="464"/>
      <c r="K105" s="464"/>
      <c r="L105" s="464"/>
      <c r="M105" s="464"/>
      <c r="N105" s="464"/>
    </row>
    <row r="106" spans="1:15">
      <c r="A106" s="382">
        <f>A104+1</f>
        <v>62</v>
      </c>
      <c r="B106" s="376" t="s">
        <v>697</v>
      </c>
      <c r="D106" s="454" t="s">
        <v>698</v>
      </c>
      <c r="E106" s="379"/>
      <c r="F106" s="378"/>
      <c r="K106" s="453" t="s">
        <v>675</v>
      </c>
      <c r="L106" s="454"/>
    </row>
    <row r="107" spans="1:15">
      <c r="A107" s="382"/>
    </row>
    <row r="108" spans="1:15" ht="144.94999999999999" customHeight="1">
      <c r="A108" s="382">
        <f>A106+1</f>
        <v>63</v>
      </c>
      <c r="B108" s="698" t="s">
        <v>699</v>
      </c>
      <c r="C108" s="698"/>
      <c r="D108" s="698"/>
      <c r="E108" s="698"/>
      <c r="F108" s="698"/>
      <c r="G108" s="698"/>
      <c r="H108" s="698"/>
      <c r="I108" s="698"/>
      <c r="J108" s="698"/>
      <c r="K108" s="698"/>
      <c r="L108" s="698"/>
    </row>
    <row r="109" spans="1:15" s="376" customFormat="1" ht="14.45" customHeight="1">
      <c r="A109" s="465"/>
      <c r="B109" s="465"/>
      <c r="C109" s="465"/>
      <c r="D109" s="465"/>
      <c r="E109" s="465"/>
      <c r="F109" s="465"/>
      <c r="G109" s="465"/>
      <c r="H109" s="465"/>
      <c r="I109" s="465"/>
      <c r="J109" s="465"/>
      <c r="K109" s="465"/>
      <c r="L109" s="465"/>
      <c r="M109" s="465"/>
    </row>
    <row r="110" spans="1:15" s="376" customFormat="1" ht="14.45" customHeight="1">
      <c r="A110" s="382">
        <f>A108+1</f>
        <v>64</v>
      </c>
      <c r="B110" s="376" t="s">
        <v>697</v>
      </c>
      <c r="C110" s="388" t="s">
        <v>700</v>
      </c>
      <c r="D110" s="389"/>
      <c r="E110" s="379"/>
      <c r="F110" s="378"/>
      <c r="G110" s="369"/>
      <c r="H110" s="369"/>
      <c r="I110" s="369"/>
      <c r="J110" s="369"/>
      <c r="K110" s="453" t="s">
        <v>675</v>
      </c>
      <c r="L110" s="454"/>
    </row>
    <row r="111" spans="1:15" s="376" customFormat="1" ht="14.45" customHeight="1">
      <c r="A111" s="382"/>
      <c r="B111" s="369"/>
      <c r="C111" s="369"/>
      <c r="D111" s="369"/>
      <c r="E111" s="369"/>
      <c r="F111" s="369"/>
      <c r="G111" s="369"/>
      <c r="H111" s="369"/>
      <c r="I111" s="369"/>
      <c r="J111" s="369"/>
      <c r="K111" s="369"/>
      <c r="L111" s="369"/>
    </row>
    <row r="112" spans="1:15" s="376" customFormat="1" ht="135.94999999999999" customHeight="1">
      <c r="A112" s="382">
        <f>A110+1</f>
        <v>65</v>
      </c>
      <c r="B112" s="686" t="s">
        <v>701</v>
      </c>
      <c r="C112" s="686"/>
      <c r="D112" s="686"/>
      <c r="E112" s="686"/>
      <c r="F112" s="686"/>
      <c r="G112" s="686"/>
      <c r="H112" s="686"/>
      <c r="I112" s="686"/>
      <c r="J112" s="686"/>
      <c r="K112" s="686"/>
      <c r="L112" s="686"/>
    </row>
    <row r="113" spans="1:12">
      <c r="A113" s="382"/>
    </row>
    <row r="114" spans="1:12" ht="14.45" customHeight="1">
      <c r="A114" s="382">
        <f>A112+1</f>
        <v>66</v>
      </c>
      <c r="B114" s="685" t="s">
        <v>702</v>
      </c>
      <c r="C114" s="685"/>
      <c r="D114" s="685"/>
      <c r="E114" s="685"/>
      <c r="F114" s="685"/>
      <c r="G114" s="685"/>
      <c r="H114" s="685"/>
      <c r="I114" s="685"/>
      <c r="J114" s="685"/>
      <c r="K114" s="685"/>
      <c r="L114" s="685"/>
    </row>
    <row r="115" spans="1:12">
      <c r="A115" s="382"/>
    </row>
    <row r="116" spans="1:12" ht="104.25" customHeight="1">
      <c r="A116" s="382">
        <f>+A114+1</f>
        <v>67</v>
      </c>
      <c r="B116" s="686" t="s">
        <v>703</v>
      </c>
      <c r="C116" s="686"/>
      <c r="D116" s="686"/>
      <c r="E116" s="686"/>
      <c r="F116" s="686"/>
      <c r="G116" s="686"/>
      <c r="H116" s="686"/>
      <c r="I116" s="686"/>
      <c r="J116" s="686"/>
      <c r="K116" s="686"/>
      <c r="L116" s="686"/>
    </row>
    <row r="117" spans="1:12">
      <c r="A117" s="382"/>
    </row>
    <row r="118" spans="1:12" ht="14.45" customHeight="1">
      <c r="A118" s="382">
        <f>+A116+1</f>
        <v>68</v>
      </c>
      <c r="B118" s="687" t="s">
        <v>704</v>
      </c>
      <c r="C118" s="687"/>
      <c r="D118" s="687"/>
      <c r="E118" s="687"/>
      <c r="F118" s="687"/>
      <c r="G118" s="687"/>
      <c r="H118" s="687"/>
      <c r="I118" s="687"/>
      <c r="J118" s="687"/>
      <c r="K118" s="687"/>
      <c r="L118" s="687"/>
    </row>
    <row r="119" spans="1:12" ht="14.45" customHeight="1">
      <c r="A119" s="382"/>
    </row>
    <row r="120" spans="1:12" ht="43.5" customHeight="1">
      <c r="A120" s="688">
        <f>+A118+1</f>
        <v>69</v>
      </c>
      <c r="B120" s="689" t="s">
        <v>705</v>
      </c>
      <c r="C120" s="690"/>
      <c r="D120" s="690"/>
      <c r="E120" s="690"/>
      <c r="F120" s="690"/>
      <c r="G120" s="690"/>
      <c r="H120" s="690"/>
      <c r="I120" s="690"/>
      <c r="J120" s="690"/>
      <c r="K120" s="690"/>
      <c r="L120" s="690"/>
    </row>
    <row r="121" spans="1:12">
      <c r="A121" s="688"/>
      <c r="B121" s="691" t="s">
        <v>706</v>
      </c>
      <c r="C121" s="692"/>
      <c r="D121" s="692"/>
      <c r="E121" s="692"/>
      <c r="F121" s="692"/>
      <c r="G121" s="692"/>
      <c r="H121" s="692"/>
      <c r="I121" s="692"/>
      <c r="J121" s="692"/>
      <c r="K121" s="692"/>
      <c r="L121" s="692"/>
    </row>
    <row r="122" spans="1:12">
      <c r="A122" s="382"/>
    </row>
    <row r="123" spans="1:12" ht="14.45" customHeight="1">
      <c r="A123" s="404">
        <f>+A120+1</f>
        <v>70</v>
      </c>
      <c r="B123" s="685" t="s">
        <v>707</v>
      </c>
      <c r="C123" s="685"/>
      <c r="D123" s="685"/>
      <c r="E123" s="685"/>
      <c r="F123" s="685"/>
      <c r="G123" s="685"/>
      <c r="H123" s="685"/>
      <c r="I123" s="685"/>
      <c r="J123" s="685"/>
      <c r="K123" s="685"/>
      <c r="L123" s="685"/>
    </row>
    <row r="124" spans="1:12">
      <c r="A124" s="382"/>
    </row>
    <row r="125" spans="1:12">
      <c r="A125" s="382"/>
    </row>
  </sheetData>
  <mergeCells count="19">
    <mergeCell ref="B112:L112"/>
    <mergeCell ref="B6:N6"/>
    <mergeCell ref="B7:N7"/>
    <mergeCell ref="B16:N16"/>
    <mergeCell ref="B28:L28"/>
    <mergeCell ref="B48:N48"/>
    <mergeCell ref="B51:N51"/>
    <mergeCell ref="B71:L71"/>
    <mergeCell ref="B79:L79"/>
    <mergeCell ref="B83:L83"/>
    <mergeCell ref="B104:L104"/>
    <mergeCell ref="B108:L108"/>
    <mergeCell ref="B123:L123"/>
    <mergeCell ref="B114:L114"/>
    <mergeCell ref="B116:L116"/>
    <mergeCell ref="B118:L118"/>
    <mergeCell ref="A120:A121"/>
    <mergeCell ref="B120:L120"/>
    <mergeCell ref="B121:L121"/>
  </mergeCells>
  <pageMargins left="0.7" right="0.7" top="0.75" bottom="0.75" header="0.3" footer="0.3"/>
  <pageSetup scale="41" fitToHeight="4" orientation="landscape" horizontalDpi="1200" verticalDpi="1200" r:id="rId1"/>
  <rowBreaks count="2" manualBreakCount="2">
    <brk id="51" max="15" man="1"/>
    <brk id="102"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6"/>
  <sheetViews>
    <sheetView view="pageBreakPreview" zoomScaleNormal="90" zoomScaleSheetLayoutView="100" workbookViewId="0">
      <selection activeCell="M12" sqref="M12"/>
    </sheetView>
  </sheetViews>
  <sheetFormatPr defaultColWidth="6.21875" defaultRowHeight="14.1" customHeight="1"/>
  <cols>
    <col min="1" max="1" width="7.109375" style="467" customWidth="1"/>
    <col min="2" max="2" width="12.88671875" style="467" customWidth="1"/>
    <col min="3" max="3" width="6.33203125" style="467" customWidth="1"/>
    <col min="4" max="5" width="12.88671875" style="467" customWidth="1"/>
    <col min="6" max="6" width="8.77734375" style="467" customWidth="1"/>
    <col min="7" max="7" width="10.88671875" style="467" customWidth="1"/>
    <col min="8" max="9" width="12.88671875" style="467" customWidth="1"/>
    <col min="10" max="10" width="2.44140625" style="467" customWidth="1"/>
    <col min="11" max="12" width="12.5546875" style="467" customWidth="1"/>
    <col min="13" max="15" width="13.5546875" style="467" customWidth="1"/>
    <col min="16" max="16" width="12.5546875" style="467" customWidth="1"/>
    <col min="17" max="16384" width="6.21875" style="467"/>
  </cols>
  <sheetData>
    <row r="1" spans="1:16" s="468" customFormat="1" ht="15">
      <c r="A1" s="466" t="s">
        <v>414</v>
      </c>
      <c r="B1" s="466"/>
      <c r="C1" s="466"/>
      <c r="D1" s="466"/>
      <c r="E1" s="466"/>
      <c r="F1" s="466"/>
      <c r="G1" s="466"/>
      <c r="H1" s="466"/>
      <c r="I1" s="466"/>
      <c r="J1" s="466"/>
      <c r="K1" s="466"/>
      <c r="L1" s="467"/>
      <c r="M1" s="467"/>
      <c r="N1" s="467"/>
      <c r="O1" s="467"/>
      <c r="P1" s="517" t="s">
        <v>793</v>
      </c>
    </row>
    <row r="2" spans="1:16" s="468" customFormat="1" ht="15">
      <c r="A2" s="466" t="s">
        <v>708</v>
      </c>
      <c r="B2" s="368"/>
      <c r="C2" s="368"/>
      <c r="D2" s="368"/>
      <c r="E2" s="368"/>
      <c r="F2" s="368"/>
      <c r="G2" s="368"/>
      <c r="H2" s="368"/>
      <c r="I2" s="368"/>
      <c r="J2" s="368"/>
      <c r="K2" s="368"/>
      <c r="L2" s="376"/>
      <c r="M2" s="376"/>
      <c r="N2" s="376"/>
      <c r="O2" s="376"/>
      <c r="P2" s="376"/>
    </row>
    <row r="3" spans="1:16" s="470" customFormat="1" ht="14.25">
      <c r="A3" s="368" t="s">
        <v>709</v>
      </c>
      <c r="B3" s="469"/>
      <c r="C3" s="469"/>
      <c r="D3" s="469"/>
      <c r="E3" s="469"/>
      <c r="F3" s="469"/>
      <c r="G3" s="469"/>
      <c r="H3" s="469"/>
      <c r="K3" s="376"/>
      <c r="L3" s="381"/>
      <c r="M3" s="376"/>
      <c r="N3" s="376"/>
      <c r="O3" s="376"/>
      <c r="P3" s="376"/>
    </row>
    <row r="4" spans="1:16" s="470" customFormat="1" ht="14.25" customHeight="1">
      <c r="A4" s="372">
        <v>2024</v>
      </c>
      <c r="B4" s="372" t="s">
        <v>886</v>
      </c>
      <c r="C4" s="471"/>
      <c r="D4" s="469"/>
      <c r="E4" s="469"/>
      <c r="F4" s="469"/>
      <c r="G4" s="469"/>
      <c r="H4" s="469"/>
      <c r="K4" s="380"/>
      <c r="L4" s="381"/>
      <c r="M4" s="376"/>
      <c r="N4" s="376"/>
      <c r="O4" s="376"/>
      <c r="P4" s="376"/>
    </row>
    <row r="5" spans="1:16" ht="15"/>
    <row r="6" spans="1:16" s="470" customFormat="1" ht="15">
      <c r="A6" s="472" t="s">
        <v>461</v>
      </c>
      <c r="B6" s="473"/>
      <c r="C6" s="473"/>
      <c r="D6" s="473"/>
      <c r="E6" s="473"/>
      <c r="F6" s="473"/>
      <c r="G6" s="473"/>
      <c r="H6" s="473"/>
      <c r="I6" s="473"/>
      <c r="J6" s="473"/>
      <c r="K6" s="380"/>
      <c r="L6" s="381"/>
      <c r="M6" s="376"/>
      <c r="N6" s="376"/>
      <c r="O6" s="376"/>
      <c r="P6" s="376"/>
    </row>
    <row r="7" spans="1:16" s="470" customFormat="1" ht="14.1" customHeight="1">
      <c r="A7" s="474">
        <v>1</v>
      </c>
      <c r="B7" s="475" t="s">
        <v>710</v>
      </c>
      <c r="D7" s="473"/>
      <c r="F7" s="476">
        <v>2024</v>
      </c>
      <c r="G7" s="473"/>
      <c r="H7" s="473"/>
      <c r="I7" s="473"/>
      <c r="J7" s="473"/>
      <c r="K7" s="380"/>
      <c r="L7" s="381"/>
      <c r="M7" s="376"/>
      <c r="N7" s="376"/>
      <c r="O7" s="376"/>
      <c r="P7" s="376"/>
    </row>
    <row r="8" spans="1:16" s="477" customFormat="1" ht="14.1" customHeight="1">
      <c r="A8" s="474">
        <f>+A7+1</f>
        <v>2</v>
      </c>
      <c r="B8" s="477" t="s">
        <v>711</v>
      </c>
      <c r="F8" s="478">
        <v>366</v>
      </c>
      <c r="K8" s="380"/>
      <c r="L8" s="381"/>
      <c r="M8" s="376"/>
      <c r="N8" s="376"/>
      <c r="O8" s="376"/>
      <c r="P8" s="376"/>
    </row>
    <row r="9" spans="1:16" s="477" customFormat="1" ht="14.1" customHeight="1">
      <c r="A9" s="474"/>
      <c r="K9" s="380"/>
      <c r="L9" s="381"/>
      <c r="M9" s="376"/>
      <c r="N9" s="376"/>
      <c r="O9" s="376"/>
      <c r="P9" s="376"/>
    </row>
    <row r="10" spans="1:16" s="477" customFormat="1" ht="45.75" customHeight="1">
      <c r="A10" s="474"/>
      <c r="B10" s="699" t="s">
        <v>712</v>
      </c>
      <c r="C10" s="699"/>
      <c r="D10" s="699"/>
      <c r="E10" s="699"/>
      <c r="F10" s="699"/>
      <c r="G10" s="699"/>
      <c r="H10" s="699"/>
      <c r="I10" s="699"/>
      <c r="K10" s="380"/>
      <c r="L10" s="381"/>
      <c r="M10" s="376"/>
      <c r="N10" s="376"/>
      <c r="O10" s="376"/>
      <c r="P10" s="376"/>
    </row>
    <row r="11" spans="1:16" ht="15">
      <c r="A11" s="323"/>
    </row>
    <row r="12" spans="1:16" s="477" customFormat="1" ht="113.25" customHeight="1">
      <c r="A12" s="479">
        <f>+A8+1</f>
        <v>3</v>
      </c>
      <c r="B12" s="699" t="s">
        <v>713</v>
      </c>
      <c r="C12" s="699"/>
      <c r="D12" s="699"/>
      <c r="E12" s="699"/>
      <c r="F12" s="699"/>
      <c r="G12" s="699"/>
      <c r="H12" s="699"/>
      <c r="I12" s="699"/>
      <c r="J12" s="480"/>
      <c r="K12" s="380"/>
      <c r="L12" s="381"/>
      <c r="M12" s="376"/>
      <c r="N12" s="376"/>
      <c r="O12" s="376"/>
      <c r="P12" s="376"/>
    </row>
    <row r="13" spans="1:16" s="477" customFormat="1" ht="14.1" customHeight="1">
      <c r="A13" s="474"/>
      <c r="B13" s="481"/>
      <c r="I13" s="482"/>
      <c r="K13" s="483"/>
      <c r="L13" s="381"/>
      <c r="M13" s="376"/>
      <c r="N13" s="376"/>
      <c r="O13" s="376"/>
      <c r="P13" s="376"/>
    </row>
    <row r="14" spans="1:16" s="477" customFormat="1" ht="14.1" customHeight="1">
      <c r="A14" s="474">
        <f>A12+1</f>
        <v>4</v>
      </c>
      <c r="B14" s="484" t="s">
        <v>714</v>
      </c>
      <c r="C14" s="484"/>
      <c r="D14" s="484"/>
      <c r="E14" s="484"/>
      <c r="K14" s="483"/>
      <c r="L14" s="381"/>
      <c r="M14" s="376"/>
      <c r="N14" s="376"/>
      <c r="O14" s="376"/>
      <c r="P14" s="376"/>
    </row>
    <row r="15" spans="1:16" s="477" customFormat="1" ht="14.1" customHeight="1">
      <c r="A15" s="474"/>
      <c r="B15" s="484"/>
      <c r="C15" s="484"/>
      <c r="D15" s="484"/>
      <c r="E15" s="484"/>
      <c r="K15" s="483"/>
      <c r="L15" s="483"/>
      <c r="M15" s="483"/>
      <c r="N15" s="483"/>
      <c r="O15" s="483"/>
      <c r="P15" s="483"/>
    </row>
    <row r="16" spans="1:16" s="477" customFormat="1" ht="27.95" customHeight="1">
      <c r="A16" s="474">
        <f>A14+1</f>
        <v>5</v>
      </c>
      <c r="B16" s="484"/>
      <c r="C16" s="484"/>
      <c r="D16" s="484"/>
      <c r="G16" s="485" t="s">
        <v>715</v>
      </c>
      <c r="K16" s="483"/>
      <c r="L16" s="483"/>
      <c r="M16" s="483"/>
      <c r="N16" s="483"/>
      <c r="O16" s="483"/>
      <c r="P16" s="483"/>
    </row>
    <row r="17" spans="1:16" s="477" customFormat="1" ht="14.1" customHeight="1">
      <c r="A17" s="474">
        <f t="shared" ref="A17:A22" si="0">+A16+1</f>
        <v>6</v>
      </c>
      <c r="B17" s="475" t="s">
        <v>716</v>
      </c>
      <c r="C17" s="475"/>
      <c r="D17" s="475"/>
      <c r="G17" s="486">
        <v>0</v>
      </c>
      <c r="H17" s="487"/>
      <c r="K17" s="483"/>
      <c r="L17" s="483"/>
      <c r="M17" s="483"/>
      <c r="N17" s="483"/>
      <c r="O17" s="483"/>
      <c r="P17" s="483"/>
    </row>
    <row r="18" spans="1:16" s="477" customFormat="1" ht="14.1" customHeight="1">
      <c r="A18" s="474">
        <f t="shared" si="0"/>
        <v>7</v>
      </c>
      <c r="B18" s="475" t="s">
        <v>717</v>
      </c>
      <c r="C18" s="475"/>
      <c r="D18" s="475"/>
      <c r="G18" s="486">
        <v>0</v>
      </c>
      <c r="H18" s="487"/>
      <c r="K18" s="483"/>
      <c r="L18" s="483"/>
      <c r="M18" s="483"/>
      <c r="N18" s="483"/>
      <c r="O18" s="483"/>
      <c r="P18" s="483"/>
    </row>
    <row r="19" spans="1:16" s="477" customFormat="1" ht="14.1" customHeight="1">
      <c r="A19" s="474">
        <f t="shared" si="0"/>
        <v>8</v>
      </c>
      <c r="B19" s="475" t="s">
        <v>718</v>
      </c>
      <c r="C19" s="475"/>
      <c r="D19" s="475"/>
      <c r="G19" s="488">
        <v>0</v>
      </c>
      <c r="H19" s="487"/>
      <c r="K19" s="483"/>
      <c r="L19" s="483"/>
      <c r="M19" s="483"/>
      <c r="N19" s="483"/>
      <c r="O19" s="483"/>
      <c r="P19" s="483"/>
    </row>
    <row r="20" spans="1:16" s="477" customFormat="1" ht="14.1" customHeight="1">
      <c r="A20" s="474">
        <f t="shared" si="0"/>
        <v>9</v>
      </c>
      <c r="B20" s="475" t="s">
        <v>719</v>
      </c>
      <c r="C20" s="475"/>
      <c r="D20" s="475"/>
      <c r="G20" s="489">
        <f>+G17-G19-G18</f>
        <v>0</v>
      </c>
      <c r="H20" s="487"/>
      <c r="K20" s="483"/>
      <c r="L20" s="483"/>
      <c r="M20" s="483"/>
      <c r="N20" s="483"/>
      <c r="O20" s="483"/>
      <c r="P20" s="483"/>
    </row>
    <row r="21" spans="1:16" s="477" customFormat="1" ht="14.1" customHeight="1">
      <c r="A21" s="474">
        <f t="shared" si="0"/>
        <v>10</v>
      </c>
      <c r="B21" s="475" t="s">
        <v>720</v>
      </c>
      <c r="C21" s="475"/>
      <c r="D21" s="475"/>
      <c r="G21" s="488">
        <v>0</v>
      </c>
      <c r="H21" s="487"/>
      <c r="I21" s="489"/>
      <c r="K21" s="483"/>
      <c r="L21" s="483"/>
      <c r="M21" s="483"/>
      <c r="N21" s="483"/>
      <c r="O21" s="483"/>
      <c r="P21" s="483"/>
    </row>
    <row r="22" spans="1:16" s="477" customFormat="1" ht="14.1" customHeight="1" thickBot="1">
      <c r="A22" s="474">
        <f t="shared" si="0"/>
        <v>11</v>
      </c>
      <c r="B22" s="475" t="s">
        <v>721</v>
      </c>
      <c r="C22" s="475"/>
      <c r="D22" s="475"/>
      <c r="G22" s="490">
        <f>+G20-G21</f>
        <v>0</v>
      </c>
      <c r="H22" s="487"/>
      <c r="I22" s="489"/>
      <c r="K22" s="483"/>
      <c r="L22" s="483"/>
      <c r="M22" s="483"/>
      <c r="N22" s="483"/>
      <c r="O22" s="483"/>
      <c r="P22" s="483"/>
    </row>
    <row r="23" spans="1:16" s="477" customFormat="1" ht="14.1" customHeight="1" thickTop="1">
      <c r="A23" s="474"/>
      <c r="B23" s="475"/>
      <c r="C23" s="475"/>
      <c r="D23" s="475"/>
      <c r="G23" s="489"/>
      <c r="H23" s="487"/>
      <c r="K23" s="483"/>
      <c r="L23" s="483"/>
      <c r="M23" s="483"/>
      <c r="N23" s="483"/>
      <c r="O23" s="483"/>
      <c r="P23" s="483"/>
    </row>
    <row r="24" spans="1:16" s="477" customFormat="1" ht="14.1" customHeight="1">
      <c r="A24" s="474">
        <f>+A22+1</f>
        <v>12</v>
      </c>
      <c r="B24" s="475" t="s">
        <v>722</v>
      </c>
      <c r="C24" s="475"/>
      <c r="D24" s="475"/>
      <c r="G24" s="486">
        <v>0</v>
      </c>
      <c r="H24" s="487"/>
      <c r="K24" s="483"/>
      <c r="L24" s="483"/>
      <c r="M24" s="483"/>
      <c r="N24" s="483"/>
      <c r="O24" s="483"/>
      <c r="P24" s="483"/>
    </row>
    <row r="25" spans="1:16" s="477" customFormat="1" ht="14.1" customHeight="1">
      <c r="A25" s="474">
        <f>+A24+1</f>
        <v>13</v>
      </c>
      <c r="B25" s="475" t="s">
        <v>717</v>
      </c>
      <c r="C25" s="475"/>
      <c r="D25" s="475"/>
      <c r="G25" s="486">
        <v>0</v>
      </c>
      <c r="H25" s="487"/>
      <c r="K25" s="483"/>
      <c r="L25" s="483"/>
      <c r="M25" s="483"/>
      <c r="N25" s="483"/>
      <c r="O25" s="483"/>
      <c r="P25" s="483"/>
    </row>
    <row r="26" spans="1:16" s="477" customFormat="1" ht="14.1" customHeight="1">
      <c r="A26" s="474">
        <f>+A25+1</f>
        <v>14</v>
      </c>
      <c r="B26" s="475" t="s">
        <v>718</v>
      </c>
      <c r="C26" s="475"/>
      <c r="D26" s="475"/>
      <c r="G26" s="488">
        <v>0</v>
      </c>
      <c r="H26" s="487"/>
      <c r="K26" s="483"/>
      <c r="L26" s="483"/>
      <c r="M26" s="483"/>
      <c r="N26" s="483"/>
      <c r="O26" s="483"/>
      <c r="P26" s="483"/>
    </row>
    <row r="27" spans="1:16" s="477" customFormat="1" ht="14.1" customHeight="1">
      <c r="A27" s="474">
        <f>+A26+1</f>
        <v>15</v>
      </c>
      <c r="B27" s="475" t="s">
        <v>719</v>
      </c>
      <c r="C27" s="475"/>
      <c r="D27" s="475"/>
      <c r="G27" s="489">
        <f>+G24-G26</f>
        <v>0</v>
      </c>
      <c r="H27" s="487"/>
      <c r="K27" s="483"/>
      <c r="L27" s="483"/>
      <c r="M27" s="483"/>
      <c r="N27" s="483"/>
      <c r="O27" s="483"/>
      <c r="P27" s="483"/>
    </row>
    <row r="28" spans="1:16" s="477" customFormat="1" ht="14.1" customHeight="1">
      <c r="A28" s="474">
        <f>+A27+1</f>
        <v>16</v>
      </c>
      <c r="B28" s="475" t="s">
        <v>723</v>
      </c>
      <c r="C28" s="475"/>
      <c r="D28" s="475"/>
      <c r="G28" s="488">
        <v>0</v>
      </c>
      <c r="H28" s="487"/>
      <c r="K28" s="483"/>
      <c r="L28" s="483"/>
      <c r="M28" s="483"/>
      <c r="N28" s="483"/>
      <c r="O28" s="483"/>
      <c r="P28" s="483"/>
    </row>
    <row r="29" spans="1:16" s="477" customFormat="1" ht="14.1" customHeight="1" thickBot="1">
      <c r="A29" s="474">
        <f>+A28+1</f>
        <v>17</v>
      </c>
      <c r="B29" s="475" t="s">
        <v>724</v>
      </c>
      <c r="C29" s="475"/>
      <c r="D29" s="475"/>
      <c r="G29" s="490">
        <f>+G27-G28</f>
        <v>0</v>
      </c>
      <c r="H29" s="487"/>
      <c r="K29" s="483"/>
      <c r="L29" s="483"/>
      <c r="M29" s="483"/>
      <c r="N29" s="483"/>
      <c r="O29" s="483"/>
      <c r="P29" s="483"/>
    </row>
    <row r="30" spans="1:16" s="477" customFormat="1" ht="14.1" customHeight="1" thickTop="1">
      <c r="A30" s="474"/>
      <c r="B30" s="475"/>
      <c r="C30" s="475"/>
      <c r="D30" s="475"/>
      <c r="G30" s="489"/>
      <c r="H30" s="487"/>
      <c r="K30" s="483"/>
      <c r="L30" s="483"/>
      <c r="M30" s="483"/>
      <c r="N30" s="483"/>
      <c r="O30" s="483"/>
      <c r="P30" s="483"/>
    </row>
    <row r="31" spans="1:16" s="477" customFormat="1" ht="14.1" customHeight="1">
      <c r="A31" s="474">
        <f>+A29+1</f>
        <v>18</v>
      </c>
      <c r="B31" s="475" t="s">
        <v>725</v>
      </c>
      <c r="C31" s="475"/>
      <c r="D31" s="475"/>
      <c r="G31" s="489">
        <f>P51</f>
        <v>0</v>
      </c>
      <c r="H31" s="481" t="str">
        <f>"From Line "&amp;A51&amp;P36</f>
        <v>From Line 36(n)</v>
      </c>
      <c r="K31" s="483"/>
      <c r="L31" s="483"/>
      <c r="M31" s="483"/>
      <c r="N31" s="483"/>
      <c r="O31" s="483"/>
      <c r="P31" s="483"/>
    </row>
    <row r="32" spans="1:16" s="477" customFormat="1" ht="14.1" customHeight="1">
      <c r="A32" s="474">
        <f>+A31+1</f>
        <v>19</v>
      </c>
      <c r="B32" s="475" t="s">
        <v>726</v>
      </c>
      <c r="C32" s="475"/>
      <c r="D32" s="475"/>
      <c r="G32" s="489">
        <f>+(G22+G29)/2</f>
        <v>0</v>
      </c>
      <c r="H32" s="487"/>
      <c r="K32" s="483"/>
      <c r="L32" s="483"/>
      <c r="M32" s="483"/>
      <c r="N32" s="483"/>
      <c r="O32" s="483"/>
      <c r="P32" s="483"/>
    </row>
    <row r="33" spans="1:16" s="477" customFormat="1" ht="14.1" customHeight="1" thickBot="1">
      <c r="A33" s="474">
        <f>+A32+1</f>
        <v>20</v>
      </c>
      <c r="B33" s="475" t="s">
        <v>727</v>
      </c>
      <c r="C33" s="475"/>
      <c r="D33" s="475"/>
      <c r="G33" s="490">
        <f>+G31+G32</f>
        <v>0</v>
      </c>
      <c r="H33" s="481" t="s">
        <v>728</v>
      </c>
      <c r="K33" s="483"/>
      <c r="L33" s="483"/>
      <c r="M33" s="483"/>
      <c r="N33" s="483"/>
      <c r="O33" s="483"/>
      <c r="P33" s="483"/>
    </row>
    <row r="34" spans="1:16" s="477" customFormat="1" ht="14.1" customHeight="1" thickTop="1">
      <c r="A34" s="474"/>
      <c r="B34" s="484"/>
      <c r="C34" s="484"/>
      <c r="D34" s="484"/>
      <c r="F34" s="491"/>
      <c r="I34" s="482"/>
      <c r="J34" s="487"/>
      <c r="K34" s="483"/>
      <c r="L34" s="483"/>
      <c r="M34" s="483"/>
      <c r="N34" s="483"/>
      <c r="O34" s="483"/>
      <c r="P34" s="483"/>
    </row>
    <row r="35" spans="1:16" ht="14.1" customHeight="1">
      <c r="A35" s="474">
        <f>A33+1</f>
        <v>21</v>
      </c>
      <c r="B35" s="484" t="s">
        <v>714</v>
      </c>
      <c r="C35" s="492"/>
      <c r="D35" s="468"/>
      <c r="E35" s="468"/>
      <c r="F35" s="468"/>
      <c r="G35" s="468"/>
      <c r="H35" s="468"/>
      <c r="I35" s="468"/>
      <c r="K35" s="483" t="s">
        <v>729</v>
      </c>
      <c r="L35" s="483"/>
      <c r="M35" s="483"/>
      <c r="N35" s="483"/>
      <c r="O35" s="483"/>
      <c r="P35" s="483"/>
    </row>
    <row r="36" spans="1:16" ht="14.1" customHeight="1">
      <c r="A36" s="474"/>
      <c r="B36" s="396" t="s">
        <v>519</v>
      </c>
      <c r="C36" s="397" t="s">
        <v>520</v>
      </c>
      <c r="D36" s="493" t="s">
        <v>614</v>
      </c>
      <c r="E36" s="493" t="s">
        <v>567</v>
      </c>
      <c r="F36" s="493" t="s">
        <v>568</v>
      </c>
      <c r="G36" s="493" t="s">
        <v>523</v>
      </c>
      <c r="H36" s="493" t="s">
        <v>524</v>
      </c>
      <c r="I36" s="493" t="s">
        <v>525</v>
      </c>
      <c r="K36" s="493" t="s">
        <v>526</v>
      </c>
      <c r="L36" s="493" t="s">
        <v>625</v>
      </c>
      <c r="M36" s="493" t="s">
        <v>654</v>
      </c>
      <c r="N36" s="493" t="s">
        <v>730</v>
      </c>
      <c r="O36" s="493" t="s">
        <v>731</v>
      </c>
      <c r="P36" s="493" t="s">
        <v>732</v>
      </c>
    </row>
    <row r="37" spans="1:16" ht="182.25" customHeight="1">
      <c r="A37" s="479">
        <f>+A35+1</f>
        <v>22</v>
      </c>
      <c r="B37" s="494" t="s">
        <v>513</v>
      </c>
      <c r="C37" s="494" t="s">
        <v>591</v>
      </c>
      <c r="D37" s="495" t="s">
        <v>733</v>
      </c>
      <c r="E37" s="495" t="s">
        <v>734</v>
      </c>
      <c r="F37" s="495" t="s">
        <v>735</v>
      </c>
      <c r="G37" s="495" t="s">
        <v>736</v>
      </c>
      <c r="H37" s="495" t="s">
        <v>737</v>
      </c>
      <c r="I37" s="495" t="s">
        <v>738</v>
      </c>
      <c r="K37" s="495" t="s">
        <v>739</v>
      </c>
      <c r="L37" s="495" t="s">
        <v>740</v>
      </c>
      <c r="M37" s="495" t="s">
        <v>741</v>
      </c>
      <c r="N37" s="495" t="s">
        <v>742</v>
      </c>
      <c r="O37" s="495" t="s">
        <v>743</v>
      </c>
      <c r="P37" s="495" t="s">
        <v>744</v>
      </c>
    </row>
    <row r="38" spans="1:16" ht="30">
      <c r="A38" s="496">
        <f t="shared" ref="A38:A52" si="1">+A37+1</f>
        <v>23</v>
      </c>
      <c r="B38" s="497"/>
      <c r="C38" s="497"/>
      <c r="D38" s="498" t="s">
        <v>6</v>
      </c>
      <c r="E38" s="498" t="s">
        <v>745</v>
      </c>
      <c r="F38" s="498"/>
      <c r="G38" s="498" t="s">
        <v>746</v>
      </c>
      <c r="H38" s="498" t="s">
        <v>747</v>
      </c>
      <c r="I38" s="498" t="s">
        <v>748</v>
      </c>
      <c r="J38" s="499"/>
      <c r="K38" s="498"/>
      <c r="L38" s="498" t="s">
        <v>749</v>
      </c>
      <c r="M38" s="498" t="s">
        <v>750</v>
      </c>
      <c r="N38" s="498" t="s">
        <v>751</v>
      </c>
      <c r="O38" s="498" t="s">
        <v>752</v>
      </c>
      <c r="P38" s="498" t="s">
        <v>753</v>
      </c>
    </row>
    <row r="39" spans="1:16" ht="14.1" customHeight="1">
      <c r="A39" s="479">
        <f t="shared" si="1"/>
        <v>24</v>
      </c>
      <c r="B39" s="500" t="s">
        <v>754</v>
      </c>
      <c r="C39" s="501">
        <v>2023</v>
      </c>
      <c r="D39" s="502" t="s">
        <v>90</v>
      </c>
      <c r="E39" s="503">
        <v>0</v>
      </c>
      <c r="F39" s="504" t="s">
        <v>90</v>
      </c>
      <c r="G39" s="504">
        <f>F8</f>
        <v>366</v>
      </c>
      <c r="H39" s="505" t="s">
        <v>90</v>
      </c>
      <c r="I39" s="506">
        <f>E39</f>
        <v>0</v>
      </c>
      <c r="K39" s="502" t="s">
        <v>90</v>
      </c>
      <c r="L39" s="502" t="s">
        <v>90</v>
      </c>
      <c r="M39" s="502" t="s">
        <v>90</v>
      </c>
      <c r="N39" s="502" t="s">
        <v>90</v>
      </c>
      <c r="O39" s="502" t="s">
        <v>90</v>
      </c>
      <c r="P39" s="486">
        <f>G21</f>
        <v>0</v>
      </c>
    </row>
    <row r="40" spans="1:16" ht="14.1" customHeight="1">
      <c r="A40" s="474">
        <f t="shared" si="1"/>
        <v>25</v>
      </c>
      <c r="B40" s="500" t="s">
        <v>755</v>
      </c>
      <c r="C40" s="501">
        <v>2024</v>
      </c>
      <c r="D40" s="502">
        <v>0</v>
      </c>
      <c r="E40" s="506">
        <f t="shared" ref="E40:E51" si="2">E39+D40</f>
        <v>0</v>
      </c>
      <c r="F40" s="507">
        <v>336</v>
      </c>
      <c r="G40" s="504">
        <f t="shared" ref="G40:G51" si="3">G39</f>
        <v>366</v>
      </c>
      <c r="H40" s="506">
        <f t="shared" ref="H40:H51" si="4">IFERROR(D40*F40/G40,0)</f>
        <v>0</v>
      </c>
      <c r="I40" s="506">
        <f t="shared" ref="I40:I51" si="5">+I39+H40</f>
        <v>0</v>
      </c>
      <c r="K40" s="486">
        <v>0</v>
      </c>
      <c r="L40" s="506">
        <f t="shared" ref="L40:L51" si="6">K40-D40</f>
        <v>0</v>
      </c>
      <c r="M40" s="506">
        <f t="shared" ref="M40:M51" si="7">IF(AND(D40&gt;=0,K40&gt;=0),IF(L40&gt;=0,H40,K40/D40*H40),IF(AND(D40&lt;0,K40&lt;0),IF(L40&lt;0,H40,K40/D40*H40),0))</f>
        <v>0</v>
      </c>
      <c r="N40" s="506">
        <f t="shared" ref="N40:N51" si="8">IF(AND(D40&gt;=0,K40&gt;=0),IF(L40&gt;=0,L40*50%,0),IF(AND(D40&lt;0,K40&lt;0),IF(L40&lt;0,L40*50%,0),0))</f>
        <v>0</v>
      </c>
      <c r="O40" s="506">
        <f t="shared" ref="O40:O51" si="9">IF(AND(D40&gt;=0,K40&lt;=0),K40*50%,IF(AND(D40&lt;0,K40&gt;=0),K40*50%,0))</f>
        <v>0</v>
      </c>
      <c r="P40" s="506">
        <f t="shared" ref="P40:P51" si="10">P39+M40+N40+O40</f>
        <v>0</v>
      </c>
    </row>
    <row r="41" spans="1:16" ht="14.1" customHeight="1">
      <c r="A41" s="474">
        <f t="shared" si="1"/>
        <v>26</v>
      </c>
      <c r="B41" s="500" t="s">
        <v>529</v>
      </c>
      <c r="C41" s="501">
        <v>2024</v>
      </c>
      <c r="D41" s="502">
        <v>0</v>
      </c>
      <c r="E41" s="506">
        <f t="shared" si="2"/>
        <v>0</v>
      </c>
      <c r="F41" s="504">
        <v>307</v>
      </c>
      <c r="G41" s="504">
        <f t="shared" si="3"/>
        <v>366</v>
      </c>
      <c r="H41" s="506">
        <f t="shared" si="4"/>
        <v>0</v>
      </c>
      <c r="I41" s="506">
        <f t="shared" si="5"/>
        <v>0</v>
      </c>
      <c r="K41" s="486">
        <v>0</v>
      </c>
      <c r="L41" s="506">
        <f t="shared" si="6"/>
        <v>0</v>
      </c>
      <c r="M41" s="506">
        <f t="shared" si="7"/>
        <v>0</v>
      </c>
      <c r="N41" s="506">
        <f t="shared" si="8"/>
        <v>0</v>
      </c>
      <c r="O41" s="506">
        <f t="shared" si="9"/>
        <v>0</v>
      </c>
      <c r="P41" s="506">
        <f t="shared" si="10"/>
        <v>0</v>
      </c>
    </row>
    <row r="42" spans="1:16" ht="14.1" customHeight="1">
      <c r="A42" s="474">
        <f t="shared" si="1"/>
        <v>27</v>
      </c>
      <c r="B42" s="500" t="s">
        <v>756</v>
      </c>
      <c r="C42" s="501">
        <v>2024</v>
      </c>
      <c r="D42" s="502">
        <v>0</v>
      </c>
      <c r="E42" s="506">
        <f t="shared" si="2"/>
        <v>0</v>
      </c>
      <c r="F42" s="504">
        <v>276</v>
      </c>
      <c r="G42" s="504">
        <f t="shared" si="3"/>
        <v>366</v>
      </c>
      <c r="H42" s="506">
        <f t="shared" si="4"/>
        <v>0</v>
      </c>
      <c r="I42" s="506">
        <f t="shared" si="5"/>
        <v>0</v>
      </c>
      <c r="K42" s="486">
        <v>0</v>
      </c>
      <c r="L42" s="506">
        <f t="shared" si="6"/>
        <v>0</v>
      </c>
      <c r="M42" s="506">
        <f t="shared" si="7"/>
        <v>0</v>
      </c>
      <c r="N42" s="506">
        <f t="shared" si="8"/>
        <v>0</v>
      </c>
      <c r="O42" s="506">
        <f t="shared" si="9"/>
        <v>0</v>
      </c>
      <c r="P42" s="506">
        <f t="shared" si="10"/>
        <v>0</v>
      </c>
    </row>
    <row r="43" spans="1:16" ht="14.1" customHeight="1">
      <c r="A43" s="474">
        <f t="shared" si="1"/>
        <v>28</v>
      </c>
      <c r="B43" s="500" t="s">
        <v>531</v>
      </c>
      <c r="C43" s="501">
        <v>2024</v>
      </c>
      <c r="D43" s="502">
        <v>0</v>
      </c>
      <c r="E43" s="506">
        <f t="shared" si="2"/>
        <v>0</v>
      </c>
      <c r="F43" s="504">
        <v>246</v>
      </c>
      <c r="G43" s="504">
        <f t="shared" si="3"/>
        <v>366</v>
      </c>
      <c r="H43" s="506">
        <f t="shared" si="4"/>
        <v>0</v>
      </c>
      <c r="I43" s="506">
        <f t="shared" si="5"/>
        <v>0</v>
      </c>
      <c r="K43" s="486">
        <v>0</v>
      </c>
      <c r="L43" s="506">
        <f t="shared" si="6"/>
        <v>0</v>
      </c>
      <c r="M43" s="506">
        <f t="shared" si="7"/>
        <v>0</v>
      </c>
      <c r="N43" s="506">
        <f t="shared" si="8"/>
        <v>0</v>
      </c>
      <c r="O43" s="506">
        <f t="shared" si="9"/>
        <v>0</v>
      </c>
      <c r="P43" s="506">
        <f t="shared" si="10"/>
        <v>0</v>
      </c>
    </row>
    <row r="44" spans="1:16" ht="14.1" customHeight="1">
      <c r="A44" s="474">
        <f t="shared" si="1"/>
        <v>29</v>
      </c>
      <c r="B44" s="500" t="s">
        <v>532</v>
      </c>
      <c r="C44" s="501">
        <v>2024</v>
      </c>
      <c r="D44" s="502">
        <v>0</v>
      </c>
      <c r="E44" s="506">
        <f t="shared" si="2"/>
        <v>0</v>
      </c>
      <c r="F44" s="504">
        <v>215</v>
      </c>
      <c r="G44" s="504">
        <f t="shared" si="3"/>
        <v>366</v>
      </c>
      <c r="H44" s="506">
        <f t="shared" si="4"/>
        <v>0</v>
      </c>
      <c r="I44" s="506">
        <f t="shared" si="5"/>
        <v>0</v>
      </c>
      <c r="K44" s="486">
        <v>0</v>
      </c>
      <c r="L44" s="506">
        <f t="shared" si="6"/>
        <v>0</v>
      </c>
      <c r="M44" s="506">
        <f t="shared" si="7"/>
        <v>0</v>
      </c>
      <c r="N44" s="506">
        <f t="shared" si="8"/>
        <v>0</v>
      </c>
      <c r="O44" s="506">
        <f t="shared" si="9"/>
        <v>0</v>
      </c>
      <c r="P44" s="506">
        <f t="shared" si="10"/>
        <v>0</v>
      </c>
    </row>
    <row r="45" spans="1:16" ht="14.1" customHeight="1">
      <c r="A45" s="474">
        <f t="shared" si="1"/>
        <v>30</v>
      </c>
      <c r="B45" s="500" t="s">
        <v>533</v>
      </c>
      <c r="C45" s="501">
        <v>2024</v>
      </c>
      <c r="D45" s="502">
        <v>0</v>
      </c>
      <c r="E45" s="506">
        <f t="shared" si="2"/>
        <v>0</v>
      </c>
      <c r="F45" s="504">
        <v>185</v>
      </c>
      <c r="G45" s="504">
        <f t="shared" si="3"/>
        <v>366</v>
      </c>
      <c r="H45" s="506">
        <f t="shared" si="4"/>
        <v>0</v>
      </c>
      <c r="I45" s="506">
        <f t="shared" si="5"/>
        <v>0</v>
      </c>
      <c r="K45" s="486">
        <v>0</v>
      </c>
      <c r="L45" s="506">
        <f t="shared" si="6"/>
        <v>0</v>
      </c>
      <c r="M45" s="506">
        <f t="shared" si="7"/>
        <v>0</v>
      </c>
      <c r="N45" s="506">
        <f t="shared" si="8"/>
        <v>0</v>
      </c>
      <c r="O45" s="506">
        <f t="shared" si="9"/>
        <v>0</v>
      </c>
      <c r="P45" s="506">
        <f t="shared" si="10"/>
        <v>0</v>
      </c>
    </row>
    <row r="46" spans="1:16" ht="14.1" customHeight="1">
      <c r="A46" s="474">
        <f t="shared" si="1"/>
        <v>31</v>
      </c>
      <c r="B46" s="500" t="s">
        <v>535</v>
      </c>
      <c r="C46" s="501">
        <v>2024</v>
      </c>
      <c r="D46" s="502">
        <v>0</v>
      </c>
      <c r="E46" s="506">
        <f t="shared" si="2"/>
        <v>0</v>
      </c>
      <c r="F46" s="504">
        <v>154</v>
      </c>
      <c r="G46" s="504">
        <f t="shared" si="3"/>
        <v>366</v>
      </c>
      <c r="H46" s="506">
        <f t="shared" si="4"/>
        <v>0</v>
      </c>
      <c r="I46" s="506">
        <f t="shared" si="5"/>
        <v>0</v>
      </c>
      <c r="K46" s="486">
        <v>0</v>
      </c>
      <c r="L46" s="506">
        <f t="shared" si="6"/>
        <v>0</v>
      </c>
      <c r="M46" s="506">
        <f t="shared" si="7"/>
        <v>0</v>
      </c>
      <c r="N46" s="506">
        <f t="shared" si="8"/>
        <v>0</v>
      </c>
      <c r="O46" s="506">
        <f t="shared" si="9"/>
        <v>0</v>
      </c>
      <c r="P46" s="506">
        <f t="shared" si="10"/>
        <v>0</v>
      </c>
    </row>
    <row r="47" spans="1:16" ht="14.1" customHeight="1">
      <c r="A47" s="474">
        <f t="shared" si="1"/>
        <v>32</v>
      </c>
      <c r="B47" s="500" t="s">
        <v>757</v>
      </c>
      <c r="C47" s="501">
        <v>2024</v>
      </c>
      <c r="D47" s="502">
        <v>0</v>
      </c>
      <c r="E47" s="506">
        <f t="shared" si="2"/>
        <v>0</v>
      </c>
      <c r="F47" s="504">
        <v>123</v>
      </c>
      <c r="G47" s="504">
        <f t="shared" si="3"/>
        <v>366</v>
      </c>
      <c r="H47" s="506">
        <f t="shared" si="4"/>
        <v>0</v>
      </c>
      <c r="I47" s="506">
        <f t="shared" si="5"/>
        <v>0</v>
      </c>
      <c r="K47" s="486">
        <v>0</v>
      </c>
      <c r="L47" s="506">
        <f t="shared" si="6"/>
        <v>0</v>
      </c>
      <c r="M47" s="506">
        <f t="shared" si="7"/>
        <v>0</v>
      </c>
      <c r="N47" s="506">
        <f t="shared" si="8"/>
        <v>0</v>
      </c>
      <c r="O47" s="506">
        <f t="shared" si="9"/>
        <v>0</v>
      </c>
      <c r="P47" s="506">
        <f t="shared" si="10"/>
        <v>0</v>
      </c>
    </row>
    <row r="48" spans="1:16" ht="14.1" customHeight="1">
      <c r="A48" s="474">
        <f t="shared" si="1"/>
        <v>33</v>
      </c>
      <c r="B48" s="500" t="s">
        <v>537</v>
      </c>
      <c r="C48" s="501">
        <v>2024</v>
      </c>
      <c r="D48" s="502">
        <v>0</v>
      </c>
      <c r="E48" s="506">
        <f t="shared" si="2"/>
        <v>0</v>
      </c>
      <c r="F48" s="504">
        <v>93</v>
      </c>
      <c r="G48" s="504">
        <f t="shared" si="3"/>
        <v>366</v>
      </c>
      <c r="H48" s="506">
        <f t="shared" si="4"/>
        <v>0</v>
      </c>
      <c r="I48" s="506">
        <f t="shared" si="5"/>
        <v>0</v>
      </c>
      <c r="K48" s="486">
        <v>0</v>
      </c>
      <c r="L48" s="506">
        <f t="shared" si="6"/>
        <v>0</v>
      </c>
      <c r="M48" s="506">
        <f t="shared" si="7"/>
        <v>0</v>
      </c>
      <c r="N48" s="506">
        <f t="shared" si="8"/>
        <v>0</v>
      </c>
      <c r="O48" s="506">
        <f t="shared" si="9"/>
        <v>0</v>
      </c>
      <c r="P48" s="506">
        <f t="shared" si="10"/>
        <v>0</v>
      </c>
    </row>
    <row r="49" spans="1:16" ht="14.1" customHeight="1">
      <c r="A49" s="474">
        <f t="shared" si="1"/>
        <v>34</v>
      </c>
      <c r="B49" s="500" t="s">
        <v>538</v>
      </c>
      <c r="C49" s="501">
        <v>2024</v>
      </c>
      <c r="D49" s="502">
        <v>0</v>
      </c>
      <c r="E49" s="506">
        <f t="shared" si="2"/>
        <v>0</v>
      </c>
      <c r="F49" s="504">
        <v>62</v>
      </c>
      <c r="G49" s="504">
        <f t="shared" si="3"/>
        <v>366</v>
      </c>
      <c r="H49" s="506">
        <f t="shared" si="4"/>
        <v>0</v>
      </c>
      <c r="I49" s="506">
        <f t="shared" si="5"/>
        <v>0</v>
      </c>
      <c r="K49" s="486">
        <v>0</v>
      </c>
      <c r="L49" s="506">
        <f t="shared" si="6"/>
        <v>0</v>
      </c>
      <c r="M49" s="506">
        <f t="shared" si="7"/>
        <v>0</v>
      </c>
      <c r="N49" s="506">
        <f t="shared" si="8"/>
        <v>0</v>
      </c>
      <c r="O49" s="506">
        <f t="shared" si="9"/>
        <v>0</v>
      </c>
      <c r="P49" s="506">
        <f t="shared" si="10"/>
        <v>0</v>
      </c>
    </row>
    <row r="50" spans="1:16" ht="14.1" customHeight="1">
      <c r="A50" s="474">
        <f t="shared" si="1"/>
        <v>35</v>
      </c>
      <c r="B50" s="500" t="s">
        <v>539</v>
      </c>
      <c r="C50" s="501">
        <v>2024</v>
      </c>
      <c r="D50" s="502">
        <v>0</v>
      </c>
      <c r="E50" s="506">
        <f t="shared" si="2"/>
        <v>0</v>
      </c>
      <c r="F50" s="504">
        <v>32</v>
      </c>
      <c r="G50" s="504">
        <f t="shared" si="3"/>
        <v>366</v>
      </c>
      <c r="H50" s="506">
        <f t="shared" si="4"/>
        <v>0</v>
      </c>
      <c r="I50" s="506">
        <f t="shared" si="5"/>
        <v>0</v>
      </c>
      <c r="K50" s="486">
        <v>0</v>
      </c>
      <c r="L50" s="506">
        <f t="shared" si="6"/>
        <v>0</v>
      </c>
      <c r="M50" s="506">
        <f t="shared" si="7"/>
        <v>0</v>
      </c>
      <c r="N50" s="506">
        <f t="shared" si="8"/>
        <v>0</v>
      </c>
      <c r="O50" s="506">
        <f t="shared" si="9"/>
        <v>0</v>
      </c>
      <c r="P50" s="506">
        <f t="shared" si="10"/>
        <v>0</v>
      </c>
    </row>
    <row r="51" spans="1:16" ht="14.1" customHeight="1">
      <c r="A51" s="474">
        <f t="shared" si="1"/>
        <v>36</v>
      </c>
      <c r="B51" s="500" t="s">
        <v>527</v>
      </c>
      <c r="C51" s="501">
        <v>2024</v>
      </c>
      <c r="D51" s="502">
        <v>0</v>
      </c>
      <c r="E51" s="506">
        <f t="shared" si="2"/>
        <v>0</v>
      </c>
      <c r="F51" s="504">
        <v>1</v>
      </c>
      <c r="G51" s="504">
        <f t="shared" si="3"/>
        <v>366</v>
      </c>
      <c r="H51" s="506">
        <f t="shared" si="4"/>
        <v>0</v>
      </c>
      <c r="I51" s="508">
        <f t="shared" si="5"/>
        <v>0</v>
      </c>
      <c r="K51" s="486">
        <v>0</v>
      </c>
      <c r="L51" s="506">
        <f t="shared" si="6"/>
        <v>0</v>
      </c>
      <c r="M51" s="506">
        <f t="shared" si="7"/>
        <v>0</v>
      </c>
      <c r="N51" s="506">
        <f t="shared" si="8"/>
        <v>0</v>
      </c>
      <c r="O51" s="506">
        <f t="shared" si="9"/>
        <v>0</v>
      </c>
      <c r="P51" s="506">
        <f t="shared" si="10"/>
        <v>0</v>
      </c>
    </row>
    <row r="52" spans="1:16" ht="14.1" customHeight="1" thickBot="1">
      <c r="A52" s="474">
        <f t="shared" si="1"/>
        <v>37</v>
      </c>
      <c r="B52" s="509" t="s">
        <v>758</v>
      </c>
      <c r="C52" s="510"/>
      <c r="D52" s="511">
        <f>SUM(D40:D51)</f>
        <v>0</v>
      </c>
      <c r="E52" s="512"/>
      <c r="F52" s="512"/>
      <c r="G52" s="512"/>
      <c r="H52" s="512"/>
      <c r="I52" s="506"/>
      <c r="K52" s="513">
        <f>SUM(K40:K51)</f>
        <v>0</v>
      </c>
      <c r="L52" s="513">
        <f>SUM(L40:L51)</f>
        <v>0</v>
      </c>
    </row>
    <row r="53" spans="1:16" ht="14.1" customHeight="1" thickTop="1">
      <c r="A53" s="474"/>
      <c r="B53" s="514"/>
      <c r="C53" s="514"/>
      <c r="D53" s="506"/>
      <c r="E53" s="515"/>
      <c r="F53" s="515"/>
      <c r="G53" s="515"/>
      <c r="H53" s="515"/>
      <c r="I53" s="506"/>
      <c r="K53" s="516"/>
      <c r="P53" s="517" t="s">
        <v>811</v>
      </c>
    </row>
    <row r="54" spans="1:16" ht="14.1" customHeight="1">
      <c r="A54" s="479">
        <f>+A52+1</f>
        <v>38</v>
      </c>
      <c r="B54" s="700" t="s">
        <v>759</v>
      </c>
      <c r="C54" s="700"/>
      <c r="D54" s="700"/>
      <c r="E54" s="700"/>
      <c r="F54" s="700"/>
      <c r="G54" s="700"/>
      <c r="H54" s="700"/>
      <c r="I54" s="700"/>
    </row>
    <row r="55" spans="1:16" ht="14.1" customHeight="1">
      <c r="A55" s="474"/>
      <c r="B55" s="468"/>
      <c r="C55" s="468"/>
      <c r="D55" s="468"/>
      <c r="E55" s="468"/>
      <c r="F55" s="468"/>
      <c r="G55" s="468"/>
      <c r="H55" s="468"/>
      <c r="I55" s="468"/>
      <c r="L55" s="483"/>
      <c r="M55" s="483"/>
      <c r="N55" s="483"/>
      <c r="O55" s="483"/>
      <c r="P55" s="483"/>
    </row>
    <row r="56" spans="1:16" ht="14.1" customHeight="1">
      <c r="A56" s="474">
        <f>A54+1</f>
        <v>39</v>
      </c>
      <c r="B56" s="484" t="s">
        <v>760</v>
      </c>
      <c r="C56" s="484"/>
      <c r="D56" s="484"/>
      <c r="E56" s="484"/>
      <c r="F56" s="477"/>
      <c r="G56" s="477"/>
      <c r="H56" s="477"/>
      <c r="I56" s="482"/>
      <c r="L56" s="483"/>
      <c r="M56" s="483"/>
      <c r="N56" s="483"/>
      <c r="O56" s="483"/>
      <c r="P56" s="483"/>
    </row>
    <row r="57" spans="1:16" ht="14.1" customHeight="1">
      <c r="A57" s="474"/>
      <c r="B57" s="484"/>
      <c r="C57" s="484"/>
      <c r="D57" s="484"/>
      <c r="E57" s="484"/>
      <c r="F57" s="477"/>
      <c r="G57" s="477"/>
      <c r="H57" s="477"/>
      <c r="I57" s="482"/>
      <c r="L57" s="483"/>
      <c r="M57" s="483"/>
      <c r="N57" s="483"/>
      <c r="O57" s="483"/>
      <c r="P57" s="483"/>
    </row>
    <row r="58" spans="1:16" ht="27.95" customHeight="1">
      <c r="A58" s="474">
        <f>A56+1</f>
        <v>40</v>
      </c>
      <c r="B58" s="484"/>
      <c r="C58" s="484"/>
      <c r="D58" s="484"/>
      <c r="E58" s="477"/>
      <c r="F58" s="477"/>
      <c r="G58" s="485" t="s">
        <v>715</v>
      </c>
      <c r="H58" s="477"/>
      <c r="L58" s="483"/>
      <c r="M58" s="483"/>
      <c r="N58" s="483"/>
      <c r="O58" s="483"/>
      <c r="P58" s="483"/>
    </row>
    <row r="59" spans="1:16" ht="14.1" customHeight="1">
      <c r="A59" s="474">
        <f t="shared" ref="A59:A64" si="11">+A58+1</f>
        <v>41</v>
      </c>
      <c r="B59" s="475" t="s">
        <v>716</v>
      </c>
      <c r="C59" s="475"/>
      <c r="D59" s="475"/>
      <c r="E59" s="477"/>
      <c r="F59" s="477"/>
      <c r="G59" s="486">
        <v>0</v>
      </c>
      <c r="H59" s="487"/>
      <c r="L59" s="483"/>
      <c r="M59" s="483"/>
      <c r="N59" s="483"/>
      <c r="O59" s="483"/>
      <c r="P59" s="483"/>
    </row>
    <row r="60" spans="1:16" ht="14.1" customHeight="1">
      <c r="A60" s="474">
        <f t="shared" si="11"/>
        <v>42</v>
      </c>
      <c r="B60" s="475" t="s">
        <v>717</v>
      </c>
      <c r="C60" s="475"/>
      <c r="D60" s="475"/>
      <c r="E60" s="477"/>
      <c r="F60" s="477"/>
      <c r="G60" s="486">
        <v>0</v>
      </c>
      <c r="H60" s="487"/>
      <c r="L60" s="483"/>
      <c r="M60" s="483"/>
      <c r="N60" s="483"/>
      <c r="O60" s="483"/>
      <c r="P60" s="483"/>
    </row>
    <row r="61" spans="1:16" ht="14.1" customHeight="1">
      <c r="A61" s="474">
        <f t="shared" si="11"/>
        <v>43</v>
      </c>
      <c r="B61" s="475" t="s">
        <v>718</v>
      </c>
      <c r="C61" s="475"/>
      <c r="D61" s="475"/>
      <c r="E61" s="477"/>
      <c r="F61" s="477"/>
      <c r="G61" s="488">
        <v>0</v>
      </c>
      <c r="H61" s="487"/>
      <c r="K61" s="483"/>
      <c r="L61" s="483"/>
      <c r="M61" s="483"/>
      <c r="N61" s="483"/>
      <c r="O61" s="483"/>
      <c r="P61" s="483"/>
    </row>
    <row r="62" spans="1:16" ht="14.1" customHeight="1">
      <c r="A62" s="474">
        <f t="shared" si="11"/>
        <v>44</v>
      </c>
      <c r="B62" s="475" t="s">
        <v>719</v>
      </c>
      <c r="C62" s="475"/>
      <c r="D62" s="475"/>
      <c r="E62" s="477"/>
      <c r="F62" s="477"/>
      <c r="G62" s="489">
        <f>+G59-G61-G60</f>
        <v>0</v>
      </c>
      <c r="H62" s="487"/>
      <c r="K62" s="483"/>
      <c r="L62" s="483"/>
      <c r="M62" s="483"/>
      <c r="N62" s="483"/>
      <c r="O62" s="483"/>
      <c r="P62" s="483"/>
    </row>
    <row r="63" spans="1:16" ht="14.1" customHeight="1">
      <c r="A63" s="474">
        <f t="shared" si="11"/>
        <v>45</v>
      </c>
      <c r="B63" s="475" t="s">
        <v>720</v>
      </c>
      <c r="C63" s="475"/>
      <c r="D63" s="475"/>
      <c r="E63" s="477"/>
      <c r="F63" s="477"/>
      <c r="G63" s="488">
        <v>0</v>
      </c>
      <c r="H63" s="487"/>
      <c r="K63" s="483"/>
      <c r="L63" s="483"/>
      <c r="M63" s="483"/>
      <c r="N63" s="483"/>
      <c r="O63" s="483"/>
      <c r="P63" s="483"/>
    </row>
    <row r="64" spans="1:16" ht="14.1" customHeight="1" thickBot="1">
      <c r="A64" s="474">
        <f t="shared" si="11"/>
        <v>46</v>
      </c>
      <c r="B64" s="475" t="s">
        <v>721</v>
      </c>
      <c r="C64" s="475"/>
      <c r="D64" s="475"/>
      <c r="E64" s="477"/>
      <c r="F64" s="477"/>
      <c r="G64" s="490">
        <f>+G62-G63</f>
        <v>0</v>
      </c>
      <c r="H64" s="487"/>
      <c r="K64" s="483"/>
      <c r="L64" s="483"/>
      <c r="M64" s="483"/>
      <c r="N64" s="483"/>
      <c r="O64" s="483"/>
      <c r="P64" s="483"/>
    </row>
    <row r="65" spans="1:16" ht="14.1" customHeight="1" thickTop="1">
      <c r="A65" s="474"/>
      <c r="B65" s="475"/>
      <c r="C65" s="475"/>
      <c r="D65" s="475"/>
      <c r="E65" s="477"/>
      <c r="F65" s="477"/>
      <c r="G65" s="489"/>
      <c r="H65" s="487"/>
      <c r="K65" s="483"/>
      <c r="L65" s="483"/>
      <c r="M65" s="483"/>
      <c r="N65" s="483"/>
      <c r="O65" s="483"/>
      <c r="P65" s="483"/>
    </row>
    <row r="66" spans="1:16" ht="14.1" customHeight="1">
      <c r="A66" s="474">
        <f>A64+1</f>
        <v>47</v>
      </c>
      <c r="B66" s="475" t="s">
        <v>722</v>
      </c>
      <c r="C66" s="475"/>
      <c r="D66" s="475"/>
      <c r="E66" s="477"/>
      <c r="F66" s="477"/>
      <c r="G66" s="486">
        <v>0</v>
      </c>
      <c r="H66" s="487"/>
    </row>
    <row r="67" spans="1:16" ht="14.1" customHeight="1">
      <c r="A67" s="474">
        <f>+A66+1</f>
        <v>48</v>
      </c>
      <c r="B67" s="475" t="s">
        <v>717</v>
      </c>
      <c r="C67" s="475"/>
      <c r="D67" s="475"/>
      <c r="E67" s="477"/>
      <c r="F67" s="477"/>
      <c r="G67" s="486">
        <v>0</v>
      </c>
      <c r="H67" s="487"/>
    </row>
    <row r="68" spans="1:16" ht="14.1" customHeight="1">
      <c r="A68" s="474">
        <f>+A67+1</f>
        <v>49</v>
      </c>
      <c r="B68" s="475" t="s">
        <v>718</v>
      </c>
      <c r="C68" s="475"/>
      <c r="D68" s="475"/>
      <c r="E68" s="477"/>
      <c r="F68" s="477"/>
      <c r="G68" s="488">
        <v>0</v>
      </c>
      <c r="H68" s="487"/>
      <c r="K68" s="483"/>
      <c r="L68" s="483"/>
      <c r="M68" s="483"/>
      <c r="N68" s="483"/>
      <c r="O68" s="483"/>
      <c r="P68" s="483"/>
    </row>
    <row r="69" spans="1:16" ht="14.1" customHeight="1">
      <c r="A69" s="474">
        <f>+A68+1</f>
        <v>50</v>
      </c>
      <c r="B69" s="475" t="s">
        <v>719</v>
      </c>
      <c r="C69" s="475"/>
      <c r="D69" s="475"/>
      <c r="E69" s="477"/>
      <c r="F69" s="477"/>
      <c r="G69" s="489">
        <f>+G66-G68</f>
        <v>0</v>
      </c>
      <c r="H69" s="487"/>
      <c r="K69" s="483"/>
      <c r="L69" s="483"/>
      <c r="M69" s="483"/>
      <c r="N69" s="483"/>
      <c r="O69" s="483"/>
      <c r="P69" s="483"/>
    </row>
    <row r="70" spans="1:16" ht="14.1" customHeight="1">
      <c r="A70" s="474">
        <f>+A69+1</f>
        <v>51</v>
      </c>
      <c r="B70" s="475" t="s">
        <v>723</v>
      </c>
      <c r="C70" s="475"/>
      <c r="D70" s="475"/>
      <c r="E70" s="477"/>
      <c r="F70" s="477"/>
      <c r="G70" s="488">
        <v>0</v>
      </c>
      <c r="H70" s="487"/>
      <c r="K70" s="483"/>
      <c r="L70" s="483"/>
      <c r="M70" s="483"/>
      <c r="N70" s="483"/>
      <c r="O70" s="483"/>
      <c r="P70" s="483"/>
    </row>
    <row r="71" spans="1:16" ht="14.1" customHeight="1" thickBot="1">
      <c r="A71" s="474">
        <f>+A70+1</f>
        <v>52</v>
      </c>
      <c r="B71" s="475" t="s">
        <v>724</v>
      </c>
      <c r="C71" s="475"/>
      <c r="D71" s="475"/>
      <c r="E71" s="477"/>
      <c r="F71" s="477"/>
      <c r="G71" s="490">
        <f>+G69-G70</f>
        <v>0</v>
      </c>
      <c r="H71" s="487"/>
      <c r="K71" s="483"/>
      <c r="L71" s="483"/>
      <c r="M71" s="483"/>
      <c r="N71" s="483"/>
      <c r="O71" s="483"/>
      <c r="P71" s="483"/>
    </row>
    <row r="72" spans="1:16" ht="14.1" customHeight="1" thickTop="1">
      <c r="A72" s="474"/>
      <c r="B72" s="475"/>
      <c r="C72" s="475"/>
      <c r="D72" s="475"/>
      <c r="E72" s="477"/>
      <c r="F72" s="477"/>
      <c r="G72" s="489"/>
      <c r="H72" s="487"/>
      <c r="K72" s="483"/>
      <c r="L72" s="483"/>
      <c r="M72" s="483"/>
      <c r="N72" s="483"/>
      <c r="O72" s="483"/>
      <c r="P72" s="483"/>
    </row>
    <row r="73" spans="1:16" ht="14.1" customHeight="1">
      <c r="A73" s="474">
        <f>A71+1</f>
        <v>53</v>
      </c>
      <c r="B73" s="475" t="s">
        <v>725</v>
      </c>
      <c r="C73" s="475"/>
      <c r="D73" s="475"/>
      <c r="E73" s="477"/>
      <c r="F73" s="477"/>
      <c r="G73" s="489">
        <f>+P93</f>
        <v>0</v>
      </c>
      <c r="H73" s="481" t="str">
        <f>"From Line "&amp;A93&amp;P78</f>
        <v>From Line 70(n)</v>
      </c>
      <c r="K73" s="483"/>
      <c r="L73" s="483"/>
      <c r="M73" s="483"/>
      <c r="N73" s="483"/>
      <c r="O73" s="483"/>
      <c r="P73" s="483"/>
    </row>
    <row r="74" spans="1:16" ht="14.1" customHeight="1">
      <c r="A74" s="474">
        <f>+A73+1</f>
        <v>54</v>
      </c>
      <c r="B74" s="475" t="s">
        <v>726</v>
      </c>
      <c r="C74" s="475"/>
      <c r="D74" s="475"/>
      <c r="E74" s="477"/>
      <c r="F74" s="477"/>
      <c r="G74" s="489">
        <f>+(G64+G71)/2</f>
        <v>0</v>
      </c>
      <c r="H74" s="487"/>
      <c r="K74" s="483"/>
      <c r="L74" s="483"/>
      <c r="M74" s="483"/>
      <c r="N74" s="483"/>
      <c r="O74" s="483"/>
      <c r="P74" s="483"/>
    </row>
    <row r="75" spans="1:16" ht="14.1" customHeight="1" thickBot="1">
      <c r="A75" s="474">
        <f>+A74+1</f>
        <v>55</v>
      </c>
      <c r="B75" s="475" t="s">
        <v>727</v>
      </c>
      <c r="C75" s="475"/>
      <c r="D75" s="475"/>
      <c r="E75" s="477"/>
      <c r="F75" s="477"/>
      <c r="G75" s="490">
        <f>+G73+G74</f>
        <v>0</v>
      </c>
      <c r="H75" s="481" t="s">
        <v>761</v>
      </c>
      <c r="K75" s="483"/>
      <c r="L75" s="483"/>
      <c r="M75" s="483"/>
      <c r="N75" s="483"/>
      <c r="O75" s="483"/>
      <c r="P75" s="483"/>
    </row>
    <row r="76" spans="1:16" ht="14.1" customHeight="1" thickTop="1">
      <c r="A76" s="517"/>
      <c r="K76" s="483"/>
      <c r="L76" s="483"/>
      <c r="M76" s="483"/>
      <c r="N76" s="483"/>
      <c r="O76" s="483"/>
      <c r="P76" s="483"/>
    </row>
    <row r="77" spans="1:16" ht="14.1" customHeight="1">
      <c r="A77" s="474">
        <f>A75+1</f>
        <v>56</v>
      </c>
      <c r="B77" s="484" t="s">
        <v>760</v>
      </c>
      <c r="C77" s="492"/>
      <c r="D77" s="468"/>
      <c r="E77" s="468"/>
      <c r="F77" s="468"/>
      <c r="G77" s="468"/>
      <c r="H77" s="468"/>
      <c r="I77" s="468"/>
      <c r="K77" s="483" t="s">
        <v>729</v>
      </c>
      <c r="L77" s="483"/>
      <c r="M77" s="483"/>
      <c r="N77" s="483"/>
      <c r="O77" s="483"/>
      <c r="P77" s="483"/>
    </row>
    <row r="78" spans="1:16" ht="14.1" customHeight="1">
      <c r="A78" s="474"/>
      <c r="B78" s="396" t="s">
        <v>519</v>
      </c>
      <c r="C78" s="397" t="s">
        <v>520</v>
      </c>
      <c r="D78" s="493" t="s">
        <v>614</v>
      </c>
      <c r="E78" s="493" t="s">
        <v>567</v>
      </c>
      <c r="F78" s="493" t="s">
        <v>568</v>
      </c>
      <c r="G78" s="493" t="s">
        <v>523</v>
      </c>
      <c r="H78" s="493" t="s">
        <v>524</v>
      </c>
      <c r="I78" s="493" t="s">
        <v>525</v>
      </c>
      <c r="K78" s="493" t="s">
        <v>526</v>
      </c>
      <c r="L78" s="493" t="s">
        <v>625</v>
      </c>
      <c r="M78" s="493" t="s">
        <v>654</v>
      </c>
      <c r="N78" s="493" t="s">
        <v>730</v>
      </c>
      <c r="O78" s="493" t="s">
        <v>731</v>
      </c>
      <c r="P78" s="493" t="s">
        <v>732</v>
      </c>
    </row>
    <row r="79" spans="1:16" ht="168" customHeight="1">
      <c r="A79" s="479">
        <f>+A77+1</f>
        <v>57</v>
      </c>
      <c r="B79" s="494" t="s">
        <v>513</v>
      </c>
      <c r="C79" s="494" t="s">
        <v>591</v>
      </c>
      <c r="D79" s="495" t="s">
        <v>733</v>
      </c>
      <c r="E79" s="495" t="s">
        <v>734</v>
      </c>
      <c r="F79" s="495" t="s">
        <v>735</v>
      </c>
      <c r="G79" s="495" t="s">
        <v>736</v>
      </c>
      <c r="H79" s="495" t="s">
        <v>737</v>
      </c>
      <c r="I79" s="495" t="s">
        <v>738</v>
      </c>
      <c r="K79" s="495" t="s">
        <v>739</v>
      </c>
      <c r="L79" s="495" t="s">
        <v>740</v>
      </c>
      <c r="M79" s="495" t="s">
        <v>741</v>
      </c>
      <c r="N79" s="495" t="s">
        <v>742</v>
      </c>
      <c r="O79" s="495" t="s">
        <v>743</v>
      </c>
      <c r="P79" s="495" t="s">
        <v>744</v>
      </c>
    </row>
    <row r="80" spans="1:16" ht="30">
      <c r="A80" s="496">
        <f>+A79+1</f>
        <v>58</v>
      </c>
      <c r="B80" s="497"/>
      <c r="C80" s="497"/>
      <c r="D80" s="498" t="s">
        <v>6</v>
      </c>
      <c r="E80" s="498" t="s">
        <v>745</v>
      </c>
      <c r="F80" s="498"/>
      <c r="G80" s="498" t="s">
        <v>746</v>
      </c>
      <c r="H80" s="498" t="s">
        <v>747</v>
      </c>
      <c r="I80" s="498" t="s">
        <v>748</v>
      </c>
      <c r="J80" s="499"/>
      <c r="K80" s="498"/>
      <c r="L80" s="498" t="s">
        <v>749</v>
      </c>
      <c r="M80" s="498" t="s">
        <v>750</v>
      </c>
      <c r="N80" s="498" t="s">
        <v>751</v>
      </c>
      <c r="O80" s="498" t="s">
        <v>752</v>
      </c>
      <c r="P80" s="498" t="s">
        <v>753</v>
      </c>
    </row>
    <row r="81" spans="1:16" ht="14.1" customHeight="1">
      <c r="A81" s="474">
        <f>+A79+1</f>
        <v>58</v>
      </c>
      <c r="B81" s="500" t="s">
        <v>754</v>
      </c>
      <c r="C81" s="501">
        <v>2023</v>
      </c>
      <c r="D81" s="502" t="s">
        <v>90</v>
      </c>
      <c r="E81" s="503">
        <v>0</v>
      </c>
      <c r="F81" s="504" t="s">
        <v>90</v>
      </c>
      <c r="G81" s="504">
        <f>F8</f>
        <v>366</v>
      </c>
      <c r="H81" s="505" t="s">
        <v>90</v>
      </c>
      <c r="I81" s="506">
        <f>E81</f>
        <v>0</v>
      </c>
      <c r="K81" s="502"/>
      <c r="L81" s="502" t="s">
        <v>90</v>
      </c>
      <c r="M81" s="502" t="s">
        <v>90</v>
      </c>
      <c r="N81" s="502" t="s">
        <v>90</v>
      </c>
      <c r="O81" s="502" t="s">
        <v>90</v>
      </c>
      <c r="P81" s="486">
        <f>G63</f>
        <v>0</v>
      </c>
    </row>
    <row r="82" spans="1:16" ht="14.1" customHeight="1">
      <c r="A82" s="474">
        <f t="shared" ref="A82:A94" si="12">+A81+1</f>
        <v>59</v>
      </c>
      <c r="B82" s="500" t="s">
        <v>755</v>
      </c>
      <c r="C82" s="501">
        <v>2024</v>
      </c>
      <c r="D82" s="502">
        <v>0</v>
      </c>
      <c r="E82" s="506">
        <f t="shared" ref="E82:E93" si="13">E81+D82</f>
        <v>0</v>
      </c>
      <c r="F82" s="507">
        <f>F40</f>
        <v>336</v>
      </c>
      <c r="G82" s="504">
        <f t="shared" ref="G82:G93" si="14">G81</f>
        <v>366</v>
      </c>
      <c r="H82" s="506">
        <f t="shared" ref="H82:H93" si="15">IFERROR(D82*F82/G82,0)</f>
        <v>0</v>
      </c>
      <c r="I82" s="506">
        <f t="shared" ref="I82:I93" si="16">+I81+H82</f>
        <v>0</v>
      </c>
      <c r="K82" s="486">
        <v>0</v>
      </c>
      <c r="L82" s="506">
        <f t="shared" ref="L82:L93" si="17">K82-D82</f>
        <v>0</v>
      </c>
      <c r="M82" s="506">
        <f t="shared" ref="M82:M93" si="18">IF(AND(D82&gt;=0,K82&gt;=0),IF(L82&gt;=0,H82,K82/D82*H82),IF(AND(D82&lt;0,K82&lt;0),IF(L82&lt;0,H82,K82/D82*H82),0))</f>
        <v>0</v>
      </c>
      <c r="N82" s="506">
        <f t="shared" ref="N82:N93" si="19">IF(AND(D82&gt;=0,K82&gt;=0),IF(L82&gt;=0,L82*50%,0),IF(AND(D82&lt;0,K82&lt;0),IF(L82&lt;0,L82*50%,0),0))</f>
        <v>0</v>
      </c>
      <c r="O82" s="506">
        <f t="shared" ref="O82:O93" si="20">IF(AND(D82&gt;=0,K82&lt;=0),K82*50%,IF(AND(D82&lt;0,K82&gt;=0),K82*50%,0))</f>
        <v>0</v>
      </c>
      <c r="P82" s="506">
        <f t="shared" ref="P82:P93" si="21">P81+M82+N82+O82</f>
        <v>0</v>
      </c>
    </row>
    <row r="83" spans="1:16" ht="14.1" customHeight="1">
      <c r="A83" s="474">
        <f t="shared" si="12"/>
        <v>60</v>
      </c>
      <c r="B83" s="500" t="s">
        <v>529</v>
      </c>
      <c r="C83" s="501">
        <v>2024</v>
      </c>
      <c r="D83" s="502">
        <v>0</v>
      </c>
      <c r="E83" s="506">
        <f t="shared" si="13"/>
        <v>0</v>
      </c>
      <c r="F83" s="504">
        <v>307</v>
      </c>
      <c r="G83" s="504">
        <f t="shared" si="14"/>
        <v>366</v>
      </c>
      <c r="H83" s="506">
        <f t="shared" si="15"/>
        <v>0</v>
      </c>
      <c r="I83" s="506">
        <f t="shared" si="16"/>
        <v>0</v>
      </c>
      <c r="K83" s="486">
        <v>0</v>
      </c>
      <c r="L83" s="506">
        <f t="shared" si="17"/>
        <v>0</v>
      </c>
      <c r="M83" s="506">
        <f t="shared" si="18"/>
        <v>0</v>
      </c>
      <c r="N83" s="506">
        <f t="shared" si="19"/>
        <v>0</v>
      </c>
      <c r="O83" s="506">
        <f t="shared" si="20"/>
        <v>0</v>
      </c>
      <c r="P83" s="506">
        <f t="shared" si="21"/>
        <v>0</v>
      </c>
    </row>
    <row r="84" spans="1:16" ht="14.1" customHeight="1">
      <c r="A84" s="474">
        <f t="shared" si="12"/>
        <v>61</v>
      </c>
      <c r="B84" s="500" t="s">
        <v>756</v>
      </c>
      <c r="C84" s="501">
        <v>2024</v>
      </c>
      <c r="D84" s="502">
        <v>0</v>
      </c>
      <c r="E84" s="506">
        <f t="shared" si="13"/>
        <v>0</v>
      </c>
      <c r="F84" s="504">
        <v>276</v>
      </c>
      <c r="G84" s="504">
        <f t="shared" si="14"/>
        <v>366</v>
      </c>
      <c r="H84" s="506">
        <f t="shared" si="15"/>
        <v>0</v>
      </c>
      <c r="I84" s="506">
        <f t="shared" si="16"/>
        <v>0</v>
      </c>
      <c r="K84" s="486">
        <v>0</v>
      </c>
      <c r="L84" s="506">
        <f t="shared" si="17"/>
        <v>0</v>
      </c>
      <c r="M84" s="506">
        <f t="shared" si="18"/>
        <v>0</v>
      </c>
      <c r="N84" s="506">
        <f t="shared" si="19"/>
        <v>0</v>
      </c>
      <c r="O84" s="506">
        <f t="shared" si="20"/>
        <v>0</v>
      </c>
      <c r="P84" s="506">
        <f t="shared" si="21"/>
        <v>0</v>
      </c>
    </row>
    <row r="85" spans="1:16" ht="14.1" customHeight="1">
      <c r="A85" s="474">
        <f t="shared" si="12"/>
        <v>62</v>
      </c>
      <c r="B85" s="500" t="s">
        <v>531</v>
      </c>
      <c r="C85" s="501">
        <v>2024</v>
      </c>
      <c r="D85" s="502">
        <v>0</v>
      </c>
      <c r="E85" s="506">
        <f t="shared" si="13"/>
        <v>0</v>
      </c>
      <c r="F85" s="504">
        <v>246</v>
      </c>
      <c r="G85" s="504">
        <f t="shared" si="14"/>
        <v>366</v>
      </c>
      <c r="H85" s="506">
        <f t="shared" si="15"/>
        <v>0</v>
      </c>
      <c r="I85" s="506">
        <f t="shared" si="16"/>
        <v>0</v>
      </c>
      <c r="K85" s="486">
        <v>0</v>
      </c>
      <c r="L85" s="506">
        <f t="shared" si="17"/>
        <v>0</v>
      </c>
      <c r="M85" s="506">
        <f t="shared" si="18"/>
        <v>0</v>
      </c>
      <c r="N85" s="506">
        <f t="shared" si="19"/>
        <v>0</v>
      </c>
      <c r="O85" s="506">
        <f t="shared" si="20"/>
        <v>0</v>
      </c>
      <c r="P85" s="506">
        <f t="shared" si="21"/>
        <v>0</v>
      </c>
    </row>
    <row r="86" spans="1:16" ht="14.1" customHeight="1">
      <c r="A86" s="474">
        <f t="shared" si="12"/>
        <v>63</v>
      </c>
      <c r="B86" s="500" t="s">
        <v>532</v>
      </c>
      <c r="C86" s="501">
        <v>2024</v>
      </c>
      <c r="D86" s="502">
        <v>0</v>
      </c>
      <c r="E86" s="506">
        <f t="shared" si="13"/>
        <v>0</v>
      </c>
      <c r="F86" s="504">
        <v>215</v>
      </c>
      <c r="G86" s="504">
        <f t="shared" si="14"/>
        <v>366</v>
      </c>
      <c r="H86" s="506">
        <f t="shared" si="15"/>
        <v>0</v>
      </c>
      <c r="I86" s="506">
        <f t="shared" si="16"/>
        <v>0</v>
      </c>
      <c r="K86" s="486">
        <v>0</v>
      </c>
      <c r="L86" s="506">
        <f t="shared" si="17"/>
        <v>0</v>
      </c>
      <c r="M86" s="506">
        <f t="shared" si="18"/>
        <v>0</v>
      </c>
      <c r="N86" s="506">
        <f t="shared" si="19"/>
        <v>0</v>
      </c>
      <c r="O86" s="506">
        <f t="shared" si="20"/>
        <v>0</v>
      </c>
      <c r="P86" s="506">
        <f t="shared" si="21"/>
        <v>0</v>
      </c>
    </row>
    <row r="87" spans="1:16" ht="14.1" customHeight="1">
      <c r="A87" s="474">
        <f t="shared" si="12"/>
        <v>64</v>
      </c>
      <c r="B87" s="500" t="s">
        <v>533</v>
      </c>
      <c r="C87" s="501">
        <v>2024</v>
      </c>
      <c r="D87" s="502">
        <v>0</v>
      </c>
      <c r="E87" s="506">
        <f t="shared" si="13"/>
        <v>0</v>
      </c>
      <c r="F87" s="504">
        <v>185</v>
      </c>
      <c r="G87" s="504">
        <f t="shared" si="14"/>
        <v>366</v>
      </c>
      <c r="H87" s="506">
        <f t="shared" si="15"/>
        <v>0</v>
      </c>
      <c r="I87" s="506">
        <f t="shared" si="16"/>
        <v>0</v>
      </c>
      <c r="K87" s="486">
        <v>0</v>
      </c>
      <c r="L87" s="506">
        <f t="shared" si="17"/>
        <v>0</v>
      </c>
      <c r="M87" s="506">
        <f t="shared" si="18"/>
        <v>0</v>
      </c>
      <c r="N87" s="506">
        <f t="shared" si="19"/>
        <v>0</v>
      </c>
      <c r="O87" s="506">
        <f t="shared" si="20"/>
        <v>0</v>
      </c>
      <c r="P87" s="506">
        <f t="shared" si="21"/>
        <v>0</v>
      </c>
    </row>
    <row r="88" spans="1:16" ht="14.1" customHeight="1">
      <c r="A88" s="474">
        <f t="shared" si="12"/>
        <v>65</v>
      </c>
      <c r="B88" s="500" t="s">
        <v>535</v>
      </c>
      <c r="C88" s="501">
        <v>2024</v>
      </c>
      <c r="D88" s="502">
        <v>0</v>
      </c>
      <c r="E88" s="506">
        <f t="shared" si="13"/>
        <v>0</v>
      </c>
      <c r="F88" s="504">
        <v>154</v>
      </c>
      <c r="G88" s="504">
        <f t="shared" si="14"/>
        <v>366</v>
      </c>
      <c r="H88" s="506">
        <f t="shared" si="15"/>
        <v>0</v>
      </c>
      <c r="I88" s="506">
        <f t="shared" si="16"/>
        <v>0</v>
      </c>
      <c r="K88" s="486">
        <v>0</v>
      </c>
      <c r="L88" s="506">
        <f t="shared" si="17"/>
        <v>0</v>
      </c>
      <c r="M88" s="506">
        <f t="shared" si="18"/>
        <v>0</v>
      </c>
      <c r="N88" s="506">
        <f t="shared" si="19"/>
        <v>0</v>
      </c>
      <c r="O88" s="506">
        <f t="shared" si="20"/>
        <v>0</v>
      </c>
      <c r="P88" s="506">
        <f t="shared" si="21"/>
        <v>0</v>
      </c>
    </row>
    <row r="89" spans="1:16" ht="14.1" customHeight="1">
      <c r="A89" s="474">
        <f t="shared" si="12"/>
        <v>66</v>
      </c>
      <c r="B89" s="500" t="s">
        <v>757</v>
      </c>
      <c r="C89" s="501">
        <v>2024</v>
      </c>
      <c r="D89" s="502">
        <v>0</v>
      </c>
      <c r="E89" s="506">
        <f t="shared" si="13"/>
        <v>0</v>
      </c>
      <c r="F89" s="504">
        <v>123</v>
      </c>
      <c r="G89" s="504">
        <f t="shared" si="14"/>
        <v>366</v>
      </c>
      <c r="H89" s="506">
        <f t="shared" si="15"/>
        <v>0</v>
      </c>
      <c r="I89" s="506">
        <f t="shared" si="16"/>
        <v>0</v>
      </c>
      <c r="K89" s="486">
        <v>0</v>
      </c>
      <c r="L89" s="506">
        <f t="shared" si="17"/>
        <v>0</v>
      </c>
      <c r="M89" s="506">
        <f t="shared" si="18"/>
        <v>0</v>
      </c>
      <c r="N89" s="506">
        <f t="shared" si="19"/>
        <v>0</v>
      </c>
      <c r="O89" s="506">
        <f t="shared" si="20"/>
        <v>0</v>
      </c>
      <c r="P89" s="506">
        <f t="shared" si="21"/>
        <v>0</v>
      </c>
    </row>
    <row r="90" spans="1:16" ht="14.1" customHeight="1">
      <c r="A90" s="474">
        <f t="shared" si="12"/>
        <v>67</v>
      </c>
      <c r="B90" s="500" t="s">
        <v>537</v>
      </c>
      <c r="C90" s="501">
        <v>2024</v>
      </c>
      <c r="D90" s="502">
        <v>0</v>
      </c>
      <c r="E90" s="506">
        <f t="shared" si="13"/>
        <v>0</v>
      </c>
      <c r="F90" s="504">
        <v>93</v>
      </c>
      <c r="G90" s="504">
        <f t="shared" si="14"/>
        <v>366</v>
      </c>
      <c r="H90" s="506">
        <f t="shared" si="15"/>
        <v>0</v>
      </c>
      <c r="I90" s="506">
        <f t="shared" si="16"/>
        <v>0</v>
      </c>
      <c r="K90" s="486">
        <v>0</v>
      </c>
      <c r="L90" s="506">
        <f t="shared" si="17"/>
        <v>0</v>
      </c>
      <c r="M90" s="506">
        <f t="shared" si="18"/>
        <v>0</v>
      </c>
      <c r="N90" s="506">
        <f t="shared" si="19"/>
        <v>0</v>
      </c>
      <c r="O90" s="506">
        <f t="shared" si="20"/>
        <v>0</v>
      </c>
      <c r="P90" s="506">
        <f t="shared" si="21"/>
        <v>0</v>
      </c>
    </row>
    <row r="91" spans="1:16" ht="14.1" customHeight="1">
      <c r="A91" s="474">
        <f t="shared" si="12"/>
        <v>68</v>
      </c>
      <c r="B91" s="500" t="s">
        <v>538</v>
      </c>
      <c r="C91" s="501">
        <v>2024</v>
      </c>
      <c r="D91" s="502">
        <v>0</v>
      </c>
      <c r="E91" s="506">
        <f t="shared" si="13"/>
        <v>0</v>
      </c>
      <c r="F91" s="504">
        <v>62</v>
      </c>
      <c r="G91" s="504">
        <f t="shared" si="14"/>
        <v>366</v>
      </c>
      <c r="H91" s="506">
        <f t="shared" si="15"/>
        <v>0</v>
      </c>
      <c r="I91" s="506">
        <f t="shared" si="16"/>
        <v>0</v>
      </c>
      <c r="K91" s="486">
        <v>0</v>
      </c>
      <c r="L91" s="506">
        <f t="shared" si="17"/>
        <v>0</v>
      </c>
      <c r="M91" s="506">
        <f t="shared" si="18"/>
        <v>0</v>
      </c>
      <c r="N91" s="506">
        <f t="shared" si="19"/>
        <v>0</v>
      </c>
      <c r="O91" s="506">
        <f t="shared" si="20"/>
        <v>0</v>
      </c>
      <c r="P91" s="506">
        <f t="shared" si="21"/>
        <v>0</v>
      </c>
    </row>
    <row r="92" spans="1:16" ht="14.1" customHeight="1">
      <c r="A92" s="474">
        <f t="shared" si="12"/>
        <v>69</v>
      </c>
      <c r="B92" s="500" t="s">
        <v>539</v>
      </c>
      <c r="C92" s="501">
        <v>2024</v>
      </c>
      <c r="D92" s="502">
        <v>0</v>
      </c>
      <c r="E92" s="506">
        <f t="shared" si="13"/>
        <v>0</v>
      </c>
      <c r="F92" s="504">
        <v>32</v>
      </c>
      <c r="G92" s="504">
        <f t="shared" si="14"/>
        <v>366</v>
      </c>
      <c r="H92" s="506">
        <f t="shared" si="15"/>
        <v>0</v>
      </c>
      <c r="I92" s="506">
        <f t="shared" si="16"/>
        <v>0</v>
      </c>
      <c r="K92" s="486">
        <v>0</v>
      </c>
      <c r="L92" s="506">
        <f t="shared" si="17"/>
        <v>0</v>
      </c>
      <c r="M92" s="506">
        <f t="shared" si="18"/>
        <v>0</v>
      </c>
      <c r="N92" s="506">
        <f t="shared" si="19"/>
        <v>0</v>
      </c>
      <c r="O92" s="506">
        <f t="shared" si="20"/>
        <v>0</v>
      </c>
      <c r="P92" s="506">
        <f t="shared" si="21"/>
        <v>0</v>
      </c>
    </row>
    <row r="93" spans="1:16" ht="14.1" customHeight="1">
      <c r="A93" s="474">
        <f t="shared" si="12"/>
        <v>70</v>
      </c>
      <c r="B93" s="500" t="s">
        <v>527</v>
      </c>
      <c r="C93" s="501">
        <v>2024</v>
      </c>
      <c r="D93" s="502">
        <v>0</v>
      </c>
      <c r="E93" s="506">
        <f t="shared" si="13"/>
        <v>0</v>
      </c>
      <c r="F93" s="504">
        <v>1</v>
      </c>
      <c r="G93" s="504">
        <f t="shared" si="14"/>
        <v>366</v>
      </c>
      <c r="H93" s="506">
        <f t="shared" si="15"/>
        <v>0</v>
      </c>
      <c r="I93" s="508">
        <f t="shared" si="16"/>
        <v>0</v>
      </c>
      <c r="K93" s="486">
        <v>0</v>
      </c>
      <c r="L93" s="506">
        <f t="shared" si="17"/>
        <v>0</v>
      </c>
      <c r="M93" s="506">
        <f t="shared" si="18"/>
        <v>0</v>
      </c>
      <c r="N93" s="506">
        <f t="shared" si="19"/>
        <v>0</v>
      </c>
      <c r="O93" s="506">
        <f t="shared" si="20"/>
        <v>0</v>
      </c>
      <c r="P93" s="506">
        <f t="shared" si="21"/>
        <v>0</v>
      </c>
    </row>
    <row r="94" spans="1:16" ht="14.1" customHeight="1" thickBot="1">
      <c r="A94" s="474">
        <f t="shared" si="12"/>
        <v>71</v>
      </c>
      <c r="B94" s="509" t="s">
        <v>758</v>
      </c>
      <c r="C94" s="510"/>
      <c r="D94" s="511">
        <f>SUM(D82:D93)</f>
        <v>0</v>
      </c>
      <c r="E94" s="512"/>
      <c r="F94" s="512"/>
      <c r="G94" s="512"/>
      <c r="H94" s="512"/>
      <c r="I94" s="506"/>
      <c r="K94" s="513">
        <f>SUM(K82:K93)</f>
        <v>0</v>
      </c>
      <c r="L94" s="513">
        <f>SUM(L82:L93)</f>
        <v>0</v>
      </c>
    </row>
    <row r="95" spans="1:16" ht="14.1" customHeight="1" thickTop="1">
      <c r="A95" s="474"/>
      <c r="B95" s="468"/>
      <c r="C95" s="468"/>
      <c r="D95" s="468"/>
      <c r="E95" s="468"/>
      <c r="F95" s="468"/>
      <c r="G95" s="468"/>
      <c r="H95" s="468"/>
      <c r="I95" s="468"/>
      <c r="K95" s="516"/>
    </row>
    <row r="96" spans="1:16" ht="14.1" customHeight="1">
      <c r="A96" s="479">
        <f>+A94+1</f>
        <v>72</v>
      </c>
      <c r="B96" s="700" t="s">
        <v>762</v>
      </c>
      <c r="C96" s="700"/>
      <c r="D96" s="700"/>
      <c r="E96" s="700"/>
      <c r="F96" s="700"/>
      <c r="G96" s="700"/>
      <c r="H96" s="700"/>
      <c r="I96" s="700"/>
      <c r="K96" s="483"/>
      <c r="L96" s="483"/>
      <c r="M96" s="483"/>
      <c r="N96" s="483"/>
      <c r="O96" s="483"/>
      <c r="P96" s="483"/>
    </row>
    <row r="97" spans="1:16" ht="14.1" customHeight="1">
      <c r="A97" s="517"/>
      <c r="K97" s="483"/>
      <c r="L97" s="483"/>
      <c r="M97" s="483"/>
      <c r="N97" s="483"/>
      <c r="O97" s="483"/>
      <c r="P97" s="483"/>
    </row>
    <row r="98" spans="1:16" ht="73.5" customHeight="1">
      <c r="A98" s="382">
        <f>A96+1</f>
        <v>73</v>
      </c>
      <c r="B98" s="697" t="s">
        <v>763</v>
      </c>
      <c r="C98" s="697"/>
      <c r="D98" s="697"/>
      <c r="E98" s="697"/>
      <c r="F98" s="697"/>
      <c r="G98" s="697"/>
      <c r="H98" s="697"/>
      <c r="I98" s="697"/>
      <c r="J98" s="518"/>
      <c r="K98" s="483"/>
      <c r="L98" s="483"/>
      <c r="M98" s="483"/>
      <c r="N98" s="483"/>
      <c r="O98" s="483"/>
      <c r="P98" s="483"/>
    </row>
    <row r="99" spans="1:16" ht="14.1" customHeight="1">
      <c r="A99" s="517"/>
      <c r="K99" s="483"/>
      <c r="L99" s="483"/>
      <c r="M99" s="483"/>
      <c r="N99" s="483"/>
      <c r="O99" s="483"/>
      <c r="P99" s="483"/>
    </row>
    <row r="100" spans="1:16" ht="58.5" customHeight="1">
      <c r="A100" s="382">
        <f>+A98+1</f>
        <v>74</v>
      </c>
      <c r="B100" s="697" t="s">
        <v>764</v>
      </c>
      <c r="C100" s="697"/>
      <c r="D100" s="697"/>
      <c r="E100" s="697"/>
      <c r="F100" s="697"/>
      <c r="G100" s="697"/>
      <c r="H100" s="697"/>
      <c r="I100" s="697"/>
      <c r="J100" s="518"/>
      <c r="K100" s="483"/>
      <c r="L100" s="483"/>
      <c r="M100" s="483"/>
      <c r="N100" s="483"/>
      <c r="O100" s="483"/>
      <c r="P100" s="483"/>
    </row>
    <row r="101" spans="1:16" ht="14.1" customHeight="1">
      <c r="A101" s="517"/>
      <c r="K101" s="483"/>
      <c r="L101" s="483"/>
      <c r="M101" s="483"/>
      <c r="N101" s="483"/>
      <c r="O101" s="483"/>
      <c r="P101" s="483"/>
    </row>
    <row r="102" spans="1:16" ht="57.75" customHeight="1">
      <c r="A102" s="382">
        <f>+A100+1</f>
        <v>75</v>
      </c>
      <c r="B102" s="697" t="s">
        <v>765</v>
      </c>
      <c r="C102" s="697"/>
      <c r="D102" s="697"/>
      <c r="E102" s="697"/>
      <c r="F102" s="697"/>
      <c r="G102" s="697"/>
      <c r="H102" s="697"/>
      <c r="I102" s="697"/>
      <c r="J102" s="518"/>
      <c r="K102" s="483"/>
      <c r="L102" s="483"/>
      <c r="M102" s="483"/>
      <c r="N102" s="483"/>
      <c r="O102" s="483"/>
      <c r="P102" s="483"/>
    </row>
    <row r="103" spans="1:16" ht="14.1" customHeight="1">
      <c r="A103" s="382"/>
      <c r="B103" s="519"/>
      <c r="C103" s="519"/>
      <c r="D103" s="519"/>
      <c r="E103" s="519"/>
      <c r="F103" s="519"/>
      <c r="G103" s="519"/>
      <c r="H103" s="519"/>
      <c r="I103" s="519"/>
      <c r="J103" s="519"/>
      <c r="K103" s="483"/>
      <c r="L103" s="483"/>
      <c r="M103" s="483"/>
      <c r="N103" s="483"/>
      <c r="O103" s="483"/>
      <c r="P103" s="483"/>
    </row>
    <row r="104" spans="1:16" ht="57.75" customHeight="1">
      <c r="A104" s="382">
        <f>+A102+1</f>
        <v>76</v>
      </c>
      <c r="B104" s="697" t="s">
        <v>766</v>
      </c>
      <c r="C104" s="697"/>
      <c r="D104" s="697"/>
      <c r="E104" s="697"/>
      <c r="F104" s="697"/>
      <c r="G104" s="697"/>
      <c r="H104" s="697"/>
      <c r="I104" s="697"/>
      <c r="J104" s="518"/>
      <c r="K104" s="483"/>
      <c r="L104" s="483"/>
      <c r="M104" s="483"/>
      <c r="N104" s="483"/>
      <c r="O104" s="483"/>
      <c r="P104" s="483"/>
    </row>
    <row r="105" spans="1:16" ht="14.1" customHeight="1">
      <c r="A105" s="517"/>
      <c r="K105" s="483"/>
      <c r="L105" s="483"/>
      <c r="M105" s="483"/>
      <c r="N105" s="483"/>
      <c r="O105" s="483"/>
      <c r="P105" s="483"/>
    </row>
    <row r="106" spans="1:16" ht="42.75" customHeight="1">
      <c r="A106" s="382">
        <f>+A104+1</f>
        <v>77</v>
      </c>
      <c r="B106" s="697" t="s">
        <v>767</v>
      </c>
      <c r="C106" s="697"/>
      <c r="D106" s="697"/>
      <c r="E106" s="697"/>
      <c r="F106" s="697"/>
      <c r="G106" s="697"/>
      <c r="H106" s="697"/>
      <c r="I106" s="697"/>
      <c r="J106" s="518"/>
      <c r="K106" s="483"/>
      <c r="L106" s="483"/>
      <c r="M106" s="483"/>
      <c r="N106" s="483"/>
      <c r="O106" s="483"/>
      <c r="P106" s="483"/>
    </row>
    <row r="113" ht="56.1" customHeight="1"/>
    <row r="176" spans="11:16" ht="14.1" customHeight="1">
      <c r="K176" s="483"/>
      <c r="L176" s="483"/>
      <c r="M176" s="483"/>
      <c r="N176" s="483"/>
      <c r="O176" s="483"/>
      <c r="P176" s="483"/>
    </row>
  </sheetData>
  <mergeCells count="9">
    <mergeCell ref="B102:I102"/>
    <mergeCell ref="B104:I104"/>
    <mergeCell ref="B106:I106"/>
    <mergeCell ref="B10:I10"/>
    <mergeCell ref="B12:I12"/>
    <mergeCell ref="B54:I54"/>
    <mergeCell ref="B96:I96"/>
    <mergeCell ref="B98:I98"/>
    <mergeCell ref="B100:I100"/>
  </mergeCells>
  <pageMargins left="0.7" right="0.7" top="0.75" bottom="0.75" header="0.3" footer="0.3"/>
  <pageSetup scale="43" orientation="landscape" horizontalDpi="1200" verticalDpi="1200" r:id="rId1"/>
  <rowBreaks count="1" manualBreakCount="1">
    <brk id="5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5"/>
  <sheetViews>
    <sheetView view="pageBreakPreview" zoomScaleNormal="90" zoomScaleSheetLayoutView="100" workbookViewId="0">
      <selection activeCell="H33" sqref="H33"/>
    </sheetView>
  </sheetViews>
  <sheetFormatPr defaultColWidth="8.44140625" defaultRowHeight="15"/>
  <cols>
    <col min="1" max="1" width="7.109375" style="371" customWidth="1"/>
    <col min="2" max="6" width="8.44140625" style="371"/>
    <col min="7" max="7" width="9" style="371" bestFit="1" customWidth="1"/>
    <col min="8" max="8" width="8.44140625" style="371" customWidth="1"/>
    <col min="9" max="10" width="8.44140625" style="371"/>
    <col min="11" max="11" width="8" style="371" customWidth="1"/>
    <col min="12" max="12" width="8.44140625" style="371"/>
    <col min="13" max="13" width="2.44140625" style="371" customWidth="1"/>
    <col min="14" max="16384" width="8.44140625" style="371"/>
  </cols>
  <sheetData>
    <row r="1" spans="1:19">
      <c r="A1" s="466" t="s">
        <v>414</v>
      </c>
    </row>
    <row r="2" spans="1:19">
      <c r="A2" s="466" t="s">
        <v>768</v>
      </c>
    </row>
    <row r="3" spans="1:19">
      <c r="A3" s="368" t="s">
        <v>709</v>
      </c>
    </row>
    <row r="4" spans="1:19">
      <c r="A4" s="372">
        <v>2024</v>
      </c>
      <c r="B4" s="372" t="s">
        <v>886</v>
      </c>
      <c r="C4" s="422"/>
      <c r="F4" s="520"/>
    </row>
    <row r="6" spans="1:19">
      <c r="A6" s="472" t="s">
        <v>461</v>
      </c>
    </row>
    <row r="7" spans="1:19">
      <c r="A7" s="474">
        <v>1</v>
      </c>
      <c r="B7" s="521" t="s">
        <v>769</v>
      </c>
      <c r="C7" s="422"/>
      <c r="D7" s="422"/>
      <c r="E7" s="422"/>
      <c r="F7" s="422"/>
      <c r="G7" s="422"/>
      <c r="H7" s="422"/>
      <c r="I7" s="422"/>
      <c r="J7" s="422"/>
      <c r="K7" s="422"/>
      <c r="L7" s="422"/>
      <c r="M7" s="422"/>
      <c r="N7" s="422"/>
      <c r="O7" s="422"/>
      <c r="P7" s="422"/>
      <c r="Q7" s="422"/>
    </row>
    <row r="8" spans="1:19" ht="139.5" customHeight="1">
      <c r="A8" s="479">
        <f>+A7+1</f>
        <v>2</v>
      </c>
      <c r="B8" s="702" t="s">
        <v>770</v>
      </c>
      <c r="C8" s="702"/>
      <c r="D8" s="702"/>
      <c r="E8" s="702"/>
      <c r="F8" s="702"/>
      <c r="G8" s="702"/>
      <c r="H8" s="702"/>
      <c r="I8" s="702"/>
      <c r="J8" s="702"/>
      <c r="K8" s="702"/>
      <c r="L8" s="702"/>
      <c r="M8" s="702"/>
      <c r="N8" s="702"/>
      <c r="O8" s="702"/>
      <c r="P8" s="702"/>
      <c r="Q8" s="702"/>
    </row>
    <row r="9" spans="1:19" ht="80.25" customHeight="1">
      <c r="A9" s="479">
        <f>+A8+1</f>
        <v>3</v>
      </c>
      <c r="B9" s="703" t="s">
        <v>771</v>
      </c>
      <c r="C9" s="704"/>
      <c r="D9" s="704"/>
      <c r="E9" s="704"/>
      <c r="F9" s="704"/>
      <c r="G9" s="704"/>
      <c r="H9" s="704"/>
      <c r="I9" s="704"/>
      <c r="J9" s="704"/>
      <c r="K9" s="704"/>
      <c r="L9" s="704"/>
      <c r="M9" s="704"/>
      <c r="N9" s="704"/>
      <c r="O9" s="704"/>
      <c r="P9" s="704"/>
      <c r="Q9" s="704"/>
      <c r="R9" s="522"/>
      <c r="S9" s="522"/>
    </row>
    <row r="10" spans="1:19" ht="30" customHeight="1">
      <c r="A10" s="479">
        <f>+A9+1</f>
        <v>4</v>
      </c>
      <c r="B10" s="703" t="s">
        <v>772</v>
      </c>
      <c r="C10" s="704"/>
      <c r="D10" s="704"/>
      <c r="E10" s="704"/>
      <c r="F10" s="704"/>
      <c r="G10" s="704"/>
      <c r="H10" s="704"/>
      <c r="I10" s="704"/>
      <c r="J10" s="704"/>
      <c r="K10" s="704"/>
      <c r="L10" s="704"/>
      <c r="M10" s="704"/>
      <c r="N10" s="704"/>
      <c r="O10" s="704"/>
      <c r="P10" s="704"/>
      <c r="Q10" s="704"/>
      <c r="R10" s="522"/>
      <c r="S10" s="522"/>
    </row>
    <row r="11" spans="1:19">
      <c r="A11" s="523"/>
      <c r="C11" s="522"/>
      <c r="G11" s="522"/>
      <c r="H11" s="522"/>
      <c r="I11" s="522"/>
      <c r="J11" s="522"/>
      <c r="K11" s="522"/>
      <c r="L11" s="522"/>
      <c r="M11" s="522"/>
      <c r="N11" s="522"/>
      <c r="O11" s="522"/>
      <c r="P11" s="522"/>
      <c r="Q11" s="522"/>
      <c r="R11" s="522"/>
      <c r="S11" s="522"/>
    </row>
    <row r="12" spans="1:19">
      <c r="A12" s="522"/>
      <c r="B12" s="522" t="s">
        <v>519</v>
      </c>
      <c r="F12" s="522" t="s">
        <v>520</v>
      </c>
      <c r="G12" s="522" t="s">
        <v>521</v>
      </c>
      <c r="H12" s="522" t="s">
        <v>567</v>
      </c>
      <c r="I12" s="522" t="s">
        <v>522</v>
      </c>
      <c r="J12" s="522" t="s">
        <v>523</v>
      </c>
      <c r="K12" s="522" t="s">
        <v>524</v>
      </c>
      <c r="L12" s="522" t="s">
        <v>525</v>
      </c>
      <c r="M12" s="522"/>
      <c r="N12" s="522" t="s">
        <v>526</v>
      </c>
      <c r="O12" s="522" t="s">
        <v>625</v>
      </c>
      <c r="P12" s="522" t="s">
        <v>654</v>
      </c>
      <c r="Q12" s="522" t="s">
        <v>730</v>
      </c>
      <c r="R12" s="522" t="s">
        <v>731</v>
      </c>
      <c r="S12" s="522" t="s">
        <v>732</v>
      </c>
    </row>
    <row r="13" spans="1:19" ht="15.6" customHeight="1">
      <c r="A13" s="479">
        <f>+A10+1</f>
        <v>5</v>
      </c>
      <c r="B13" s="524" t="s">
        <v>773</v>
      </c>
      <c r="C13" s="417"/>
      <c r="D13" s="417"/>
      <c r="E13" s="417"/>
      <c r="F13" s="417"/>
      <c r="G13" s="417"/>
      <c r="H13" s="417"/>
      <c r="I13" s="417"/>
      <c r="J13" s="417"/>
      <c r="K13" s="417"/>
      <c r="L13" s="417"/>
      <c r="M13" s="525"/>
      <c r="N13" s="520"/>
      <c r="O13" s="520"/>
      <c r="P13" s="520"/>
      <c r="Q13" s="520"/>
      <c r="R13" s="520"/>
      <c r="S13" s="520"/>
    </row>
    <row r="14" spans="1:19" ht="15.6" customHeight="1">
      <c r="A14" s="479"/>
      <c r="B14" s="526"/>
      <c r="H14" s="527">
        <v>0.38191703124999998</v>
      </c>
      <c r="I14" s="527">
        <f>H14</f>
        <v>0.38191703124999998</v>
      </c>
      <c r="J14" s="528">
        <f>I14</f>
        <v>0.38191703124999998</v>
      </c>
      <c r="K14" s="528">
        <f>1/(1-J14)</f>
        <v>1.6179057676065434</v>
      </c>
      <c r="L14" s="528">
        <f>J14</f>
        <v>0.38191703124999998</v>
      </c>
      <c r="M14" s="525"/>
      <c r="N14" s="520"/>
      <c r="O14" s="520"/>
      <c r="P14" s="520"/>
      <c r="Q14" s="520"/>
      <c r="R14" s="520"/>
      <c r="S14" s="520"/>
    </row>
    <row r="15" spans="1:19" s="520" customFormat="1">
      <c r="A15" s="479">
        <f>+A13+1</f>
        <v>6</v>
      </c>
      <c r="B15" s="701" t="s">
        <v>774</v>
      </c>
      <c r="C15" s="701"/>
      <c r="D15" s="701"/>
      <c r="E15" s="701"/>
      <c r="F15" s="701"/>
      <c r="G15" s="701"/>
      <c r="H15" s="529" t="s">
        <v>606</v>
      </c>
      <c r="I15" s="529" t="s">
        <v>606</v>
      </c>
      <c r="J15" s="529" t="s">
        <v>606</v>
      </c>
      <c r="K15" s="529" t="s">
        <v>606</v>
      </c>
      <c r="L15" s="529" t="s">
        <v>606</v>
      </c>
      <c r="M15" s="529"/>
    </row>
    <row r="16" spans="1:19" s="520" customFormat="1">
      <c r="A16" s="479">
        <f>+A15+1</f>
        <v>7</v>
      </c>
      <c r="B16" s="530" t="s">
        <v>775</v>
      </c>
      <c r="C16" s="530"/>
      <c r="D16" s="530"/>
      <c r="F16" s="531" t="s">
        <v>776</v>
      </c>
      <c r="G16" s="532" t="s">
        <v>12</v>
      </c>
      <c r="H16" s="533">
        <v>190</v>
      </c>
      <c r="I16" s="533">
        <v>282</v>
      </c>
      <c r="J16" s="533">
        <v>283</v>
      </c>
      <c r="K16" s="533">
        <v>182.3</v>
      </c>
      <c r="L16" s="533">
        <v>283</v>
      </c>
    </row>
    <row r="17" spans="1:19" s="520" customFormat="1">
      <c r="A17" s="479"/>
    </row>
    <row r="18" spans="1:19" s="520" customFormat="1">
      <c r="A18" s="479">
        <f>A16+1</f>
        <v>8</v>
      </c>
      <c r="B18" s="534" t="s">
        <v>777</v>
      </c>
      <c r="C18" s="534"/>
      <c r="D18" s="534"/>
      <c r="F18" s="534" t="s">
        <v>778</v>
      </c>
      <c r="G18" s="535">
        <v>-32424.847560175171</v>
      </c>
      <c r="H18" s="535"/>
      <c r="I18" s="535">
        <f>G18*H14</f>
        <v>-12383.601518915906</v>
      </c>
      <c r="J18" s="535"/>
      <c r="K18" s="535"/>
      <c r="L18" s="535"/>
      <c r="M18" s="536"/>
    </row>
    <row r="19" spans="1:19" s="520" customFormat="1">
      <c r="A19" s="404" t="str">
        <f>A18&amp;"a"</f>
        <v>8a</v>
      </c>
      <c r="B19" s="534" t="s">
        <v>779</v>
      </c>
      <c r="C19" s="534"/>
      <c r="D19" s="534"/>
      <c r="F19" s="534" t="s">
        <v>778</v>
      </c>
      <c r="G19" s="535">
        <v>-73081.618557598194</v>
      </c>
      <c r="H19" s="535"/>
      <c r="I19" s="535">
        <f>G19*I14</f>
        <v>-27911.114798462808</v>
      </c>
      <c r="J19" s="535"/>
      <c r="K19" s="535">
        <f>-I19*K14</f>
        <v>45157.553612761323</v>
      </c>
      <c r="L19" s="535">
        <f>-K19*L14</f>
        <v>-17246.438814298515</v>
      </c>
      <c r="M19" s="536"/>
    </row>
    <row r="20" spans="1:19" s="520" customFormat="1">
      <c r="A20" s="404" t="str">
        <f>A18&amp;"b"</f>
        <v>8b</v>
      </c>
      <c r="B20" s="534" t="s">
        <v>780</v>
      </c>
      <c r="C20" s="534"/>
      <c r="D20" s="534"/>
      <c r="F20" s="534" t="s">
        <v>778</v>
      </c>
      <c r="G20" s="535">
        <v>738595</v>
      </c>
      <c r="H20" s="535">
        <f>G20*H14</f>
        <v>282082.00969609374</v>
      </c>
      <c r="I20" s="535"/>
      <c r="J20" s="535"/>
      <c r="K20" s="535"/>
      <c r="L20" s="535"/>
      <c r="M20" s="536"/>
    </row>
    <row r="21" spans="1:19" s="520" customFormat="1">
      <c r="A21" s="404" t="str">
        <f>A18&amp;"c"</f>
        <v>8c</v>
      </c>
      <c r="B21" s="534" t="s">
        <v>781</v>
      </c>
      <c r="C21" s="534"/>
      <c r="D21" s="534"/>
      <c r="F21" s="534" t="s">
        <v>778</v>
      </c>
      <c r="G21" s="535">
        <v>-1790.6399999999999</v>
      </c>
      <c r="H21" s="535"/>
      <c r="I21" s="535"/>
      <c r="J21" s="535">
        <f>G21*J14</f>
        <v>-683.87591283749987</v>
      </c>
      <c r="K21" s="535"/>
      <c r="L21" s="535"/>
      <c r="M21" s="536"/>
    </row>
    <row r="22" spans="1:19" s="520" customFormat="1">
      <c r="A22" s="404" t="str">
        <f>A18&amp;"d"</f>
        <v>8d</v>
      </c>
      <c r="B22" s="534" t="s">
        <v>782</v>
      </c>
      <c r="C22" s="534"/>
      <c r="D22" s="534"/>
      <c r="F22" s="534" t="s">
        <v>778</v>
      </c>
      <c r="G22" s="535">
        <v>-4128.76</v>
      </c>
      <c r="H22" s="535"/>
      <c r="I22" s="535"/>
      <c r="J22" s="535">
        <f>G22*J14</f>
        <v>-1576.84376194375</v>
      </c>
      <c r="K22" s="535">
        <f>-J22*K14</f>
        <v>2551.1846170631925</v>
      </c>
      <c r="L22" s="535">
        <f>-K22*L14</f>
        <v>-974.34085511944249</v>
      </c>
      <c r="M22" s="536"/>
    </row>
    <row r="23" spans="1:19" s="520" customFormat="1" ht="15.75" thickBot="1">
      <c r="A23" s="479">
        <f>A18+1</f>
        <v>9</v>
      </c>
      <c r="B23" s="520" t="s">
        <v>16</v>
      </c>
      <c r="G23" s="537"/>
      <c r="H23" s="538">
        <f>SUM(H18:H22)</f>
        <v>282082.00969609374</v>
      </c>
      <c r="I23" s="538">
        <f>SUM(I18:I22)</f>
        <v>-40294.716317378712</v>
      </c>
      <c r="J23" s="538">
        <f>SUM(J18:J22)</f>
        <v>-2260.71967478125</v>
      </c>
      <c r="K23" s="538">
        <f>SUM(K18:K22)</f>
        <v>47708.738229824514</v>
      </c>
      <c r="L23" s="538">
        <f>SUM(L18:L22)</f>
        <v>-18220.779669417956</v>
      </c>
      <c r="M23" s="536"/>
    </row>
    <row r="24" spans="1:19" s="520" customFormat="1" ht="15.75" thickTop="1">
      <c r="A24" s="479"/>
      <c r="G24" s="536"/>
      <c r="I24" s="536"/>
      <c r="J24" s="536"/>
      <c r="K24" s="536"/>
    </row>
    <row r="25" spans="1:19" s="520" customFormat="1">
      <c r="A25" s="479">
        <f>A23+1</f>
        <v>10</v>
      </c>
      <c r="B25" s="524" t="s">
        <v>783</v>
      </c>
      <c r="C25" s="539"/>
      <c r="D25" s="539"/>
      <c r="E25" s="539"/>
      <c r="F25" s="539"/>
      <c r="G25" s="540"/>
      <c r="H25" s="539"/>
      <c r="I25" s="540"/>
      <c r="J25" s="540"/>
      <c r="K25" s="540"/>
      <c r="L25" s="539"/>
      <c r="N25" s="705" t="s">
        <v>784</v>
      </c>
      <c r="O25" s="705"/>
      <c r="P25" s="705"/>
      <c r="Q25" s="705"/>
      <c r="R25" s="705"/>
      <c r="S25" s="705"/>
    </row>
    <row r="26" spans="1:19" s="520" customFormat="1">
      <c r="A26" s="479">
        <f>+A25+1</f>
        <v>11</v>
      </c>
      <c r="G26" s="536"/>
      <c r="H26" s="527">
        <v>0.24879146874999999</v>
      </c>
      <c r="I26" s="527">
        <f>H26</f>
        <v>0.24879146874999999</v>
      </c>
      <c r="J26" s="528">
        <f>I26</f>
        <v>0.24879146874999999</v>
      </c>
      <c r="K26" s="528">
        <f>1/(1-J26)</f>
        <v>1.3311882898028522</v>
      </c>
      <c r="L26" s="528">
        <f>J26</f>
        <v>0.24879146874999999</v>
      </c>
      <c r="P26" s="541">
        <f>K26</f>
        <v>1.3311882898028522</v>
      </c>
      <c r="Q26" s="528">
        <f>L26</f>
        <v>0.24879146874999999</v>
      </c>
      <c r="R26" s="541">
        <f>P26</f>
        <v>1.3311882898028522</v>
      </c>
      <c r="S26" s="528">
        <f>Q26</f>
        <v>0.24879146874999999</v>
      </c>
    </row>
    <row r="27" spans="1:19" s="520" customFormat="1">
      <c r="A27" s="479">
        <f>+A26+1</f>
        <v>12</v>
      </c>
      <c r="B27" s="701" t="s">
        <v>774</v>
      </c>
      <c r="C27" s="701"/>
      <c r="D27" s="701"/>
      <c r="E27" s="701"/>
      <c r="F27" s="701"/>
      <c r="G27" s="701"/>
      <c r="H27" s="529" t="s">
        <v>606</v>
      </c>
      <c r="I27" s="529" t="s">
        <v>606</v>
      </c>
      <c r="J27" s="529" t="s">
        <v>606</v>
      </c>
      <c r="K27" s="529" t="s">
        <v>606</v>
      </c>
      <c r="L27" s="529" t="s">
        <v>606</v>
      </c>
      <c r="M27" s="536"/>
      <c r="N27" s="529" t="s">
        <v>606</v>
      </c>
      <c r="O27" s="529" t="s">
        <v>606</v>
      </c>
      <c r="P27" s="529" t="s">
        <v>606</v>
      </c>
      <c r="Q27" s="529" t="s">
        <v>606</v>
      </c>
      <c r="R27" s="529" t="s">
        <v>606</v>
      </c>
      <c r="S27" s="529" t="s">
        <v>606</v>
      </c>
    </row>
    <row r="28" spans="1:19" s="520" customFormat="1">
      <c r="A28" s="479">
        <f>+A27+1</f>
        <v>13</v>
      </c>
      <c r="B28" s="530" t="s">
        <v>775</v>
      </c>
      <c r="C28" s="530"/>
      <c r="D28" s="530"/>
      <c r="F28" s="531" t="s">
        <v>776</v>
      </c>
      <c r="G28" s="532" t="s">
        <v>12</v>
      </c>
      <c r="H28" s="533">
        <v>190</v>
      </c>
      <c r="I28" s="533">
        <v>282</v>
      </c>
      <c r="J28" s="533">
        <v>283</v>
      </c>
      <c r="K28" s="533">
        <v>182.3</v>
      </c>
      <c r="L28" s="533">
        <v>283</v>
      </c>
      <c r="M28" s="542"/>
      <c r="N28" s="533">
        <v>410.2</v>
      </c>
      <c r="O28" s="533">
        <v>411.2</v>
      </c>
      <c r="P28" s="533">
        <v>254</v>
      </c>
      <c r="Q28" s="533">
        <v>190</v>
      </c>
      <c r="R28" s="533">
        <v>182.3</v>
      </c>
      <c r="S28" s="533">
        <v>283</v>
      </c>
    </row>
    <row r="29" spans="1:19" s="520" customFormat="1">
      <c r="A29" s="526"/>
      <c r="G29" s="536"/>
      <c r="H29" s="529"/>
      <c r="I29" s="543"/>
      <c r="J29" s="543"/>
      <c r="K29" s="543"/>
      <c r="L29" s="543"/>
      <c r="M29" s="543"/>
    </row>
    <row r="30" spans="1:19" s="520" customFormat="1" ht="15.75">
      <c r="A30" s="479">
        <f>A28+1</f>
        <v>14</v>
      </c>
      <c r="B30" s="534" t="s">
        <v>777</v>
      </c>
      <c r="C30" s="534"/>
      <c r="D30" s="534"/>
      <c r="F30" s="534" t="s">
        <v>778</v>
      </c>
      <c r="G30" s="535">
        <v>-32424.847560175171</v>
      </c>
      <c r="H30" s="544"/>
      <c r="I30" s="545">
        <f>G30*H26</f>
        <v>-8067.0254484908346</v>
      </c>
      <c r="J30" s="545"/>
      <c r="K30" s="545"/>
      <c r="L30" s="545"/>
      <c r="M30" s="545"/>
      <c r="N30" s="544"/>
      <c r="O30" s="545">
        <f>I18-I30</f>
        <v>-4316.5760704250715</v>
      </c>
      <c r="P30" s="535"/>
      <c r="Q30" s="535"/>
      <c r="R30" s="535"/>
      <c r="S30" s="535"/>
    </row>
    <row r="31" spans="1:19" s="520" customFormat="1" ht="15.75">
      <c r="A31" s="404" t="str">
        <f>A30&amp;"a"</f>
        <v>14a</v>
      </c>
      <c r="B31" s="534" t="s">
        <v>779</v>
      </c>
      <c r="C31" s="534"/>
      <c r="D31" s="534"/>
      <c r="F31" s="534" t="s">
        <v>778</v>
      </c>
      <c r="G31" s="535">
        <v>-73081.618557598194</v>
      </c>
      <c r="H31" s="544"/>
      <c r="I31" s="545">
        <f>G31*I26</f>
        <v>-18182.083219572112</v>
      </c>
      <c r="J31" s="545"/>
      <c r="K31" s="545">
        <f>-I31*K26</f>
        <v>24203.776266115336</v>
      </c>
      <c r="L31" s="545">
        <f>-K31*L26</f>
        <v>-6021.6930465432251</v>
      </c>
      <c r="M31" s="545"/>
      <c r="N31" s="544"/>
      <c r="O31" s="545"/>
      <c r="P31" s="535"/>
      <c r="Q31" s="535"/>
      <c r="R31" s="535"/>
      <c r="S31" s="535"/>
    </row>
    <row r="32" spans="1:19" s="520" customFormat="1" ht="15.75">
      <c r="A32" s="404" t="str">
        <f>A30&amp;"b"</f>
        <v>14b</v>
      </c>
      <c r="B32" s="534" t="s">
        <v>780</v>
      </c>
      <c r="C32" s="534"/>
      <c r="D32" s="534"/>
      <c r="F32" s="534" t="s">
        <v>778</v>
      </c>
      <c r="G32" s="535">
        <v>738595</v>
      </c>
      <c r="H32" s="545">
        <f>G32*H26</f>
        <v>183756.13486140626</v>
      </c>
      <c r="I32" s="545"/>
      <c r="J32" s="545"/>
      <c r="K32" s="545"/>
      <c r="L32" s="545"/>
      <c r="M32" s="545"/>
      <c r="N32" s="545">
        <f>H20-H32</f>
        <v>98325.874834687478</v>
      </c>
      <c r="O32" s="544"/>
      <c r="P32" s="535"/>
      <c r="Q32" s="535"/>
      <c r="R32" s="535"/>
      <c r="S32" s="535"/>
    </row>
    <row r="33" spans="1:19" s="520" customFormat="1" ht="15.75">
      <c r="A33" s="404" t="str">
        <f>A30&amp;"c"</f>
        <v>14c</v>
      </c>
      <c r="B33" s="534" t="s">
        <v>781</v>
      </c>
      <c r="C33" s="534"/>
      <c r="D33" s="534"/>
      <c r="F33" s="534" t="s">
        <v>778</v>
      </c>
      <c r="G33" s="535">
        <v>-1790.6399999999999</v>
      </c>
      <c r="H33" s="544"/>
      <c r="I33" s="544"/>
      <c r="J33" s="545">
        <f>G33*J26</f>
        <v>-445.49595560249998</v>
      </c>
      <c r="K33" s="544"/>
      <c r="L33" s="544"/>
      <c r="M33" s="544"/>
      <c r="N33" s="544"/>
      <c r="O33" s="545">
        <f>J21-J33</f>
        <v>-238.37995723499989</v>
      </c>
      <c r="P33" s="535"/>
      <c r="Q33" s="535"/>
      <c r="R33" s="535"/>
      <c r="S33" s="535"/>
    </row>
    <row r="34" spans="1:19" s="520" customFormat="1" ht="15.75">
      <c r="A34" s="404" t="str">
        <f>A30&amp;"d"</f>
        <v>14d</v>
      </c>
      <c r="B34" s="534" t="s">
        <v>782</v>
      </c>
      <c r="C34" s="534"/>
      <c r="D34" s="534"/>
      <c r="F34" s="534" t="s">
        <v>778</v>
      </c>
      <c r="G34" s="535">
        <v>-4128.76</v>
      </c>
      <c r="H34" s="544"/>
      <c r="I34" s="545"/>
      <c r="J34" s="545">
        <f>G34*J26</f>
        <v>-1027.2002645162499</v>
      </c>
      <c r="K34" s="545">
        <f>-J34*K26</f>
        <v>1367.3969634064242</v>
      </c>
      <c r="L34" s="545">
        <f>-K34*L26</f>
        <v>-340.19669889017428</v>
      </c>
      <c r="M34" s="545"/>
      <c r="N34" s="544"/>
      <c r="O34" s="545"/>
      <c r="P34" s="535"/>
      <c r="Q34" s="535"/>
      <c r="R34" s="535"/>
      <c r="S34" s="535"/>
    </row>
    <row r="35" spans="1:19" s="520" customFormat="1" ht="15.75" thickBot="1">
      <c r="A35" s="479">
        <f>A30+1</f>
        <v>15</v>
      </c>
      <c r="B35" s="520" t="s">
        <v>16</v>
      </c>
      <c r="G35" s="537"/>
      <c r="H35" s="538">
        <f>SUM(H30:H34)</f>
        <v>183756.13486140626</v>
      </c>
      <c r="I35" s="538">
        <f>SUM(I30:I34)</f>
        <v>-26249.108668062945</v>
      </c>
      <c r="J35" s="538">
        <f>SUM(J30:J34)</f>
        <v>-1472.6962201187498</v>
      </c>
      <c r="K35" s="538">
        <f>SUM(K30:K34)</f>
        <v>25571.173229521759</v>
      </c>
      <c r="L35" s="538">
        <f>SUM(L30:L34)</f>
        <v>-6361.8897454333992</v>
      </c>
      <c r="M35" s="536"/>
      <c r="N35" s="538">
        <f t="shared" ref="N35:S35" si="0">SUM(N30:N34)</f>
        <v>98325.874834687478</v>
      </c>
      <c r="O35" s="538">
        <f t="shared" si="0"/>
        <v>-4554.9560276600714</v>
      </c>
      <c r="P35" s="538">
        <f t="shared" si="0"/>
        <v>0</v>
      </c>
      <c r="Q35" s="538">
        <f t="shared" si="0"/>
        <v>0</v>
      </c>
      <c r="R35" s="538">
        <f t="shared" si="0"/>
        <v>0</v>
      </c>
      <c r="S35" s="538">
        <f t="shared" si="0"/>
        <v>0</v>
      </c>
    </row>
    <row r="36" spans="1:19" s="520" customFormat="1" ht="15.75" thickTop="1">
      <c r="A36" s="526"/>
      <c r="M36" s="536"/>
      <c r="Q36" s="536"/>
    </row>
    <row r="37" spans="1:19" s="520" customFormat="1" ht="15.75" thickBot="1">
      <c r="A37" s="546">
        <f>A35+1</f>
        <v>16</v>
      </c>
      <c r="B37" s="526" t="s">
        <v>785</v>
      </c>
      <c r="H37" s="538">
        <f>H35-H23</f>
        <v>-98325.874834687478</v>
      </c>
      <c r="I37" s="538">
        <f>I35-I23</f>
        <v>14045.607649315767</v>
      </c>
      <c r="J37" s="538">
        <f>J35-J23</f>
        <v>788.02345466250017</v>
      </c>
      <c r="K37" s="538">
        <f>K35-K23</f>
        <v>-22137.565000302755</v>
      </c>
      <c r="L37" s="538">
        <f>L35-L23</f>
        <v>11858.889923984556</v>
      </c>
      <c r="M37" s="536"/>
      <c r="N37" s="538">
        <f t="shared" ref="N37:S37" si="1">N35</f>
        <v>98325.874834687478</v>
      </c>
      <c r="O37" s="538">
        <f t="shared" si="1"/>
        <v>-4554.9560276600714</v>
      </c>
      <c r="P37" s="538">
        <f t="shared" si="1"/>
        <v>0</v>
      </c>
      <c r="Q37" s="538">
        <f t="shared" si="1"/>
        <v>0</v>
      </c>
      <c r="R37" s="538">
        <f t="shared" si="1"/>
        <v>0</v>
      </c>
      <c r="S37" s="538">
        <f t="shared" si="1"/>
        <v>0</v>
      </c>
    </row>
    <row r="38" spans="1:19" s="520" customFormat="1" ht="15.75" thickTop="1">
      <c r="A38" s="479"/>
    </row>
    <row r="39" spans="1:19" s="520" customFormat="1">
      <c r="A39" s="479">
        <f>A37+1</f>
        <v>17</v>
      </c>
      <c r="B39" s="526" t="s">
        <v>786</v>
      </c>
    </row>
    <row r="40" spans="1:19" s="520" customFormat="1">
      <c r="A40" s="479">
        <f t="shared" ref="A40:A45" si="2">+A39+1</f>
        <v>18</v>
      </c>
      <c r="B40" s="520" t="s">
        <v>787</v>
      </c>
      <c r="H40" s="535">
        <v>0</v>
      </c>
    </row>
    <row r="41" spans="1:19" s="520" customFormat="1">
      <c r="A41" s="479">
        <f t="shared" si="2"/>
        <v>19</v>
      </c>
      <c r="B41" s="520" t="s">
        <v>788</v>
      </c>
      <c r="H41" s="535">
        <v>0</v>
      </c>
    </row>
    <row r="42" spans="1:19" s="520" customFormat="1">
      <c r="A42" s="479">
        <f t="shared" si="2"/>
        <v>20</v>
      </c>
      <c r="B42" s="520" t="s">
        <v>789</v>
      </c>
      <c r="H42" s="535">
        <f>K37</f>
        <v>-22137.565000302755</v>
      </c>
    </row>
    <row r="43" spans="1:19" s="520" customFormat="1">
      <c r="A43" s="479">
        <f t="shared" si="2"/>
        <v>21</v>
      </c>
      <c r="B43" s="520" t="s">
        <v>790</v>
      </c>
      <c r="H43" s="535">
        <v>0</v>
      </c>
    </row>
    <row r="44" spans="1:19" s="520" customFormat="1">
      <c r="A44" s="479">
        <f t="shared" si="2"/>
        <v>22</v>
      </c>
      <c r="B44" s="520" t="s">
        <v>791</v>
      </c>
      <c r="H44" s="535">
        <v>0</v>
      </c>
    </row>
    <row r="45" spans="1:19" s="520" customFormat="1">
      <c r="A45" s="479">
        <f t="shared" si="2"/>
        <v>23</v>
      </c>
      <c r="B45" s="520" t="s">
        <v>792</v>
      </c>
      <c r="H45" s="535">
        <v>0</v>
      </c>
    </row>
    <row r="46" spans="1:19" s="520" customFormat="1"/>
    <row r="47" spans="1:19" s="520" customFormat="1"/>
    <row r="48" spans="1:19" s="520" customFormat="1"/>
    <row r="49" s="520" customFormat="1"/>
    <row r="50" s="520" customFormat="1"/>
    <row r="51" s="520" customFormat="1"/>
    <row r="52" s="520" customFormat="1"/>
    <row r="53" s="520" customFormat="1"/>
    <row r="54" s="520" customFormat="1"/>
    <row r="55" s="520" customFormat="1"/>
    <row r="56" s="520" customFormat="1"/>
    <row r="57" s="520" customFormat="1"/>
    <row r="58" s="520" customFormat="1"/>
    <row r="59" s="520" customFormat="1"/>
    <row r="60" s="520" customFormat="1"/>
    <row r="61" s="520" customFormat="1"/>
    <row r="62" s="520" customFormat="1"/>
    <row r="63" s="520" customFormat="1"/>
    <row r="64" s="520" customFormat="1"/>
    <row r="65" s="520" customFormat="1"/>
  </sheetData>
  <mergeCells count="6">
    <mergeCell ref="B27:G27"/>
    <mergeCell ref="B8:Q8"/>
    <mergeCell ref="B9:Q9"/>
    <mergeCell ref="B10:Q10"/>
    <mergeCell ref="B15:G15"/>
    <mergeCell ref="N25:S25"/>
  </mergeCells>
  <pageMargins left="0.7" right="0.7" top="0.75" bottom="0.75" header="0.3" footer="0.3"/>
  <pageSetup scale="57"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CT45"/>
  <sheetViews>
    <sheetView showGridLines="0" view="pageBreakPreview" zoomScale="80" zoomScaleNormal="100" zoomScaleSheetLayoutView="80" workbookViewId="0">
      <selection activeCell="F38" sqref="F38"/>
    </sheetView>
  </sheetViews>
  <sheetFormatPr defaultColWidth="8.88671875" defaultRowHeight="15"/>
  <cols>
    <col min="1" max="3" width="8.88671875" style="226"/>
    <col min="4" max="4" width="16.109375" style="226" customWidth="1"/>
    <col min="5" max="5" width="9.88671875" style="226" customWidth="1"/>
    <col min="6" max="6" width="12.77734375" style="226" customWidth="1"/>
    <col min="7" max="7" width="11.44140625" style="226" customWidth="1"/>
    <col min="8" max="8" width="11.77734375" style="226" bestFit="1" customWidth="1"/>
    <col min="9" max="9" width="11.5546875" style="226" bestFit="1" customWidth="1"/>
    <col min="10" max="10" width="15" style="226" customWidth="1"/>
    <col min="11" max="11" width="18" style="226" bestFit="1" customWidth="1"/>
    <col min="12" max="16384" width="8.88671875" style="226"/>
  </cols>
  <sheetData>
    <row r="1" spans="1:11">
      <c r="A1" s="707" t="s">
        <v>414</v>
      </c>
      <c r="B1" s="707"/>
      <c r="C1" s="707"/>
      <c r="D1" s="707"/>
      <c r="E1" s="707"/>
      <c r="F1" s="707"/>
      <c r="G1" s="707"/>
      <c r="H1" s="707"/>
      <c r="I1" s="707"/>
      <c r="J1" s="707"/>
      <c r="K1" s="707"/>
    </row>
    <row r="2" spans="1:11">
      <c r="A2" s="708" t="s">
        <v>585</v>
      </c>
      <c r="B2" s="708"/>
      <c r="C2" s="708"/>
      <c r="D2" s="708"/>
      <c r="E2" s="708"/>
      <c r="F2" s="708"/>
      <c r="G2" s="708"/>
      <c r="H2" s="708"/>
      <c r="I2" s="708"/>
      <c r="J2" s="708"/>
      <c r="K2" s="708"/>
    </row>
    <row r="3" spans="1:11">
      <c r="A3" s="707" t="s">
        <v>507</v>
      </c>
      <c r="B3" s="707"/>
      <c r="C3" s="707"/>
      <c r="D3" s="707"/>
      <c r="E3" s="707"/>
      <c r="F3" s="707"/>
      <c r="G3" s="707"/>
      <c r="H3" s="707"/>
      <c r="I3" s="707"/>
      <c r="J3" s="707"/>
      <c r="K3" s="707"/>
    </row>
    <row r="4" spans="1:11">
      <c r="A4" s="709"/>
      <c r="B4" s="709"/>
      <c r="C4" s="709"/>
      <c r="D4" s="709"/>
      <c r="E4" s="709"/>
      <c r="F4" s="709"/>
      <c r="G4" s="709"/>
      <c r="H4" s="709"/>
      <c r="I4" s="709"/>
      <c r="J4" s="709"/>
      <c r="K4" s="709"/>
    </row>
    <row r="7" spans="1:11">
      <c r="A7" s="227"/>
      <c r="B7" s="227"/>
      <c r="C7" s="227"/>
      <c r="D7" s="710" t="s">
        <v>508</v>
      </c>
      <c r="E7" s="710"/>
      <c r="F7" s="227" t="s">
        <v>509</v>
      </c>
      <c r="G7" s="710" t="s">
        <v>510</v>
      </c>
      <c r="H7" s="710"/>
      <c r="I7" s="710" t="s">
        <v>511</v>
      </c>
      <c r="J7" s="710"/>
    </row>
    <row r="8" spans="1:11" ht="43.5">
      <c r="A8" s="228" t="s">
        <v>512</v>
      </c>
      <c r="B8" s="229" t="s">
        <v>513</v>
      </c>
      <c r="C8" s="229"/>
      <c r="D8" s="230" t="s">
        <v>514</v>
      </c>
      <c r="E8" s="230" t="s">
        <v>515</v>
      </c>
      <c r="F8" s="229" t="s">
        <v>516</v>
      </c>
      <c r="G8" s="230" t="s">
        <v>517</v>
      </c>
      <c r="H8" s="230" t="s">
        <v>518</v>
      </c>
      <c r="I8" s="230" t="s">
        <v>514</v>
      </c>
      <c r="J8" s="230" t="s">
        <v>515</v>
      </c>
    </row>
    <row r="9" spans="1:11">
      <c r="A9" s="231"/>
      <c r="B9" s="232" t="s">
        <v>519</v>
      </c>
      <c r="C9" s="232"/>
      <c r="D9" s="233" t="s">
        <v>520</v>
      </c>
      <c r="E9" s="234" t="s">
        <v>521</v>
      </c>
      <c r="F9" s="232" t="s">
        <v>522</v>
      </c>
      <c r="G9" s="232" t="s">
        <v>523</v>
      </c>
      <c r="H9" s="232" t="s">
        <v>524</v>
      </c>
      <c r="I9" s="233" t="s">
        <v>525</v>
      </c>
      <c r="J9" s="233" t="s">
        <v>526</v>
      </c>
    </row>
    <row r="10" spans="1:11">
      <c r="A10" s="235">
        <v>1</v>
      </c>
      <c r="B10" s="236" t="s">
        <v>527</v>
      </c>
      <c r="C10" s="237">
        <v>2023</v>
      </c>
      <c r="D10" s="238">
        <v>50380329.300339252</v>
      </c>
      <c r="E10" s="238">
        <v>355663.41000000003</v>
      </c>
      <c r="F10" s="239">
        <v>0</v>
      </c>
      <c r="G10" s="238">
        <v>487621.89</v>
      </c>
      <c r="H10" s="238">
        <v>33229.401666666665</v>
      </c>
      <c r="I10" s="238">
        <v>4028519.0570799559</v>
      </c>
      <c r="J10" s="238">
        <v>37547.783386499999</v>
      </c>
    </row>
    <row r="11" spans="1:11">
      <c r="A11" s="235">
        <v>2</v>
      </c>
      <c r="B11" s="236" t="s">
        <v>528</v>
      </c>
      <c r="C11" s="237">
        <v>2024</v>
      </c>
      <c r="D11" s="238">
        <v>50380329.300339252</v>
      </c>
      <c r="E11" s="238">
        <v>355663.41000000003</v>
      </c>
      <c r="F11" s="239">
        <v>0</v>
      </c>
      <c r="G11" s="238">
        <v>487621.89</v>
      </c>
      <c r="H11" s="238">
        <v>32717.073333333334</v>
      </c>
      <c r="I11" s="238">
        <v>4123685.686593282</v>
      </c>
      <c r="J11" s="238">
        <v>38963.002284249997</v>
      </c>
    </row>
    <row r="12" spans="1:11">
      <c r="A12" s="235">
        <v>3</v>
      </c>
      <c r="B12" s="236" t="s">
        <v>529</v>
      </c>
      <c r="C12" s="237">
        <v>2024</v>
      </c>
      <c r="D12" s="238">
        <v>50380329.300339252</v>
      </c>
      <c r="E12" s="238">
        <v>355663.41000000003</v>
      </c>
      <c r="F12" s="239">
        <v>0</v>
      </c>
      <c r="G12" s="238">
        <v>487621.89</v>
      </c>
      <c r="H12" s="238">
        <v>24704.764999999999</v>
      </c>
      <c r="I12" s="238">
        <v>4218852.3161066081</v>
      </c>
      <c r="J12" s="238">
        <v>40378.221181999994</v>
      </c>
    </row>
    <row r="13" spans="1:11">
      <c r="A13" s="235">
        <v>4</v>
      </c>
      <c r="B13" s="236" t="s">
        <v>530</v>
      </c>
      <c r="C13" s="237">
        <v>2024</v>
      </c>
      <c r="D13" s="238">
        <v>50380329.300339252</v>
      </c>
      <c r="E13" s="238">
        <v>355663.41000000003</v>
      </c>
      <c r="F13" s="239">
        <v>0</v>
      </c>
      <c r="G13" s="238">
        <v>487621.89</v>
      </c>
      <c r="H13" s="238">
        <v>36261.509999999995</v>
      </c>
      <c r="I13" s="238">
        <v>4314018.9456199342</v>
      </c>
      <c r="J13" s="238">
        <v>41793.440079749991</v>
      </c>
    </row>
    <row r="14" spans="1:11">
      <c r="A14" s="235">
        <v>5</v>
      </c>
      <c r="B14" s="236" t="s">
        <v>531</v>
      </c>
      <c r="C14" s="237">
        <v>2024</v>
      </c>
      <c r="D14" s="238">
        <v>50380329.300339252</v>
      </c>
      <c r="E14" s="238">
        <v>355663.41000000003</v>
      </c>
      <c r="F14" s="239">
        <v>0</v>
      </c>
      <c r="G14" s="238">
        <v>487621.89</v>
      </c>
      <c r="H14" s="238">
        <v>27818.254999999994</v>
      </c>
      <c r="I14" s="238">
        <v>4409185.5751332603</v>
      </c>
      <c r="J14" s="238">
        <v>43208.658977499988</v>
      </c>
    </row>
    <row r="15" spans="1:11">
      <c r="A15" s="235">
        <v>6</v>
      </c>
      <c r="B15" s="236" t="s">
        <v>532</v>
      </c>
      <c r="C15" s="237">
        <v>2024</v>
      </c>
      <c r="D15" s="238">
        <v>50380329.300339252</v>
      </c>
      <c r="E15" s="238">
        <v>355663.41000000003</v>
      </c>
      <c r="F15" s="239">
        <v>0</v>
      </c>
      <c r="G15" s="238">
        <v>487621.89</v>
      </c>
      <c r="H15" s="238">
        <v>19374.999999999993</v>
      </c>
      <c r="I15" s="238">
        <v>4504352.2046465864</v>
      </c>
      <c r="J15" s="238">
        <v>44623.877875249986</v>
      </c>
    </row>
    <row r="16" spans="1:11">
      <c r="A16" s="235">
        <v>7</v>
      </c>
      <c r="B16" s="236" t="s">
        <v>533</v>
      </c>
      <c r="C16" s="237">
        <v>2024</v>
      </c>
      <c r="D16" s="238">
        <v>50380329.300339252</v>
      </c>
      <c r="E16" s="238">
        <v>355663.41000000003</v>
      </c>
      <c r="F16" s="239">
        <v>0</v>
      </c>
      <c r="G16" s="238">
        <v>487621.89</v>
      </c>
      <c r="H16" s="238">
        <v>86780.82914999999</v>
      </c>
      <c r="I16" s="238">
        <v>4599518.8341599125</v>
      </c>
      <c r="J16" s="238">
        <v>46039.096772999983</v>
      </c>
    </row>
    <row r="17" spans="1:98">
      <c r="A17" s="235">
        <v>8</v>
      </c>
      <c r="B17" s="236" t="s">
        <v>535</v>
      </c>
      <c r="C17" s="237">
        <v>2024</v>
      </c>
      <c r="D17" s="238">
        <v>50380329.300339252</v>
      </c>
      <c r="E17" s="238">
        <v>355663.41000000003</v>
      </c>
      <c r="F17" s="239">
        <v>0</v>
      </c>
      <c r="G17" s="238">
        <v>487621.89</v>
      </c>
      <c r="H17" s="238">
        <v>78153.026499999993</v>
      </c>
      <c r="I17" s="238">
        <v>4694685.4636732386</v>
      </c>
      <c r="J17" s="238">
        <v>47454.31567074998</v>
      </c>
    </row>
    <row r="18" spans="1:98">
      <c r="A18" s="235">
        <v>9</v>
      </c>
      <c r="B18" s="236" t="s">
        <v>536</v>
      </c>
      <c r="C18" s="237">
        <v>2024</v>
      </c>
      <c r="D18" s="238">
        <v>50380329.300339252</v>
      </c>
      <c r="E18" s="238">
        <v>355663.41000000003</v>
      </c>
      <c r="F18" s="239">
        <v>0</v>
      </c>
      <c r="G18" s="238">
        <v>487621.89</v>
      </c>
      <c r="H18" s="238">
        <v>69525.223849999995</v>
      </c>
      <c r="I18" s="238">
        <v>4789852.0931865647</v>
      </c>
      <c r="J18" s="238">
        <v>48869.534568499977</v>
      </c>
    </row>
    <row r="19" spans="1:98">
      <c r="A19" s="235">
        <v>10</v>
      </c>
      <c r="B19" s="236" t="s">
        <v>537</v>
      </c>
      <c r="C19" s="237">
        <v>2024</v>
      </c>
      <c r="D19" s="238">
        <v>50380329.300339252</v>
      </c>
      <c r="E19" s="238">
        <v>355663.41000000003</v>
      </c>
      <c r="F19" s="239">
        <v>0</v>
      </c>
      <c r="G19" s="238">
        <v>487621.89</v>
      </c>
      <c r="H19" s="238">
        <v>60897.421199999997</v>
      </c>
      <c r="I19" s="238">
        <v>4885018.7226998908</v>
      </c>
      <c r="J19" s="238">
        <v>50284.753466249975</v>
      </c>
    </row>
    <row r="20" spans="1:98">
      <c r="A20" s="235">
        <v>11</v>
      </c>
      <c r="B20" s="236" t="s">
        <v>538</v>
      </c>
      <c r="C20" s="237">
        <v>2024</v>
      </c>
      <c r="D20" s="238">
        <v>50380329.300339252</v>
      </c>
      <c r="E20" s="238">
        <v>355663.41000000003</v>
      </c>
      <c r="F20" s="239">
        <v>0</v>
      </c>
      <c r="G20" s="238">
        <v>487621.89</v>
      </c>
      <c r="H20" s="238">
        <v>52269.618549999999</v>
      </c>
      <c r="I20" s="238">
        <v>4980185.3522132169</v>
      </c>
      <c r="J20" s="238">
        <v>51699.972363999972</v>
      </c>
    </row>
    <row r="21" spans="1:98">
      <c r="A21" s="235">
        <v>12</v>
      </c>
      <c r="B21" s="236" t="s">
        <v>539</v>
      </c>
      <c r="C21" s="237">
        <v>2024</v>
      </c>
      <c r="D21" s="238">
        <v>50380329.300339252</v>
      </c>
      <c r="E21" s="238">
        <v>355663.41000000003</v>
      </c>
      <c r="F21" s="239">
        <v>0</v>
      </c>
      <c r="G21" s="238">
        <v>487621.89</v>
      </c>
      <c r="H21" s="238">
        <v>43641.815900000001</v>
      </c>
      <c r="I21" s="238">
        <v>5075351.981726543</v>
      </c>
      <c r="J21" s="238">
        <v>53115.191261749969</v>
      </c>
    </row>
    <row r="22" spans="1:98">
      <c r="A22" s="235">
        <v>13</v>
      </c>
      <c r="B22" s="236" t="s">
        <v>527</v>
      </c>
      <c r="C22" s="237">
        <v>2024</v>
      </c>
      <c r="D22" s="238">
        <v>50380329.300339252</v>
      </c>
      <c r="E22" s="238">
        <v>355663.41000000003</v>
      </c>
      <c r="F22" s="239">
        <v>0</v>
      </c>
      <c r="G22" s="238">
        <v>487621.89</v>
      </c>
      <c r="H22" s="238">
        <v>35014.013250000004</v>
      </c>
      <c r="I22" s="238">
        <v>5170518.6112398691</v>
      </c>
      <c r="J22" s="238">
        <v>54530.410159499967</v>
      </c>
    </row>
    <row r="23" spans="1:98" ht="15.75" thickBot="1">
      <c r="A23" s="235">
        <v>14</v>
      </c>
      <c r="B23" s="240" t="s">
        <v>540</v>
      </c>
      <c r="C23" s="241"/>
      <c r="D23" s="242">
        <f t="shared" ref="D23:J23" si="0">AVERAGE(D10:D22)</f>
        <v>50380329.300339237</v>
      </c>
      <c r="E23" s="242">
        <f t="shared" si="0"/>
        <v>355663.41000000009</v>
      </c>
      <c r="F23" s="242">
        <f t="shared" si="0"/>
        <v>0</v>
      </c>
      <c r="G23" s="242">
        <f t="shared" si="0"/>
        <v>487621.88999999996</v>
      </c>
      <c r="H23" s="242">
        <f t="shared" si="0"/>
        <v>46183.688723076921</v>
      </c>
      <c r="I23" s="242">
        <f t="shared" si="0"/>
        <v>4599518.8341599125</v>
      </c>
      <c r="J23" s="242">
        <f t="shared" si="0"/>
        <v>46039.096772999976</v>
      </c>
    </row>
    <row r="24" spans="1:98" ht="15.75" thickTop="1">
      <c r="A24" s="243"/>
      <c r="D24" s="244"/>
    </row>
    <row r="26" spans="1:98" s="245" customFormat="1">
      <c r="B26" s="246"/>
      <c r="C26" s="706" t="s">
        <v>541</v>
      </c>
      <c r="D26" s="706"/>
      <c r="E26" s="706"/>
      <c r="F26" s="246"/>
      <c r="G26" s="246"/>
      <c r="H26" s="246"/>
      <c r="I26" s="246"/>
      <c r="J26" s="246"/>
      <c r="K26" s="246"/>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47"/>
      <c r="AO26" s="247"/>
      <c r="AP26" s="247"/>
      <c r="AQ26" s="247"/>
      <c r="AR26" s="247"/>
      <c r="AS26" s="247"/>
      <c r="AT26" s="247"/>
      <c r="AU26" s="247"/>
      <c r="AV26" s="247"/>
      <c r="AW26" s="247"/>
      <c r="AX26" s="247"/>
      <c r="AY26" s="247"/>
      <c r="AZ26" s="247"/>
      <c r="BA26" s="247"/>
      <c r="BB26" s="247"/>
      <c r="BC26" s="247"/>
      <c r="BD26" s="247"/>
      <c r="BE26" s="247"/>
      <c r="BF26" s="247"/>
      <c r="BG26" s="247"/>
      <c r="BH26" s="247"/>
      <c r="BI26" s="247"/>
      <c r="BJ26" s="247"/>
      <c r="BK26" s="247"/>
      <c r="BL26" s="247"/>
      <c r="BM26" s="247"/>
      <c r="BN26" s="247"/>
      <c r="BO26" s="247"/>
      <c r="BP26" s="247"/>
      <c r="BQ26" s="247"/>
      <c r="BR26" s="247"/>
      <c r="BS26" s="247"/>
      <c r="BT26" s="247"/>
      <c r="BU26" s="247"/>
      <c r="BV26" s="247"/>
      <c r="BW26" s="247"/>
      <c r="BX26" s="247"/>
      <c r="BY26" s="247"/>
      <c r="BZ26" s="247"/>
      <c r="CA26" s="247"/>
      <c r="CB26" s="247"/>
      <c r="CC26" s="247"/>
      <c r="CD26" s="247"/>
      <c r="CE26" s="247"/>
      <c r="CF26" s="247"/>
      <c r="CG26" s="247"/>
      <c r="CH26" s="247"/>
      <c r="CI26" s="247"/>
      <c r="CJ26" s="247"/>
      <c r="CK26" s="247"/>
      <c r="CL26" s="247"/>
      <c r="CM26" s="247"/>
      <c r="CN26" s="247"/>
      <c r="CO26" s="247"/>
      <c r="CP26" s="247"/>
      <c r="CQ26" s="247"/>
      <c r="CR26" s="247"/>
      <c r="CS26" s="247"/>
      <c r="CT26" s="247"/>
    </row>
    <row r="27" spans="1:98" s="245" customFormat="1" ht="57.75">
      <c r="A27" s="248"/>
      <c r="C27" s="249"/>
      <c r="D27" s="249" t="s">
        <v>534</v>
      </c>
      <c r="E27" s="249" t="s">
        <v>542</v>
      </c>
      <c r="F27" s="247"/>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7"/>
      <c r="AM27" s="247"/>
      <c r="AN27" s="247"/>
      <c r="AO27" s="247"/>
      <c r="AP27" s="247"/>
      <c r="AQ27" s="247"/>
      <c r="AR27" s="247"/>
      <c r="AS27" s="247"/>
      <c r="AT27" s="247"/>
      <c r="AU27" s="247"/>
      <c r="AV27" s="247"/>
      <c r="AW27" s="247"/>
      <c r="AX27" s="247"/>
      <c r="AY27" s="247"/>
      <c r="AZ27" s="247"/>
      <c r="BA27" s="247"/>
      <c r="BB27" s="247"/>
      <c r="BC27" s="247"/>
      <c r="BD27" s="247"/>
      <c r="BE27" s="247"/>
      <c r="BF27" s="247"/>
      <c r="BG27" s="247"/>
      <c r="BH27" s="247"/>
      <c r="BI27" s="247"/>
      <c r="BJ27" s="247"/>
      <c r="BK27" s="247"/>
      <c r="BL27" s="247"/>
      <c r="BM27" s="247"/>
      <c r="BN27" s="247"/>
      <c r="BO27" s="247"/>
      <c r="BP27" s="247"/>
      <c r="BQ27" s="247"/>
      <c r="BR27" s="247"/>
      <c r="BS27" s="247"/>
      <c r="BT27" s="247"/>
      <c r="BU27" s="247"/>
      <c r="BV27" s="247"/>
      <c r="BW27" s="247"/>
      <c r="BX27" s="247"/>
      <c r="BY27" s="247"/>
      <c r="BZ27" s="247"/>
      <c r="CA27" s="247"/>
      <c r="CB27" s="247"/>
      <c r="CC27" s="247"/>
      <c r="CD27" s="247"/>
      <c r="CE27" s="247"/>
      <c r="CF27" s="247"/>
      <c r="CG27" s="247"/>
      <c r="CH27" s="247"/>
      <c r="CI27" s="247"/>
      <c r="CJ27" s="247"/>
      <c r="CK27" s="250"/>
      <c r="CL27" s="250"/>
      <c r="CM27" s="250"/>
      <c r="CN27" s="250"/>
      <c r="CO27" s="250"/>
    </row>
    <row r="28" spans="1:98" s="245" customFormat="1">
      <c r="A28" s="248"/>
      <c r="B28" s="249" t="s">
        <v>513</v>
      </c>
      <c r="C28" s="251"/>
      <c r="D28" s="249"/>
      <c r="E28" s="249"/>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47"/>
      <c r="BO28" s="247"/>
      <c r="BP28" s="247"/>
      <c r="BQ28" s="247"/>
      <c r="BR28" s="247"/>
      <c r="BS28" s="247"/>
      <c r="BT28" s="247"/>
      <c r="BU28" s="247"/>
      <c r="BV28" s="247"/>
      <c r="BW28" s="247"/>
      <c r="BX28" s="247"/>
      <c r="BY28" s="247"/>
      <c r="BZ28" s="247"/>
      <c r="CA28" s="247"/>
      <c r="CB28" s="247"/>
      <c r="CC28" s="247"/>
      <c r="CD28" s="247"/>
      <c r="CE28" s="247"/>
      <c r="CF28" s="247"/>
      <c r="CG28" s="247"/>
      <c r="CH28" s="247"/>
      <c r="CI28" s="247"/>
      <c r="CJ28" s="247"/>
      <c r="CK28" s="250"/>
      <c r="CL28" s="250"/>
      <c r="CM28" s="250"/>
      <c r="CN28" s="250"/>
      <c r="CO28" s="250"/>
    </row>
    <row r="29" spans="1:98" s="245" customFormat="1">
      <c r="A29" s="248"/>
      <c r="B29" s="251" t="s">
        <v>519</v>
      </c>
      <c r="C29" s="252"/>
      <c r="D29" s="251" t="s">
        <v>520</v>
      </c>
      <c r="E29" s="253" t="s">
        <v>521</v>
      </c>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7"/>
      <c r="AZ29" s="247"/>
      <c r="BA29" s="247"/>
      <c r="BB29" s="247"/>
      <c r="BC29" s="247"/>
      <c r="BD29" s="247"/>
      <c r="BE29" s="247"/>
      <c r="BF29" s="247"/>
      <c r="BG29" s="247"/>
      <c r="BH29" s="247"/>
      <c r="BI29" s="247"/>
      <c r="BJ29" s="247"/>
      <c r="BK29" s="247"/>
      <c r="BL29" s="247"/>
      <c r="BM29" s="247"/>
      <c r="BN29" s="247"/>
      <c r="BO29" s="247"/>
      <c r="BP29" s="247"/>
      <c r="BQ29" s="247"/>
      <c r="BR29" s="247"/>
      <c r="BS29" s="247"/>
      <c r="BT29" s="247"/>
      <c r="BU29" s="247"/>
      <c r="BV29" s="247"/>
      <c r="BW29" s="247"/>
      <c r="BX29" s="247"/>
      <c r="BY29" s="247"/>
      <c r="BZ29" s="247"/>
      <c r="CA29" s="247"/>
      <c r="CB29" s="247"/>
      <c r="CC29" s="247"/>
      <c r="CD29" s="247"/>
      <c r="CE29" s="247"/>
      <c r="CF29" s="247"/>
      <c r="CG29" s="247"/>
      <c r="CH29" s="247"/>
      <c r="CI29" s="247"/>
      <c r="CJ29" s="247"/>
      <c r="CK29" s="250"/>
      <c r="CL29" s="250"/>
      <c r="CM29" s="250"/>
      <c r="CN29" s="250"/>
      <c r="CO29" s="250"/>
    </row>
    <row r="30" spans="1:98" s="245" customFormat="1">
      <c r="A30" s="254">
        <v>15</v>
      </c>
      <c r="B30" s="248" t="s">
        <v>527</v>
      </c>
      <c r="C30" s="237">
        <v>2023</v>
      </c>
      <c r="D30" s="255">
        <v>176105.62999999998</v>
      </c>
      <c r="E30" s="256">
        <v>0</v>
      </c>
      <c r="F30" s="257"/>
      <c r="G30" s="258"/>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c r="AM30" s="247"/>
      <c r="AN30" s="247"/>
      <c r="AO30" s="247"/>
      <c r="AP30" s="247"/>
      <c r="AQ30" s="247"/>
      <c r="AR30" s="247"/>
      <c r="AS30" s="247"/>
      <c r="AT30" s="247"/>
      <c r="AU30" s="247"/>
      <c r="AV30" s="247"/>
      <c r="AW30" s="247"/>
      <c r="AX30" s="247"/>
      <c r="AY30" s="247"/>
      <c r="AZ30" s="247"/>
      <c r="BA30" s="247"/>
      <c r="BB30" s="247"/>
      <c r="BC30" s="247"/>
      <c r="BD30" s="247"/>
      <c r="BE30" s="247"/>
      <c r="BF30" s="247"/>
      <c r="BG30" s="247"/>
      <c r="BH30" s="247"/>
      <c r="BI30" s="247"/>
      <c r="BJ30" s="247"/>
      <c r="BK30" s="247"/>
      <c r="BL30" s="247"/>
      <c r="BM30" s="247"/>
      <c r="BN30" s="247"/>
      <c r="BO30" s="247"/>
      <c r="BP30" s="247"/>
      <c r="BQ30" s="247"/>
      <c r="BR30" s="247"/>
      <c r="BS30" s="247"/>
      <c r="BT30" s="247"/>
      <c r="BU30" s="247"/>
      <c r="BV30" s="247"/>
      <c r="BW30" s="247"/>
      <c r="BX30" s="247"/>
      <c r="BY30" s="247"/>
      <c r="BZ30" s="247"/>
      <c r="CA30" s="247"/>
      <c r="CB30" s="247"/>
      <c r="CC30" s="247"/>
      <c r="CD30" s="247"/>
      <c r="CE30" s="247"/>
      <c r="CF30" s="247"/>
      <c r="CG30" s="247"/>
      <c r="CH30" s="247"/>
      <c r="CI30" s="247"/>
      <c r="CJ30" s="247"/>
      <c r="CK30" s="250"/>
      <c r="CL30" s="250"/>
      <c r="CM30" s="250"/>
      <c r="CN30" s="250"/>
      <c r="CO30" s="250"/>
    </row>
    <row r="31" spans="1:98" s="245" customFormat="1">
      <c r="A31" s="254">
        <v>16</v>
      </c>
      <c r="B31" s="248" t="s">
        <v>528</v>
      </c>
      <c r="C31" s="237">
        <v>2024</v>
      </c>
      <c r="D31" s="255">
        <v>165099.02999999997</v>
      </c>
      <c r="E31" s="256">
        <v>0</v>
      </c>
      <c r="F31" s="258"/>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7"/>
      <c r="AY31" s="247"/>
      <c r="AZ31" s="247"/>
      <c r="BA31" s="247"/>
      <c r="BB31" s="247"/>
      <c r="BC31" s="247"/>
      <c r="BD31" s="247"/>
      <c r="BE31" s="247"/>
      <c r="BF31" s="247"/>
      <c r="BG31" s="247"/>
      <c r="BH31" s="247"/>
      <c r="BI31" s="247"/>
      <c r="BJ31" s="247"/>
      <c r="BK31" s="247"/>
      <c r="BL31" s="247"/>
      <c r="BM31" s="247"/>
      <c r="BN31" s="247"/>
      <c r="BO31" s="247"/>
      <c r="BP31" s="247"/>
      <c r="BQ31" s="247"/>
      <c r="BR31" s="247"/>
      <c r="BS31" s="247"/>
      <c r="BT31" s="247"/>
      <c r="BU31" s="247"/>
      <c r="BV31" s="247"/>
      <c r="BW31" s="247"/>
      <c r="BX31" s="247"/>
      <c r="BY31" s="247"/>
      <c r="BZ31" s="247"/>
      <c r="CA31" s="247"/>
      <c r="CB31" s="247"/>
      <c r="CC31" s="247"/>
      <c r="CD31" s="247"/>
      <c r="CE31" s="247"/>
      <c r="CF31" s="247"/>
      <c r="CG31" s="247"/>
      <c r="CH31" s="247"/>
      <c r="CI31" s="247"/>
      <c r="CJ31" s="247"/>
      <c r="CK31" s="250"/>
      <c r="CL31" s="250"/>
      <c r="CM31" s="250"/>
      <c r="CN31" s="250"/>
      <c r="CO31" s="250"/>
    </row>
    <row r="32" spans="1:98" s="245" customFormat="1">
      <c r="A32" s="254">
        <v>17</v>
      </c>
      <c r="B32" s="248" t="s">
        <v>529</v>
      </c>
      <c r="C32" s="237">
        <v>2024</v>
      </c>
      <c r="D32" s="255">
        <v>154092.42999999996</v>
      </c>
      <c r="E32" s="256">
        <v>0</v>
      </c>
      <c r="F32" s="258"/>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7"/>
      <c r="BG32" s="247"/>
      <c r="BH32" s="247"/>
      <c r="BI32" s="247"/>
      <c r="BJ32" s="247"/>
      <c r="BK32" s="247"/>
      <c r="BL32" s="247"/>
      <c r="BM32" s="247"/>
      <c r="BN32" s="247"/>
      <c r="BO32" s="247"/>
      <c r="BP32" s="247"/>
      <c r="BQ32" s="247"/>
      <c r="BR32" s="247"/>
      <c r="BS32" s="247"/>
      <c r="BT32" s="247"/>
      <c r="BU32" s="247"/>
      <c r="BV32" s="247"/>
      <c r="BW32" s="247"/>
      <c r="BX32" s="247"/>
      <c r="BY32" s="247"/>
      <c r="BZ32" s="247"/>
      <c r="CA32" s="247"/>
      <c r="CB32" s="247"/>
      <c r="CC32" s="247"/>
      <c r="CD32" s="247"/>
      <c r="CE32" s="247"/>
      <c r="CF32" s="247"/>
      <c r="CG32" s="247"/>
      <c r="CH32" s="247"/>
      <c r="CI32" s="247"/>
      <c r="CJ32" s="247"/>
      <c r="CK32" s="250"/>
      <c r="CL32" s="250"/>
      <c r="CM32" s="250"/>
      <c r="CN32" s="250"/>
      <c r="CO32" s="250"/>
    </row>
    <row r="33" spans="1:93" s="245" customFormat="1">
      <c r="A33" s="254">
        <v>18</v>
      </c>
      <c r="B33" s="248" t="s">
        <v>530</v>
      </c>
      <c r="C33" s="237">
        <v>2024</v>
      </c>
      <c r="D33" s="255">
        <v>143085.82999999996</v>
      </c>
      <c r="E33" s="256">
        <v>0</v>
      </c>
      <c r="F33" s="258"/>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J33" s="247"/>
      <c r="BK33" s="247"/>
      <c r="BL33" s="247"/>
      <c r="BM33" s="247"/>
      <c r="BN33" s="247"/>
      <c r="BO33" s="247"/>
      <c r="BP33" s="247"/>
      <c r="BQ33" s="247"/>
      <c r="BR33" s="247"/>
      <c r="BS33" s="247"/>
      <c r="BT33" s="247"/>
      <c r="BU33" s="247"/>
      <c r="BV33" s="247"/>
      <c r="BW33" s="247"/>
      <c r="BX33" s="247"/>
      <c r="BY33" s="247"/>
      <c r="BZ33" s="247"/>
      <c r="CA33" s="247"/>
      <c r="CB33" s="247"/>
      <c r="CC33" s="247"/>
      <c r="CD33" s="247"/>
      <c r="CE33" s="247"/>
      <c r="CF33" s="247"/>
      <c r="CG33" s="247"/>
      <c r="CH33" s="247"/>
      <c r="CI33" s="247"/>
      <c r="CJ33" s="247"/>
      <c r="CK33" s="250"/>
      <c r="CL33" s="250"/>
      <c r="CM33" s="250"/>
      <c r="CN33" s="250"/>
      <c r="CO33" s="250"/>
    </row>
    <row r="34" spans="1:93" s="245" customFormat="1">
      <c r="A34" s="254">
        <v>19</v>
      </c>
      <c r="B34" s="248" t="s">
        <v>531</v>
      </c>
      <c r="C34" s="237">
        <v>2024</v>
      </c>
      <c r="D34" s="255">
        <v>132079.22999999995</v>
      </c>
      <c r="E34" s="256">
        <v>0</v>
      </c>
      <c r="F34" s="258"/>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7"/>
      <c r="AY34" s="247"/>
      <c r="AZ34" s="247"/>
      <c r="BA34" s="247"/>
      <c r="BB34" s="247"/>
      <c r="BC34" s="247"/>
      <c r="BD34" s="247"/>
      <c r="BE34" s="247"/>
      <c r="BF34" s="247"/>
      <c r="BG34" s="247"/>
      <c r="BH34" s="247"/>
      <c r="BI34" s="247"/>
      <c r="BJ34" s="247"/>
      <c r="BK34" s="247"/>
      <c r="BL34" s="247"/>
      <c r="BM34" s="247"/>
      <c r="BN34" s="247"/>
      <c r="BO34" s="247"/>
      <c r="BP34" s="247"/>
      <c r="BQ34" s="247"/>
      <c r="BR34" s="247"/>
      <c r="BS34" s="247"/>
      <c r="BT34" s="247"/>
      <c r="BU34" s="247"/>
      <c r="BV34" s="247"/>
      <c r="BW34" s="247"/>
      <c r="BX34" s="247"/>
      <c r="BY34" s="247"/>
      <c r="BZ34" s="247"/>
      <c r="CA34" s="247"/>
      <c r="CB34" s="247"/>
      <c r="CC34" s="247"/>
      <c r="CD34" s="247"/>
      <c r="CE34" s="247"/>
      <c r="CF34" s="247"/>
      <c r="CG34" s="247"/>
      <c r="CH34" s="247"/>
      <c r="CI34" s="247"/>
      <c r="CJ34" s="247"/>
      <c r="CK34" s="250"/>
      <c r="CL34" s="250"/>
      <c r="CM34" s="250"/>
      <c r="CN34" s="250"/>
      <c r="CO34" s="250"/>
    </row>
    <row r="35" spans="1:93" s="245" customFormat="1">
      <c r="A35" s="254">
        <v>20</v>
      </c>
      <c r="B35" s="248" t="s">
        <v>532</v>
      </c>
      <c r="C35" s="237">
        <v>2024</v>
      </c>
      <c r="D35" s="255">
        <v>121072.62999999995</v>
      </c>
      <c r="E35" s="256">
        <v>0</v>
      </c>
      <c r="F35" s="258"/>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50"/>
      <c r="CL35" s="250"/>
      <c r="CM35" s="250"/>
      <c r="CN35" s="250"/>
      <c r="CO35" s="250"/>
    </row>
    <row r="36" spans="1:93" s="245" customFormat="1">
      <c r="A36" s="254">
        <v>21</v>
      </c>
      <c r="B36" s="248" t="s">
        <v>533</v>
      </c>
      <c r="C36" s="237">
        <v>2024</v>
      </c>
      <c r="D36" s="255">
        <v>110066.02999999994</v>
      </c>
      <c r="E36" s="256">
        <v>0</v>
      </c>
      <c r="F36" s="258"/>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50"/>
      <c r="CL36" s="250"/>
      <c r="CM36" s="250"/>
      <c r="CN36" s="250"/>
      <c r="CO36" s="250"/>
    </row>
    <row r="37" spans="1:93" s="245" customFormat="1">
      <c r="A37" s="254">
        <v>22</v>
      </c>
      <c r="B37" s="248" t="s">
        <v>535</v>
      </c>
      <c r="C37" s="237">
        <v>2024</v>
      </c>
      <c r="D37" s="255">
        <v>99059.429999999935</v>
      </c>
      <c r="E37" s="256">
        <v>0</v>
      </c>
      <c r="F37" s="258"/>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247"/>
      <c r="BA37" s="247"/>
      <c r="BB37" s="247"/>
      <c r="BC37" s="247"/>
      <c r="BD37" s="247"/>
      <c r="BE37" s="247"/>
      <c r="BF37" s="247"/>
      <c r="BG37" s="247"/>
      <c r="BH37" s="247"/>
      <c r="BI37" s="247"/>
      <c r="BJ37" s="247"/>
      <c r="BK37" s="247"/>
      <c r="BL37" s="247"/>
      <c r="BM37" s="247"/>
      <c r="BN37" s="247"/>
      <c r="BO37" s="247"/>
      <c r="BP37" s="247"/>
      <c r="BQ37" s="247"/>
      <c r="BR37" s="247"/>
      <c r="BS37" s="247"/>
      <c r="BT37" s="247"/>
      <c r="BU37" s="247"/>
      <c r="BV37" s="247"/>
      <c r="BW37" s="247"/>
      <c r="BX37" s="247"/>
      <c r="BY37" s="247"/>
      <c r="BZ37" s="247"/>
      <c r="CA37" s="247"/>
      <c r="CB37" s="247"/>
      <c r="CC37" s="247"/>
      <c r="CD37" s="247"/>
      <c r="CE37" s="247"/>
      <c r="CF37" s="247"/>
      <c r="CG37" s="247"/>
      <c r="CH37" s="247"/>
      <c r="CI37" s="247"/>
      <c r="CJ37" s="247"/>
      <c r="CK37" s="250"/>
      <c r="CL37" s="250"/>
      <c r="CM37" s="250"/>
      <c r="CN37" s="250"/>
      <c r="CO37" s="250"/>
    </row>
    <row r="38" spans="1:93" s="245" customFormat="1">
      <c r="A38" s="254">
        <v>23</v>
      </c>
      <c r="B38" s="248" t="s">
        <v>536</v>
      </c>
      <c r="C38" s="237">
        <v>2024</v>
      </c>
      <c r="D38" s="255">
        <v>88052.829999999929</v>
      </c>
      <c r="E38" s="256">
        <v>0</v>
      </c>
      <c r="F38" s="258"/>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c r="BO38" s="247"/>
      <c r="BP38" s="247"/>
      <c r="BQ38" s="247"/>
      <c r="BR38" s="247"/>
      <c r="BS38" s="247"/>
      <c r="BT38" s="247"/>
      <c r="BU38" s="247"/>
      <c r="BV38" s="247"/>
      <c r="BW38" s="247"/>
      <c r="BX38" s="247"/>
      <c r="BY38" s="247"/>
      <c r="BZ38" s="247"/>
      <c r="CA38" s="247"/>
      <c r="CB38" s="247"/>
      <c r="CC38" s="247"/>
      <c r="CD38" s="247"/>
      <c r="CE38" s="247"/>
      <c r="CF38" s="247"/>
      <c r="CG38" s="247"/>
      <c r="CH38" s="247"/>
      <c r="CI38" s="247"/>
      <c r="CJ38" s="247"/>
      <c r="CK38" s="250"/>
      <c r="CL38" s="250"/>
      <c r="CM38" s="250"/>
      <c r="CN38" s="250"/>
      <c r="CO38" s="250"/>
    </row>
    <row r="39" spans="1:93" s="245" customFormat="1">
      <c r="A39" s="254">
        <v>24</v>
      </c>
      <c r="B39" s="248" t="s">
        <v>537</v>
      </c>
      <c r="C39" s="237">
        <v>2024</v>
      </c>
      <c r="D39" s="255">
        <v>77046.229999999923</v>
      </c>
      <c r="E39" s="256">
        <v>0</v>
      </c>
      <c r="F39" s="258"/>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7"/>
      <c r="BP39" s="247"/>
      <c r="BQ39" s="247"/>
      <c r="BR39" s="247"/>
      <c r="BS39" s="247"/>
      <c r="BT39" s="247"/>
      <c r="BU39" s="247"/>
      <c r="BV39" s="247"/>
      <c r="BW39" s="247"/>
      <c r="BX39" s="247"/>
      <c r="BY39" s="247"/>
      <c r="BZ39" s="247"/>
      <c r="CA39" s="247"/>
      <c r="CB39" s="247"/>
      <c r="CC39" s="247"/>
      <c r="CD39" s="247"/>
      <c r="CE39" s="247"/>
      <c r="CF39" s="247"/>
      <c r="CG39" s="247"/>
      <c r="CH39" s="247"/>
      <c r="CI39" s="247"/>
      <c r="CJ39" s="247"/>
      <c r="CK39" s="250"/>
      <c r="CL39" s="250"/>
      <c r="CM39" s="250"/>
      <c r="CN39" s="250"/>
      <c r="CO39" s="250"/>
    </row>
    <row r="40" spans="1:93" s="245" customFormat="1">
      <c r="A40" s="254">
        <v>25</v>
      </c>
      <c r="B40" s="248" t="s">
        <v>538</v>
      </c>
      <c r="C40" s="237">
        <v>2024</v>
      </c>
      <c r="D40" s="255">
        <v>66039.629999999917</v>
      </c>
      <c r="E40" s="256">
        <v>0</v>
      </c>
      <c r="F40" s="258"/>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c r="BM40" s="247"/>
      <c r="BN40" s="247"/>
      <c r="BO40" s="247"/>
      <c r="BP40" s="247"/>
      <c r="BQ40" s="247"/>
      <c r="BR40" s="247"/>
      <c r="BS40" s="247"/>
      <c r="BT40" s="247"/>
      <c r="BU40" s="247"/>
      <c r="BV40" s="247"/>
      <c r="BW40" s="247"/>
      <c r="BX40" s="247"/>
      <c r="BY40" s="247"/>
      <c r="BZ40" s="247"/>
      <c r="CA40" s="247"/>
      <c r="CB40" s="247"/>
      <c r="CC40" s="247"/>
      <c r="CD40" s="247"/>
      <c r="CE40" s="247"/>
      <c r="CF40" s="247"/>
      <c r="CG40" s="247"/>
      <c r="CH40" s="247"/>
      <c r="CI40" s="247"/>
      <c r="CJ40" s="247"/>
      <c r="CK40" s="250"/>
      <c r="CL40" s="250"/>
      <c r="CM40" s="250"/>
      <c r="CN40" s="250"/>
      <c r="CO40" s="250"/>
    </row>
    <row r="41" spans="1:93" s="245" customFormat="1">
      <c r="A41" s="254">
        <v>26</v>
      </c>
      <c r="B41" s="248" t="s">
        <v>539</v>
      </c>
      <c r="C41" s="237">
        <v>2024</v>
      </c>
      <c r="D41" s="255">
        <v>55033.029999999919</v>
      </c>
      <c r="E41" s="256">
        <v>0</v>
      </c>
      <c r="F41" s="258"/>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47"/>
      <c r="BE41" s="247"/>
      <c r="BF41" s="247"/>
      <c r="BG41" s="247"/>
      <c r="BH41" s="247"/>
      <c r="BI41" s="247"/>
      <c r="BJ41" s="247"/>
      <c r="BK41" s="247"/>
      <c r="BL41" s="247"/>
      <c r="BM41" s="247"/>
      <c r="BN41" s="247"/>
      <c r="BO41" s="247"/>
      <c r="BP41" s="247"/>
      <c r="BQ41" s="247"/>
      <c r="BR41" s="247"/>
      <c r="BS41" s="247"/>
      <c r="BT41" s="247"/>
      <c r="BU41" s="247"/>
      <c r="BV41" s="247"/>
      <c r="BW41" s="247"/>
      <c r="BX41" s="247"/>
      <c r="BY41" s="247"/>
      <c r="BZ41" s="247"/>
      <c r="CA41" s="247"/>
      <c r="CB41" s="247"/>
      <c r="CC41" s="247"/>
      <c r="CD41" s="247"/>
      <c r="CE41" s="247"/>
      <c r="CF41" s="247"/>
      <c r="CG41" s="247"/>
      <c r="CH41" s="247"/>
      <c r="CI41" s="247"/>
      <c r="CJ41" s="247"/>
      <c r="CK41" s="250"/>
      <c r="CL41" s="250"/>
      <c r="CM41" s="250"/>
      <c r="CN41" s="250"/>
      <c r="CO41" s="250"/>
    </row>
    <row r="42" spans="1:93" s="245" customFormat="1">
      <c r="A42" s="254">
        <v>27</v>
      </c>
      <c r="B42" s="248" t="s">
        <v>527</v>
      </c>
      <c r="C42" s="237">
        <v>2024</v>
      </c>
      <c r="D42" s="255">
        <v>44026.42999999992</v>
      </c>
      <c r="E42" s="256">
        <v>0</v>
      </c>
      <c r="F42" s="258"/>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50"/>
      <c r="CL42" s="250"/>
      <c r="CM42" s="250"/>
      <c r="CN42" s="250"/>
      <c r="CO42" s="250"/>
    </row>
    <row r="43" spans="1:93" s="245" customFormat="1" ht="15.75" thickBot="1">
      <c r="A43" s="254">
        <v>28</v>
      </c>
      <c r="B43" s="259" t="s">
        <v>540</v>
      </c>
      <c r="C43" s="260"/>
      <c r="D43" s="242">
        <f>AVERAGE(D30:D42)</f>
        <v>110066.02999999996</v>
      </c>
      <c r="E43" s="242">
        <f>AVERAGE(E30:E42)</f>
        <v>0</v>
      </c>
      <c r="F43" s="247"/>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50"/>
      <c r="CL43" s="250"/>
      <c r="CM43" s="250"/>
      <c r="CN43" s="250"/>
      <c r="CO43" s="250"/>
    </row>
    <row r="44" spans="1:93" ht="15.75" thickTop="1"/>
    <row r="45" spans="1:93" s="261" customFormat="1">
      <c r="B45" s="262" t="s">
        <v>543</v>
      </c>
    </row>
  </sheetData>
  <mergeCells count="8">
    <mergeCell ref="C26:E26"/>
    <mergeCell ref="A1:K1"/>
    <mergeCell ref="A2:K2"/>
    <mergeCell ref="A3:K3"/>
    <mergeCell ref="A4:K4"/>
    <mergeCell ref="D7:E7"/>
    <mergeCell ref="G7:H7"/>
    <mergeCell ref="I7:J7"/>
  </mergeCells>
  <pageMargins left="0.7" right="0.7" top="0.75" bottom="0.75" header="0.3" footer="0.3"/>
  <pageSetup scale="65" orientation="portrait" verticalDpi="1200" r:id="rId1"/>
  <colBreaks count="1" manualBreakCount="1">
    <brk id="2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S126"/>
  <sheetViews>
    <sheetView view="pageBreakPreview" zoomScale="80" zoomScaleNormal="90" zoomScaleSheetLayoutView="80" workbookViewId="0">
      <selection activeCell="M56" sqref="M56"/>
    </sheetView>
  </sheetViews>
  <sheetFormatPr defaultColWidth="6.21875" defaultRowHeight="15"/>
  <cols>
    <col min="1" max="1" width="6.21875" style="270"/>
    <col min="2" max="2" width="11.109375" style="270" customWidth="1"/>
    <col min="3" max="3" width="5.5546875" style="270" customWidth="1"/>
    <col min="4" max="5" width="11.109375" style="270" customWidth="1"/>
    <col min="6" max="6" width="7.5546875" style="270" customWidth="1"/>
    <col min="7" max="7" width="9" style="270" customWidth="1"/>
    <col min="8" max="10" width="11.109375" style="270" customWidth="1"/>
    <col min="11" max="11" width="9.44140625" style="270" customWidth="1"/>
    <col min="12" max="13" width="6.21875" style="270"/>
    <col min="14" max="14" width="13.33203125" style="270" customWidth="1"/>
    <col min="15" max="16" width="6.21875" style="270"/>
    <col min="17" max="17" width="11.44140625" style="270" customWidth="1"/>
    <col min="18" max="18" width="7" style="270" customWidth="1"/>
    <col min="19" max="16384" width="6.21875" style="270"/>
  </cols>
  <sheetData>
    <row r="1" spans="1:19" s="549" customFormat="1">
      <c r="A1" s="547" t="s">
        <v>414</v>
      </c>
      <c r="B1" s="547"/>
      <c r="C1" s="547"/>
      <c r="D1" s="547"/>
      <c r="E1" s="547"/>
      <c r="F1" s="547"/>
      <c r="G1" s="547"/>
      <c r="H1" s="547"/>
      <c r="I1" s="547"/>
      <c r="J1" s="548" t="s">
        <v>793</v>
      </c>
    </row>
    <row r="2" spans="1:19" s="549" customFormat="1">
      <c r="A2" s="708" t="s">
        <v>585</v>
      </c>
      <c r="B2" s="708"/>
      <c r="C2" s="708"/>
      <c r="D2" s="708"/>
      <c r="E2" s="708"/>
      <c r="F2" s="708"/>
      <c r="G2" s="708"/>
      <c r="H2" s="708"/>
      <c r="I2" s="708"/>
      <c r="J2" s="708"/>
      <c r="K2" s="708"/>
    </row>
    <row r="3" spans="1:19" s="549" customFormat="1">
      <c r="A3" s="714" t="s">
        <v>794</v>
      </c>
      <c r="B3" s="714"/>
      <c r="C3" s="714"/>
      <c r="D3" s="714"/>
      <c r="E3" s="714"/>
      <c r="F3" s="714"/>
      <c r="G3" s="714"/>
      <c r="H3" s="714"/>
      <c r="I3" s="714"/>
      <c r="J3" s="714"/>
    </row>
    <row r="4" spans="1:19" s="549" customFormat="1">
      <c r="A4" s="550"/>
      <c r="B4" s="550"/>
      <c r="C4" s="550"/>
      <c r="D4" s="550"/>
      <c r="E4" s="550"/>
      <c r="F4" s="550"/>
      <c r="G4" s="550"/>
      <c r="H4" s="550"/>
      <c r="I4" s="550"/>
      <c r="J4" s="550"/>
    </row>
    <row r="5" spans="1:19" s="552" customFormat="1" ht="13.15" customHeight="1">
      <c r="A5" s="551"/>
      <c r="B5" s="551"/>
      <c r="C5" s="551"/>
      <c r="D5" s="551"/>
      <c r="E5" s="551"/>
      <c r="F5" s="551"/>
      <c r="G5" s="551"/>
      <c r="H5" s="551"/>
    </row>
    <row r="6" spans="1:19" s="552" customFormat="1" ht="13.15" customHeight="1">
      <c r="A6" s="553" t="s">
        <v>9</v>
      </c>
      <c r="B6" s="551"/>
      <c r="C6" s="551"/>
      <c r="D6" s="551"/>
      <c r="E6" s="551"/>
      <c r="F6" s="551"/>
      <c r="G6" s="551"/>
      <c r="H6" s="551"/>
    </row>
    <row r="7" spans="1:19" s="552" customFormat="1" ht="14.25">
      <c r="A7" s="553" t="s">
        <v>795</v>
      </c>
      <c r="B7" s="554"/>
      <c r="C7" s="554"/>
      <c r="D7" s="554"/>
      <c r="E7" s="554"/>
      <c r="F7" s="554"/>
      <c r="G7" s="554"/>
      <c r="H7" s="554"/>
      <c r="I7" s="554"/>
      <c r="J7" s="554"/>
    </row>
    <row r="8" spans="1:19" s="552" customFormat="1">
      <c r="A8" s="555">
        <v>1</v>
      </c>
      <c r="B8" s="556" t="s">
        <v>710</v>
      </c>
      <c r="D8" s="554"/>
      <c r="F8" s="557">
        <v>2024</v>
      </c>
      <c r="G8" s="554"/>
      <c r="H8" s="554"/>
      <c r="I8" s="554"/>
      <c r="J8" s="554"/>
    </row>
    <row r="9" spans="1:19" s="558" customFormat="1">
      <c r="A9" s="555">
        <f>+A8+1</f>
        <v>2</v>
      </c>
      <c r="B9" s="558" t="s">
        <v>711</v>
      </c>
      <c r="F9" s="273">
        <v>366</v>
      </c>
    </row>
    <row r="10" spans="1:19" s="558" customFormat="1">
      <c r="A10" s="555"/>
      <c r="B10" s="555"/>
    </row>
    <row r="11" spans="1:19" s="558" customFormat="1" ht="49.9" customHeight="1">
      <c r="A11" s="555">
        <f>+A9+1</f>
        <v>3</v>
      </c>
      <c r="B11" s="715" t="s">
        <v>796</v>
      </c>
      <c r="C11" s="715"/>
      <c r="D11" s="715"/>
      <c r="E11" s="715"/>
      <c r="F11" s="715"/>
      <c r="G11" s="715"/>
      <c r="H11" s="715"/>
      <c r="I11" s="715"/>
      <c r="J11" s="715"/>
    </row>
    <row r="12" spans="1:19" s="558" customFormat="1">
      <c r="A12" s="555"/>
      <c r="B12" s="559"/>
      <c r="H12" s="625"/>
      <c r="I12" s="560"/>
    </row>
    <row r="13" spans="1:19" s="558" customFormat="1" ht="43.5" customHeight="1">
      <c r="A13" s="555">
        <f>+A11+1</f>
        <v>4</v>
      </c>
      <c r="B13" s="715" t="s">
        <v>797</v>
      </c>
      <c r="C13" s="715"/>
      <c r="D13" s="715"/>
      <c r="E13" s="715"/>
      <c r="F13" s="715"/>
      <c r="G13" s="715"/>
      <c r="H13" s="715"/>
      <c r="I13" s="715"/>
      <c r="J13" s="715"/>
    </row>
    <row r="14" spans="1:19" s="558" customFormat="1">
      <c r="A14" s="555"/>
      <c r="B14" s="559"/>
      <c r="I14" s="560"/>
    </row>
    <row r="15" spans="1:19">
      <c r="A15" s="555"/>
      <c r="B15" s="561"/>
      <c r="C15" s="561"/>
      <c r="D15" s="549"/>
      <c r="E15" s="549"/>
      <c r="F15" s="549"/>
      <c r="G15" s="549"/>
      <c r="H15" s="549"/>
      <c r="I15" s="627"/>
      <c r="J15" s="628"/>
      <c r="K15" s="628"/>
      <c r="L15" s="628"/>
      <c r="M15" s="629"/>
      <c r="N15" s="628"/>
      <c r="O15" s="628"/>
      <c r="P15" s="628"/>
      <c r="Q15" s="629"/>
      <c r="R15" s="628"/>
      <c r="S15" s="628"/>
    </row>
    <row r="16" spans="1:19" s="558" customFormat="1" ht="12.75" customHeight="1">
      <c r="A16" s="555">
        <f>+A13+1</f>
        <v>5</v>
      </c>
      <c r="B16" s="562" t="s">
        <v>798</v>
      </c>
      <c r="C16" s="562"/>
      <c r="D16" s="562"/>
      <c r="E16" s="562"/>
      <c r="G16" s="712" t="s">
        <v>715</v>
      </c>
      <c r="I16" s="564"/>
      <c r="J16" s="563"/>
      <c r="K16" s="564"/>
      <c r="L16" s="626"/>
      <c r="M16" s="564"/>
      <c r="N16" s="626"/>
      <c r="O16" s="626"/>
      <c r="P16" s="564"/>
      <c r="Q16" s="626"/>
      <c r="R16" s="626"/>
      <c r="S16" s="565"/>
    </row>
    <row r="17" spans="1:19" s="558" customFormat="1" ht="12.75" customHeight="1">
      <c r="A17" s="555"/>
      <c r="B17" s="562"/>
      <c r="C17" s="562"/>
      <c r="D17" s="562"/>
      <c r="G17" s="713"/>
      <c r="I17" s="565"/>
      <c r="J17" s="565"/>
      <c r="K17" s="565"/>
      <c r="L17" s="565"/>
      <c r="M17" s="565"/>
      <c r="N17" s="565"/>
      <c r="O17" s="565"/>
      <c r="P17" s="565"/>
      <c r="Q17" s="565"/>
      <c r="R17" s="565"/>
      <c r="S17" s="565"/>
    </row>
    <row r="18" spans="1:19" s="558" customFormat="1" ht="12.75" customHeight="1">
      <c r="A18" s="555">
        <f>+A16+1</f>
        <v>6</v>
      </c>
      <c r="B18" s="556" t="s">
        <v>799</v>
      </c>
      <c r="C18" s="556"/>
      <c r="D18" s="556"/>
      <c r="G18" s="567">
        <v>-2434031.5620788359</v>
      </c>
      <c r="H18" s="566"/>
      <c r="I18" s="626"/>
      <c r="J18" s="564"/>
      <c r="K18" s="630"/>
      <c r="L18" s="626"/>
      <c r="M18" s="564"/>
      <c r="N18" s="626"/>
      <c r="O18" s="626"/>
      <c r="P18" s="564"/>
      <c r="Q18" s="626"/>
      <c r="R18" s="626"/>
      <c r="S18" s="565"/>
    </row>
    <row r="19" spans="1:19" s="558" customFormat="1" ht="12.75" customHeight="1">
      <c r="A19" s="555">
        <f>+A18+1</f>
        <v>7</v>
      </c>
      <c r="B19" s="556" t="s">
        <v>717</v>
      </c>
      <c r="C19" s="556"/>
      <c r="D19" s="556"/>
      <c r="G19" s="567">
        <v>0</v>
      </c>
      <c r="H19" s="566"/>
      <c r="I19" s="568"/>
      <c r="J19" s="564"/>
      <c r="K19" s="568"/>
      <c r="L19" s="568"/>
      <c r="M19" s="564"/>
      <c r="N19" s="564"/>
      <c r="O19" s="564"/>
      <c r="P19" s="564"/>
      <c r="Q19" s="626"/>
      <c r="R19" s="626"/>
      <c r="S19" s="565"/>
    </row>
    <row r="20" spans="1:19" s="558" customFormat="1" ht="12.75" customHeight="1">
      <c r="A20" s="555">
        <f>+A19+1</f>
        <v>8</v>
      </c>
      <c r="B20" s="556" t="s">
        <v>718</v>
      </c>
      <c r="C20" s="556"/>
      <c r="D20" s="556"/>
      <c r="G20" s="590">
        <v>-410124.75081895059</v>
      </c>
      <c r="H20" s="566"/>
      <c r="I20" s="631"/>
      <c r="J20" s="564"/>
      <c r="K20" s="630"/>
      <c r="L20" s="626"/>
      <c r="M20" s="564"/>
      <c r="N20" s="626"/>
      <c r="O20" s="626"/>
      <c r="P20" s="564"/>
      <c r="Q20" s="564"/>
      <c r="R20" s="564"/>
      <c r="S20" s="565"/>
    </row>
    <row r="21" spans="1:19" s="558" customFormat="1" ht="12.75" customHeight="1">
      <c r="A21" s="555">
        <f>+A20+1</f>
        <v>9</v>
      </c>
      <c r="B21" s="556" t="s">
        <v>719</v>
      </c>
      <c r="C21" s="556"/>
      <c r="D21" s="556"/>
      <c r="G21" s="569">
        <f>+G18-G20-G19</f>
        <v>-2023906.8112598853</v>
      </c>
      <c r="H21" s="566"/>
      <c r="I21" s="570"/>
      <c r="J21" s="564"/>
      <c r="K21" s="570"/>
      <c r="L21" s="570"/>
      <c r="M21" s="564"/>
      <c r="N21" s="570"/>
      <c r="O21" s="564"/>
      <c r="P21" s="564"/>
      <c r="Q21" s="564"/>
      <c r="R21" s="564"/>
      <c r="S21" s="565"/>
    </row>
    <row r="22" spans="1:19" s="558" customFormat="1" ht="12.75" customHeight="1">
      <c r="A22" s="555">
        <f>+A21+1</f>
        <v>10</v>
      </c>
      <c r="B22" s="556" t="s">
        <v>720</v>
      </c>
      <c r="C22" s="556"/>
      <c r="D22" s="556"/>
      <c r="G22" s="624">
        <v>-2007014.2651658934</v>
      </c>
      <c r="H22" s="566"/>
      <c r="I22" s="565"/>
      <c r="J22" s="565"/>
      <c r="K22" s="565"/>
      <c r="L22" s="565"/>
      <c r="M22" s="565"/>
      <c r="N22" s="565"/>
      <c r="O22" s="565"/>
      <c r="P22" s="565"/>
      <c r="Q22" s="565"/>
      <c r="R22" s="565"/>
      <c r="S22" s="565"/>
    </row>
    <row r="23" spans="1:19" s="558" customFormat="1" ht="12.75" customHeight="1" thickBot="1">
      <c r="A23" s="555">
        <f>+A22+1</f>
        <v>11</v>
      </c>
      <c r="B23" s="556" t="s">
        <v>800</v>
      </c>
      <c r="C23" s="556"/>
      <c r="D23" s="556"/>
      <c r="G23" s="571">
        <f>+G21-G22</f>
        <v>-16892.546093991958</v>
      </c>
      <c r="H23" s="566"/>
    </row>
    <row r="24" spans="1:19" s="558" customFormat="1" ht="12.75" customHeight="1" thickTop="1">
      <c r="A24" s="555"/>
      <c r="B24" s="556"/>
      <c r="C24" s="556"/>
      <c r="D24" s="556"/>
      <c r="G24" s="569"/>
      <c r="H24" s="566"/>
    </row>
    <row r="25" spans="1:19" s="558" customFormat="1" ht="12.75" customHeight="1">
      <c r="A25" s="555">
        <f>+A23+1</f>
        <v>12</v>
      </c>
      <c r="B25" s="556" t="s">
        <v>801</v>
      </c>
      <c r="C25" s="556"/>
      <c r="D25" s="556"/>
      <c r="G25" s="567">
        <v>-2794956.3312622919</v>
      </c>
      <c r="H25" s="566"/>
    </row>
    <row r="26" spans="1:19" s="558" customFormat="1" ht="12.75" customHeight="1">
      <c r="A26" s="555">
        <f>+A25+1</f>
        <v>13</v>
      </c>
      <c r="B26" s="556" t="s">
        <v>717</v>
      </c>
      <c r="C26" s="556"/>
      <c r="D26" s="556"/>
      <c r="G26" s="567"/>
      <c r="H26" s="566"/>
    </row>
    <row r="27" spans="1:19" s="558" customFormat="1" ht="12.75" customHeight="1">
      <c r="A27" s="555">
        <f>+A26+1</f>
        <v>14</v>
      </c>
      <c r="B27" s="556" t="s">
        <v>718</v>
      </c>
      <c r="C27" s="556"/>
      <c r="D27" s="556"/>
      <c r="G27" s="590">
        <v>-402263.83574093331</v>
      </c>
      <c r="H27" s="566"/>
    </row>
    <row r="28" spans="1:19" s="558" customFormat="1" ht="12.75" customHeight="1">
      <c r="A28" s="555">
        <f>+A27+1</f>
        <v>15</v>
      </c>
      <c r="B28" s="556" t="s">
        <v>719</v>
      </c>
      <c r="C28" s="556"/>
      <c r="D28" s="556"/>
      <c r="G28" s="569">
        <f>+G25-G27-G26</f>
        <v>-2392692.4955213587</v>
      </c>
      <c r="H28" s="566"/>
    </row>
    <row r="29" spans="1:19" s="558" customFormat="1" ht="12.75" customHeight="1">
      <c r="A29" s="555">
        <f>+A28+1</f>
        <v>16</v>
      </c>
      <c r="B29" s="556" t="s">
        <v>723</v>
      </c>
      <c r="C29" s="556"/>
      <c r="D29" s="556"/>
      <c r="G29" s="590">
        <v>-2432511.4693422522</v>
      </c>
      <c r="H29" s="566"/>
    </row>
    <row r="30" spans="1:19" s="558" customFormat="1" ht="12.75" customHeight="1" thickBot="1">
      <c r="A30" s="555">
        <f>+A29+1</f>
        <v>17</v>
      </c>
      <c r="B30" s="556" t="s">
        <v>802</v>
      </c>
      <c r="C30" s="556"/>
      <c r="D30" s="556"/>
      <c r="G30" s="571">
        <f>+G28-G29</f>
        <v>39818.97382089356</v>
      </c>
      <c r="H30" s="566"/>
    </row>
    <row r="31" spans="1:19" s="558" customFormat="1" ht="12.75" customHeight="1" thickTop="1">
      <c r="A31" s="555"/>
      <c r="B31" s="556"/>
      <c r="C31" s="556"/>
      <c r="D31" s="556"/>
      <c r="G31" s="569"/>
      <c r="H31" s="566"/>
    </row>
    <row r="32" spans="1:19" s="558" customFormat="1" ht="12.75" customHeight="1">
      <c r="A32" s="555">
        <f>+A30+1</f>
        <v>18</v>
      </c>
      <c r="B32" s="556" t="s">
        <v>803</v>
      </c>
      <c r="C32" s="556"/>
      <c r="D32" s="556"/>
      <c r="G32" s="569">
        <f>+I53</f>
        <v>-2203680.7780251848</v>
      </c>
      <c r="H32" s="566"/>
    </row>
    <row r="33" spans="1:10" s="558" customFormat="1" ht="12.75" customHeight="1">
      <c r="A33" s="555">
        <f>+A32+1</f>
        <v>19</v>
      </c>
      <c r="B33" s="556" t="s">
        <v>726</v>
      </c>
      <c r="C33" s="556"/>
      <c r="D33" s="556"/>
      <c r="G33" s="569">
        <f>+(G23+G30)/2</f>
        <v>11463.213863450801</v>
      </c>
      <c r="H33" s="566"/>
    </row>
    <row r="34" spans="1:10" s="558" customFormat="1" ht="15.75" thickBot="1">
      <c r="A34" s="555">
        <f>+A33+1</f>
        <v>20</v>
      </c>
      <c r="B34" s="556" t="s">
        <v>804</v>
      </c>
      <c r="C34" s="556"/>
      <c r="D34" s="556"/>
      <c r="G34" s="571">
        <f>+G32+G33</f>
        <v>-2192217.5641617337</v>
      </c>
      <c r="H34" s="556" t="s">
        <v>805</v>
      </c>
    </row>
    <row r="35" spans="1:10" s="558" customFormat="1" ht="12.75" customHeight="1" thickTop="1">
      <c r="A35" s="555"/>
      <c r="B35" s="562"/>
      <c r="C35" s="562"/>
      <c r="D35" s="562"/>
      <c r="F35" s="572"/>
      <c r="I35" s="560"/>
      <c r="J35" s="566"/>
    </row>
    <row r="36" spans="1:10" ht="52.5" customHeight="1">
      <c r="A36" s="573">
        <f>+A34+1</f>
        <v>21</v>
      </c>
      <c r="B36" s="716" t="s">
        <v>806</v>
      </c>
      <c r="C36" s="716"/>
      <c r="D36" s="716"/>
      <c r="E36" s="716"/>
      <c r="F36" s="716"/>
      <c r="G36" s="716"/>
      <c r="H36" s="716"/>
      <c r="I36" s="716"/>
      <c r="J36" s="716"/>
    </row>
    <row r="37" spans="1:10">
      <c r="A37" s="555"/>
      <c r="B37" s="561"/>
      <c r="C37" s="561"/>
      <c r="D37" s="549"/>
      <c r="E37" s="549"/>
      <c r="F37" s="549"/>
      <c r="G37" s="549"/>
      <c r="H37" s="549"/>
      <c r="I37" s="549"/>
    </row>
    <row r="38" spans="1:10">
      <c r="A38" s="555">
        <f>+A36+1</f>
        <v>22</v>
      </c>
      <c r="B38" s="562" t="s">
        <v>807</v>
      </c>
      <c r="C38" s="561"/>
      <c r="D38" s="549"/>
      <c r="E38" s="549"/>
      <c r="F38" s="549"/>
      <c r="G38" s="549"/>
      <c r="H38" s="549"/>
      <c r="I38" s="549"/>
    </row>
    <row r="39" spans="1:10">
      <c r="A39" s="555"/>
      <c r="B39" s="574" t="s">
        <v>519</v>
      </c>
      <c r="C39" s="575" t="s">
        <v>520</v>
      </c>
      <c r="D39" s="576" t="s">
        <v>614</v>
      </c>
      <c r="E39" s="576" t="s">
        <v>567</v>
      </c>
      <c r="F39" s="576" t="s">
        <v>568</v>
      </c>
      <c r="G39" s="576" t="s">
        <v>523</v>
      </c>
      <c r="H39" s="576" t="s">
        <v>524</v>
      </c>
      <c r="I39" s="576" t="s">
        <v>525</v>
      </c>
    </row>
    <row r="40" spans="1:10" ht="93" customHeight="1">
      <c r="A40" s="555">
        <f>+A38+1</f>
        <v>23</v>
      </c>
      <c r="B40" s="577" t="s">
        <v>513</v>
      </c>
      <c r="C40" s="577" t="s">
        <v>591</v>
      </c>
      <c r="D40" s="578" t="s">
        <v>733</v>
      </c>
      <c r="E40" s="578" t="s">
        <v>808</v>
      </c>
      <c r="F40" s="578" t="s">
        <v>735</v>
      </c>
      <c r="G40" s="578" t="s">
        <v>736</v>
      </c>
      <c r="H40" s="578" t="s">
        <v>737</v>
      </c>
      <c r="I40" s="578" t="s">
        <v>738</v>
      </c>
      <c r="J40" s="467"/>
    </row>
    <row r="41" spans="1:10">
      <c r="A41" s="555">
        <f t="shared" ref="A41:A54" si="0">+A40+1</f>
        <v>24</v>
      </c>
      <c r="B41" s="579" t="s">
        <v>754</v>
      </c>
      <c r="C41" s="580">
        <v>2023</v>
      </c>
      <c r="D41" s="581" t="s">
        <v>90</v>
      </c>
      <c r="E41" s="582">
        <f>G22</f>
        <v>-2007014.2651658934</v>
      </c>
      <c r="F41" s="583" t="s">
        <v>90</v>
      </c>
      <c r="G41" s="583">
        <v>365</v>
      </c>
      <c r="H41" s="584" t="s">
        <v>90</v>
      </c>
      <c r="I41" s="585">
        <f>E41</f>
        <v>-2007014.2651658934</v>
      </c>
    </row>
    <row r="42" spans="1:10">
      <c r="A42" s="555">
        <f t="shared" si="0"/>
        <v>25</v>
      </c>
      <c r="B42" s="579" t="s">
        <v>755</v>
      </c>
      <c r="C42" s="580">
        <v>2024</v>
      </c>
      <c r="D42" s="567">
        <f xml:space="preserve"> ( G29- G22 ) /12</f>
        <v>-35458.100348029904</v>
      </c>
      <c r="E42" s="585">
        <f t="shared" ref="E42:E53" si="1">E41+D42</f>
        <v>-2042472.3655139233</v>
      </c>
      <c r="F42" s="583">
        <v>336</v>
      </c>
      <c r="G42" s="583">
        <v>366</v>
      </c>
      <c r="H42" s="585">
        <f t="shared" ref="H42:H53" si="2">+D42*F42/G42</f>
        <v>-32551.698680158603</v>
      </c>
      <c r="I42" s="585">
        <f t="shared" ref="I42:I53" si="3">+I41+H42</f>
        <v>-2039565.9638460521</v>
      </c>
    </row>
    <row r="43" spans="1:10">
      <c r="A43" s="555">
        <f t="shared" si="0"/>
        <v>26</v>
      </c>
      <c r="B43" s="579" t="s">
        <v>529</v>
      </c>
      <c r="C43" s="580">
        <v>2024</v>
      </c>
      <c r="D43" s="567">
        <f t="shared" ref="D43:D53" si="4">D42</f>
        <v>-35458.100348029904</v>
      </c>
      <c r="E43" s="585">
        <f t="shared" si="1"/>
        <v>-2077930.4658619533</v>
      </c>
      <c r="F43" s="583">
        <v>307</v>
      </c>
      <c r="G43" s="583">
        <v>366</v>
      </c>
      <c r="H43" s="585">
        <f t="shared" si="2"/>
        <v>-29742.177067883007</v>
      </c>
      <c r="I43" s="585">
        <f t="shared" si="3"/>
        <v>-2069308.1409139351</v>
      </c>
    </row>
    <row r="44" spans="1:10">
      <c r="A44" s="555">
        <f t="shared" si="0"/>
        <v>27</v>
      </c>
      <c r="B44" s="579" t="s">
        <v>756</v>
      </c>
      <c r="C44" s="580">
        <v>2024</v>
      </c>
      <c r="D44" s="567">
        <f t="shared" si="4"/>
        <v>-35458.100348029904</v>
      </c>
      <c r="E44" s="585">
        <f t="shared" si="1"/>
        <v>-2113388.5662099831</v>
      </c>
      <c r="F44" s="583">
        <v>276</v>
      </c>
      <c r="G44" s="583">
        <v>366</v>
      </c>
      <c r="H44" s="585">
        <f t="shared" si="2"/>
        <v>-26738.895344415996</v>
      </c>
      <c r="I44" s="585">
        <f t="shared" si="3"/>
        <v>-2096047.0362583511</v>
      </c>
    </row>
    <row r="45" spans="1:10">
      <c r="A45" s="555">
        <f t="shared" si="0"/>
        <v>28</v>
      </c>
      <c r="B45" s="579" t="s">
        <v>531</v>
      </c>
      <c r="C45" s="580">
        <v>2024</v>
      </c>
      <c r="D45" s="567">
        <f t="shared" si="4"/>
        <v>-35458.100348029904</v>
      </c>
      <c r="E45" s="585">
        <f t="shared" si="1"/>
        <v>-2148846.6665580128</v>
      </c>
      <c r="F45" s="583">
        <v>246</v>
      </c>
      <c r="G45" s="583">
        <v>366</v>
      </c>
      <c r="H45" s="585">
        <f t="shared" si="2"/>
        <v>-23832.493676544691</v>
      </c>
      <c r="I45" s="585">
        <f t="shared" si="3"/>
        <v>-2119879.5299348957</v>
      </c>
    </row>
    <row r="46" spans="1:10">
      <c r="A46" s="555">
        <f t="shared" si="0"/>
        <v>29</v>
      </c>
      <c r="B46" s="579" t="s">
        <v>532</v>
      </c>
      <c r="C46" s="580">
        <v>2024</v>
      </c>
      <c r="D46" s="567">
        <f t="shared" si="4"/>
        <v>-35458.100348029904</v>
      </c>
      <c r="E46" s="585">
        <f t="shared" si="1"/>
        <v>-2184304.7669060426</v>
      </c>
      <c r="F46" s="583">
        <v>215</v>
      </c>
      <c r="G46" s="583">
        <v>366</v>
      </c>
      <c r="H46" s="585">
        <f t="shared" si="2"/>
        <v>-20829.211953077676</v>
      </c>
      <c r="I46" s="585">
        <f t="shared" si="3"/>
        <v>-2140708.7418879732</v>
      </c>
    </row>
    <row r="47" spans="1:10">
      <c r="A47" s="555">
        <f t="shared" si="0"/>
        <v>30</v>
      </c>
      <c r="B47" s="579" t="s">
        <v>533</v>
      </c>
      <c r="C47" s="580">
        <v>2024</v>
      </c>
      <c r="D47" s="567">
        <f t="shared" si="4"/>
        <v>-35458.100348029904</v>
      </c>
      <c r="E47" s="585">
        <f t="shared" si="1"/>
        <v>-2219762.8672540723</v>
      </c>
      <c r="F47" s="583">
        <v>185</v>
      </c>
      <c r="G47" s="583">
        <v>366</v>
      </c>
      <c r="H47" s="585">
        <f t="shared" si="2"/>
        <v>-17922.810285206371</v>
      </c>
      <c r="I47" s="585">
        <f t="shared" si="3"/>
        <v>-2158631.5521731796</v>
      </c>
    </row>
    <row r="48" spans="1:10">
      <c r="A48" s="555">
        <f t="shared" si="0"/>
        <v>31</v>
      </c>
      <c r="B48" s="579" t="s">
        <v>535</v>
      </c>
      <c r="C48" s="580">
        <v>2024</v>
      </c>
      <c r="D48" s="567">
        <f t="shared" si="4"/>
        <v>-35458.100348029904</v>
      </c>
      <c r="E48" s="585">
        <f t="shared" si="1"/>
        <v>-2255220.9676021021</v>
      </c>
      <c r="F48" s="583">
        <v>154</v>
      </c>
      <c r="G48" s="583">
        <v>366</v>
      </c>
      <c r="H48" s="585">
        <f t="shared" si="2"/>
        <v>-14919.528561739358</v>
      </c>
      <c r="I48" s="585">
        <f t="shared" si="3"/>
        <v>-2173551.0807349188</v>
      </c>
    </row>
    <row r="49" spans="1:10">
      <c r="A49" s="555">
        <f t="shared" si="0"/>
        <v>32</v>
      </c>
      <c r="B49" s="579" t="s">
        <v>757</v>
      </c>
      <c r="C49" s="580">
        <v>2024</v>
      </c>
      <c r="D49" s="567">
        <f t="shared" si="4"/>
        <v>-35458.100348029904</v>
      </c>
      <c r="E49" s="585">
        <f t="shared" si="1"/>
        <v>-2290679.0679501318</v>
      </c>
      <c r="F49" s="583">
        <v>123</v>
      </c>
      <c r="G49" s="583">
        <v>366</v>
      </c>
      <c r="H49" s="585">
        <f t="shared" si="2"/>
        <v>-11916.246838272345</v>
      </c>
      <c r="I49" s="585">
        <f t="shared" si="3"/>
        <v>-2185467.3275731914</v>
      </c>
    </row>
    <row r="50" spans="1:10">
      <c r="A50" s="555">
        <f t="shared" si="0"/>
        <v>33</v>
      </c>
      <c r="B50" s="579" t="s">
        <v>537</v>
      </c>
      <c r="C50" s="580">
        <v>2024</v>
      </c>
      <c r="D50" s="567">
        <f t="shared" si="4"/>
        <v>-35458.100348029904</v>
      </c>
      <c r="E50" s="585">
        <f t="shared" si="1"/>
        <v>-2326137.1682981616</v>
      </c>
      <c r="F50" s="583">
        <v>93</v>
      </c>
      <c r="G50" s="583">
        <v>366</v>
      </c>
      <c r="H50" s="585">
        <f t="shared" si="2"/>
        <v>-9009.8451704010422</v>
      </c>
      <c r="I50" s="585">
        <f t="shared" si="3"/>
        <v>-2194477.1727435924</v>
      </c>
    </row>
    <row r="51" spans="1:10">
      <c r="A51" s="555">
        <f t="shared" si="0"/>
        <v>34</v>
      </c>
      <c r="B51" s="579" t="s">
        <v>538</v>
      </c>
      <c r="C51" s="580">
        <v>2024</v>
      </c>
      <c r="D51" s="567">
        <f t="shared" si="4"/>
        <v>-35458.100348029904</v>
      </c>
      <c r="E51" s="585">
        <f t="shared" si="1"/>
        <v>-2361595.2686461913</v>
      </c>
      <c r="F51" s="583">
        <v>62</v>
      </c>
      <c r="G51" s="583">
        <v>366</v>
      </c>
      <c r="H51" s="585">
        <f t="shared" si="2"/>
        <v>-6006.5634469340266</v>
      </c>
      <c r="I51" s="585">
        <f t="shared" si="3"/>
        <v>-2200483.7361905263</v>
      </c>
    </row>
    <row r="52" spans="1:10">
      <c r="A52" s="555">
        <f t="shared" si="0"/>
        <v>35</v>
      </c>
      <c r="B52" s="579" t="s">
        <v>539</v>
      </c>
      <c r="C52" s="580">
        <v>2024</v>
      </c>
      <c r="D52" s="567">
        <f t="shared" si="4"/>
        <v>-35458.100348029904</v>
      </c>
      <c r="E52" s="585">
        <f t="shared" si="1"/>
        <v>-2397053.3689942211</v>
      </c>
      <c r="F52" s="583">
        <v>32</v>
      </c>
      <c r="G52" s="583">
        <v>366</v>
      </c>
      <c r="H52" s="585">
        <f t="shared" si="2"/>
        <v>-3100.1617790627238</v>
      </c>
      <c r="I52" s="585">
        <f t="shared" si="3"/>
        <v>-2203583.8979695891</v>
      </c>
    </row>
    <row r="53" spans="1:10">
      <c r="A53" s="555">
        <f t="shared" si="0"/>
        <v>36</v>
      </c>
      <c r="B53" s="579" t="s">
        <v>527</v>
      </c>
      <c r="C53" s="580">
        <v>2024</v>
      </c>
      <c r="D53" s="567">
        <f t="shared" si="4"/>
        <v>-35458.100348029904</v>
      </c>
      <c r="E53" s="585">
        <f t="shared" si="1"/>
        <v>-2432511.4693422508</v>
      </c>
      <c r="F53" s="583">
        <v>1</v>
      </c>
      <c r="G53" s="583">
        <v>366</v>
      </c>
      <c r="H53" s="585">
        <f t="shared" si="2"/>
        <v>-96.880055595710118</v>
      </c>
      <c r="I53" s="586">
        <f t="shared" si="3"/>
        <v>-2203680.7780251848</v>
      </c>
    </row>
    <row r="54" spans="1:10" ht="15.75" thickBot="1">
      <c r="A54" s="555">
        <f t="shared" si="0"/>
        <v>37</v>
      </c>
      <c r="B54" s="587" t="s">
        <v>758</v>
      </c>
      <c r="C54" s="587"/>
      <c r="D54" s="588">
        <f>SUM(D41:D53)</f>
        <v>-425497.20417635894</v>
      </c>
      <c r="E54" s="589"/>
      <c r="F54" s="589"/>
      <c r="G54" s="589"/>
      <c r="H54" s="589"/>
      <c r="I54" s="585"/>
    </row>
    <row r="55" spans="1:10" ht="15.75" thickTop="1">
      <c r="A55" s="555"/>
      <c r="B55" s="549"/>
      <c r="C55" s="549"/>
      <c r="D55" s="549"/>
      <c r="E55" s="549"/>
      <c r="F55" s="549"/>
      <c r="G55" s="549"/>
      <c r="H55" s="549"/>
      <c r="I55" s="549"/>
    </row>
    <row r="56" spans="1:10" ht="14.1" customHeight="1">
      <c r="A56" s="555"/>
      <c r="J56" s="548"/>
    </row>
    <row r="57" spans="1:10" s="558" customFormat="1" ht="12.75" customHeight="1">
      <c r="A57" s="555">
        <f>+A54+1</f>
        <v>38</v>
      </c>
      <c r="B57" s="562" t="s">
        <v>809</v>
      </c>
      <c r="C57" s="562"/>
      <c r="D57" s="562"/>
      <c r="E57" s="562"/>
      <c r="G57" s="712" t="s">
        <v>715</v>
      </c>
    </row>
    <row r="58" spans="1:10" s="558" customFormat="1" ht="12.75" customHeight="1">
      <c r="A58" s="555"/>
      <c r="B58" s="562"/>
      <c r="C58" s="562"/>
      <c r="D58" s="562"/>
      <c r="G58" s="713"/>
    </row>
    <row r="59" spans="1:10" s="558" customFormat="1" ht="12.75" customHeight="1">
      <c r="A59" s="555">
        <f>+A57+1</f>
        <v>39</v>
      </c>
      <c r="B59" s="556" t="s">
        <v>799</v>
      </c>
      <c r="C59" s="556"/>
      <c r="D59" s="556"/>
      <c r="G59" s="567">
        <v>-139197.54789632116</v>
      </c>
      <c r="H59" s="566"/>
    </row>
    <row r="60" spans="1:10" s="558" customFormat="1" ht="12.75" customHeight="1">
      <c r="A60" s="555">
        <f>+A59+1</f>
        <v>40</v>
      </c>
      <c r="B60" s="556" t="s">
        <v>717</v>
      </c>
      <c r="C60" s="556"/>
      <c r="D60" s="556"/>
      <c r="G60" s="567">
        <v>0</v>
      </c>
      <c r="H60" s="566"/>
    </row>
    <row r="61" spans="1:10" s="558" customFormat="1" ht="12.75" customHeight="1">
      <c r="A61" s="555">
        <f>+A60+1</f>
        <v>41</v>
      </c>
      <c r="B61" s="556" t="s">
        <v>718</v>
      </c>
      <c r="C61" s="556"/>
      <c r="D61" s="556"/>
      <c r="G61" s="590">
        <v>-138300.57176263741</v>
      </c>
      <c r="H61" s="566"/>
    </row>
    <row r="62" spans="1:10" s="558" customFormat="1" ht="12.75" customHeight="1">
      <c r="A62" s="555">
        <f>+A61+1</f>
        <v>42</v>
      </c>
      <c r="B62" s="556" t="s">
        <v>719</v>
      </c>
      <c r="C62" s="556"/>
      <c r="D62" s="556"/>
      <c r="G62" s="569">
        <f>+G59-G61-G60</f>
        <v>-896.9761336837546</v>
      </c>
      <c r="H62" s="566"/>
    </row>
    <row r="63" spans="1:10" s="558" customFormat="1" ht="12.75" customHeight="1">
      <c r="A63" s="555">
        <f>+A62+1</f>
        <v>43</v>
      </c>
      <c r="B63" s="556" t="s">
        <v>720</v>
      </c>
      <c r="C63" s="556"/>
      <c r="D63" s="556"/>
      <c r="G63" s="569">
        <v>0</v>
      </c>
      <c r="H63" s="566"/>
    </row>
    <row r="64" spans="1:10" s="558" customFormat="1" ht="12.75" customHeight="1" thickBot="1">
      <c r="A64" s="555">
        <f>+A63+1</f>
        <v>44</v>
      </c>
      <c r="B64" s="556" t="s">
        <v>800</v>
      </c>
      <c r="C64" s="556"/>
      <c r="D64" s="556"/>
      <c r="G64" s="571">
        <f>+G62-G63</f>
        <v>-896.9761336837546</v>
      </c>
      <c r="H64" s="566"/>
    </row>
    <row r="65" spans="1:10" s="558" customFormat="1" ht="12.75" customHeight="1" thickTop="1">
      <c r="A65" s="555"/>
      <c r="B65" s="556"/>
      <c r="C65" s="556"/>
      <c r="D65" s="556"/>
      <c r="G65" s="569"/>
      <c r="H65" s="566"/>
    </row>
    <row r="66" spans="1:10" s="558" customFormat="1" ht="12.75" customHeight="1">
      <c r="A66" s="555">
        <f>+A64+1</f>
        <v>45</v>
      </c>
      <c r="B66" s="556" t="s">
        <v>801</v>
      </c>
      <c r="C66" s="556"/>
      <c r="D66" s="556"/>
      <c r="G66" s="567">
        <v>-134147.41012764015</v>
      </c>
      <c r="H66" s="566"/>
    </row>
    <row r="67" spans="1:10" s="558" customFormat="1" ht="12.75" customHeight="1">
      <c r="A67" s="555">
        <f>+A66+1</f>
        <v>46</v>
      </c>
      <c r="B67" s="556" t="s">
        <v>717</v>
      </c>
      <c r="C67" s="556"/>
      <c r="D67" s="556"/>
      <c r="G67" s="567">
        <v>0</v>
      </c>
      <c r="H67" s="566"/>
    </row>
    <row r="68" spans="1:10" s="558" customFormat="1" ht="12.75" customHeight="1">
      <c r="A68" s="555">
        <f>+A67+1</f>
        <v>47</v>
      </c>
      <c r="B68" s="556" t="s">
        <v>718</v>
      </c>
      <c r="C68" s="556"/>
      <c r="D68" s="556"/>
      <c r="G68" s="590">
        <v>-133883.59351621766</v>
      </c>
      <c r="H68" s="566"/>
    </row>
    <row r="69" spans="1:10" s="558" customFormat="1" ht="12.75" customHeight="1">
      <c r="A69" s="555">
        <f>+A68+1</f>
        <v>48</v>
      </c>
      <c r="B69" s="556" t="s">
        <v>719</v>
      </c>
      <c r="C69" s="556"/>
      <c r="D69" s="556"/>
      <c r="G69" s="569">
        <f>+G66-G68-G67</f>
        <v>-263.81661142248777</v>
      </c>
      <c r="H69" s="566"/>
    </row>
    <row r="70" spans="1:10" s="558" customFormat="1" ht="12.75" customHeight="1">
      <c r="A70" s="555">
        <f>+A69+1</f>
        <v>49</v>
      </c>
      <c r="B70" s="556" t="s">
        <v>723</v>
      </c>
      <c r="C70" s="556"/>
      <c r="D70" s="556"/>
      <c r="G70" s="586"/>
      <c r="H70" s="566"/>
    </row>
    <row r="71" spans="1:10" s="558" customFormat="1" ht="12.75" customHeight="1" thickBot="1">
      <c r="A71" s="555">
        <f>+A70+1</f>
        <v>50</v>
      </c>
      <c r="B71" s="556" t="s">
        <v>802</v>
      </c>
      <c r="C71" s="556"/>
      <c r="D71" s="556"/>
      <c r="G71" s="571">
        <f>+G69-G70</f>
        <v>-263.81661142248777</v>
      </c>
      <c r="H71" s="566"/>
    </row>
    <row r="72" spans="1:10" s="558" customFormat="1" ht="12.75" customHeight="1" thickTop="1">
      <c r="A72" s="555"/>
      <c r="B72" s="556"/>
      <c r="C72" s="556"/>
      <c r="D72" s="556"/>
      <c r="G72" s="569"/>
      <c r="H72" s="566"/>
    </row>
    <row r="73" spans="1:10" s="558" customFormat="1" ht="12.75" customHeight="1">
      <c r="A73" s="555">
        <f>+A71+1</f>
        <v>51</v>
      </c>
      <c r="B73" s="556" t="s">
        <v>803</v>
      </c>
      <c r="C73" s="556"/>
      <c r="D73" s="556"/>
      <c r="G73" s="569">
        <v>0</v>
      </c>
      <c r="H73" s="566"/>
    </row>
    <row r="74" spans="1:10" s="558" customFormat="1" ht="12.75" customHeight="1">
      <c r="A74" s="555">
        <f>+A73+1</f>
        <v>52</v>
      </c>
      <c r="B74" s="556" t="s">
        <v>726</v>
      </c>
      <c r="C74" s="556"/>
      <c r="D74" s="556"/>
      <c r="G74" s="569">
        <f>+(G64+G71)/2</f>
        <v>-580.39637255312118</v>
      </c>
      <c r="H74" s="566"/>
    </row>
    <row r="75" spans="1:10" s="558" customFormat="1" ht="12.75" customHeight="1" thickBot="1">
      <c r="A75" s="555">
        <f>+A74+1</f>
        <v>53</v>
      </c>
      <c r="B75" s="556" t="s">
        <v>804</v>
      </c>
      <c r="C75" s="556"/>
      <c r="D75" s="556"/>
      <c r="G75" s="571">
        <f>+G73+G74</f>
        <v>-580.39637255312118</v>
      </c>
      <c r="H75" s="556" t="s">
        <v>810</v>
      </c>
    </row>
    <row r="76" spans="1:10" s="558" customFormat="1" ht="12.75" customHeight="1" thickTop="1">
      <c r="A76" s="555"/>
      <c r="B76" s="562"/>
      <c r="C76" s="562"/>
      <c r="D76" s="562"/>
      <c r="F76" s="572"/>
      <c r="I76" s="560"/>
      <c r="J76" s="548" t="s">
        <v>811</v>
      </c>
    </row>
    <row r="77" spans="1:10" s="558" customFormat="1" ht="12.75" customHeight="1">
      <c r="A77" s="555">
        <f>A75+1</f>
        <v>54</v>
      </c>
      <c r="B77" s="562" t="s">
        <v>812</v>
      </c>
      <c r="C77" s="562"/>
      <c r="D77" s="562"/>
      <c r="E77" s="562"/>
      <c r="G77" s="712" t="s">
        <v>715</v>
      </c>
    </row>
    <row r="78" spans="1:10" s="558" customFormat="1" ht="12.75" customHeight="1">
      <c r="A78" s="555"/>
      <c r="B78" s="562"/>
      <c r="C78" s="562"/>
      <c r="D78" s="562"/>
      <c r="G78" s="713"/>
    </row>
    <row r="79" spans="1:10" s="558" customFormat="1" ht="12.75" customHeight="1">
      <c r="A79" s="555">
        <f>+A77+1</f>
        <v>55</v>
      </c>
      <c r="B79" s="556" t="s">
        <v>799</v>
      </c>
      <c r="C79" s="556"/>
      <c r="D79" s="556"/>
      <c r="G79" s="567">
        <v>58009.480804167179</v>
      </c>
      <c r="H79" s="566"/>
    </row>
    <row r="80" spans="1:10" s="558" customFormat="1" ht="12.75" customHeight="1">
      <c r="A80" s="555">
        <f>+A79+1</f>
        <v>56</v>
      </c>
      <c r="B80" s="556" t="s">
        <v>717</v>
      </c>
      <c r="C80" s="556"/>
      <c r="D80" s="556"/>
      <c r="G80" s="567">
        <v>0</v>
      </c>
      <c r="H80" s="566"/>
    </row>
    <row r="81" spans="1:8" s="558" customFormat="1" ht="12.75" customHeight="1">
      <c r="A81" s="555">
        <f>+A80+1</f>
        <v>57</v>
      </c>
      <c r="B81" s="556" t="s">
        <v>718</v>
      </c>
      <c r="C81" s="556"/>
      <c r="D81" s="556"/>
      <c r="G81" s="590">
        <v>0</v>
      </c>
      <c r="H81" s="566"/>
    </row>
    <row r="82" spans="1:8" s="558" customFormat="1" ht="12.75" customHeight="1">
      <c r="A82" s="555">
        <f>+A81+1</f>
        <v>58</v>
      </c>
      <c r="B82" s="556" t="s">
        <v>719</v>
      </c>
      <c r="C82" s="556"/>
      <c r="D82" s="556"/>
      <c r="G82" s="569">
        <f>+G79-G81-G80</f>
        <v>58009.480804167179</v>
      </c>
      <c r="H82" s="566"/>
    </row>
    <row r="83" spans="1:8" s="558" customFormat="1" ht="12.75" customHeight="1">
      <c r="A83" s="555">
        <f>+A82+1</f>
        <v>59</v>
      </c>
      <c r="B83" s="556" t="s">
        <v>720</v>
      </c>
      <c r="C83" s="556"/>
      <c r="D83" s="556"/>
      <c r="G83" s="569">
        <v>0</v>
      </c>
      <c r="H83" s="566"/>
    </row>
    <row r="84" spans="1:8" s="558" customFormat="1" ht="12.75" customHeight="1" thickBot="1">
      <c r="A84" s="555">
        <f>+A83+1</f>
        <v>60</v>
      </c>
      <c r="B84" s="556" t="s">
        <v>800</v>
      </c>
      <c r="C84" s="556"/>
      <c r="D84" s="556"/>
      <c r="G84" s="571">
        <f>+G82-G83</f>
        <v>58009.480804167179</v>
      </c>
      <c r="H84" s="566"/>
    </row>
    <row r="85" spans="1:8" s="558" customFormat="1" ht="12.75" customHeight="1" thickTop="1">
      <c r="A85" s="555"/>
      <c r="B85" s="556"/>
      <c r="C85" s="556"/>
      <c r="D85" s="556"/>
      <c r="G85" s="569"/>
      <c r="H85" s="566"/>
    </row>
    <row r="86" spans="1:8" s="558" customFormat="1" ht="12.75" customHeight="1">
      <c r="A86" s="555">
        <f>+A84+1</f>
        <v>61</v>
      </c>
      <c r="B86" s="556" t="s">
        <v>801</v>
      </c>
      <c r="C86" s="556"/>
      <c r="D86" s="556"/>
      <c r="G86" s="567">
        <v>74198.168000222897</v>
      </c>
      <c r="H86" s="566"/>
    </row>
    <row r="87" spans="1:8" s="558" customFormat="1" ht="12.75" customHeight="1">
      <c r="A87" s="555">
        <f>+A86+1</f>
        <v>62</v>
      </c>
      <c r="B87" s="556" t="s">
        <v>717</v>
      </c>
      <c r="C87" s="556"/>
      <c r="D87" s="556"/>
      <c r="G87" s="567">
        <v>0</v>
      </c>
      <c r="H87" s="566"/>
    </row>
    <row r="88" spans="1:8" s="558" customFormat="1" ht="12.75" customHeight="1">
      <c r="A88" s="555">
        <f>+A87+1</f>
        <v>63</v>
      </c>
      <c r="B88" s="556" t="s">
        <v>718</v>
      </c>
      <c r="C88" s="556"/>
      <c r="D88" s="556"/>
      <c r="G88" s="590">
        <v>0</v>
      </c>
      <c r="H88" s="566"/>
    </row>
    <row r="89" spans="1:8" s="558" customFormat="1" ht="12.75" customHeight="1">
      <c r="A89" s="555">
        <f>+A88+1</f>
        <v>64</v>
      </c>
      <c r="B89" s="556" t="s">
        <v>719</v>
      </c>
      <c r="C89" s="556"/>
      <c r="D89" s="556"/>
      <c r="G89" s="569">
        <f>+G86-G88-G87</f>
        <v>74198.168000222897</v>
      </c>
      <c r="H89" s="566"/>
    </row>
    <row r="90" spans="1:8" s="558" customFormat="1" ht="12.75" customHeight="1">
      <c r="A90" s="555">
        <f>+A89+1</f>
        <v>65</v>
      </c>
      <c r="B90" s="556" t="s">
        <v>723</v>
      </c>
      <c r="C90" s="556"/>
      <c r="D90" s="556"/>
      <c r="G90" s="586">
        <v>0</v>
      </c>
      <c r="H90" s="566"/>
    </row>
    <row r="91" spans="1:8" s="558" customFormat="1" ht="12.75" customHeight="1" thickBot="1">
      <c r="A91" s="555">
        <f>+A90+1</f>
        <v>66</v>
      </c>
      <c r="B91" s="556" t="s">
        <v>802</v>
      </c>
      <c r="C91" s="556"/>
      <c r="D91" s="556"/>
      <c r="G91" s="571">
        <f>+G89-G90</f>
        <v>74198.168000222897</v>
      </c>
      <c r="H91" s="566"/>
    </row>
    <row r="92" spans="1:8" s="558" customFormat="1" ht="12.75" customHeight="1" thickTop="1">
      <c r="A92" s="555"/>
      <c r="B92" s="556"/>
      <c r="C92" s="556"/>
      <c r="D92" s="556"/>
      <c r="G92" s="569"/>
      <c r="H92" s="566"/>
    </row>
    <row r="93" spans="1:8" s="558" customFormat="1" ht="12.75" customHeight="1">
      <c r="A93" s="555">
        <f>+A91+1</f>
        <v>67</v>
      </c>
      <c r="B93" s="556" t="s">
        <v>803</v>
      </c>
      <c r="C93" s="556"/>
      <c r="D93" s="556"/>
      <c r="G93" s="569">
        <v>0</v>
      </c>
      <c r="H93" s="566"/>
    </row>
    <row r="94" spans="1:8" s="558" customFormat="1" ht="12.75" customHeight="1">
      <c r="A94" s="555">
        <f>+A93+1</f>
        <v>68</v>
      </c>
      <c r="B94" s="556" t="s">
        <v>726</v>
      </c>
      <c r="C94" s="556"/>
      <c r="D94" s="556"/>
      <c r="G94" s="569">
        <f>+(G84+G91)/2</f>
        <v>66103.824402195038</v>
      </c>
      <c r="H94" s="566"/>
    </row>
    <row r="95" spans="1:8" s="558" customFormat="1" ht="15.75" thickBot="1">
      <c r="A95" s="555">
        <f>+A94+1</f>
        <v>69</v>
      </c>
      <c r="B95" s="556" t="s">
        <v>804</v>
      </c>
      <c r="C95" s="556"/>
      <c r="D95" s="556"/>
      <c r="G95" s="571">
        <f>+G93+G94</f>
        <v>66103.824402195038</v>
      </c>
      <c r="H95" s="556" t="s">
        <v>813</v>
      </c>
    </row>
    <row r="96" spans="1:8" s="558" customFormat="1" ht="12.75" customHeight="1" thickTop="1">
      <c r="A96" s="555"/>
      <c r="B96" s="556"/>
      <c r="C96" s="556"/>
      <c r="D96" s="556"/>
      <c r="G96" s="569"/>
      <c r="H96" s="556"/>
    </row>
    <row r="97" spans="1:10" s="558" customFormat="1" ht="12.75" customHeight="1">
      <c r="A97" s="555"/>
      <c r="B97" s="556"/>
      <c r="C97" s="556"/>
      <c r="D97" s="556"/>
      <c r="G97" s="569"/>
      <c r="H97" s="556"/>
    </row>
    <row r="98" spans="1:10">
      <c r="A98" s="555">
        <f>A95+1</f>
        <v>70</v>
      </c>
      <c r="B98" s="562" t="s">
        <v>812</v>
      </c>
      <c r="C98" s="561"/>
      <c r="D98" s="549"/>
      <c r="E98" s="549"/>
      <c r="F98" s="549"/>
      <c r="G98" s="549"/>
      <c r="H98" s="549"/>
      <c r="I98" s="549"/>
    </row>
    <row r="99" spans="1:10">
      <c r="A99" s="555"/>
      <c r="B99" s="574" t="s">
        <v>519</v>
      </c>
      <c r="C99" s="575" t="s">
        <v>520</v>
      </c>
      <c r="D99" s="576" t="s">
        <v>614</v>
      </c>
      <c r="E99" s="576" t="s">
        <v>567</v>
      </c>
      <c r="F99" s="576" t="s">
        <v>568</v>
      </c>
      <c r="G99" s="576" t="s">
        <v>523</v>
      </c>
      <c r="H99" s="576" t="s">
        <v>524</v>
      </c>
      <c r="I99" s="576" t="s">
        <v>525</v>
      </c>
    </row>
    <row r="100" spans="1:10" ht="81.75" customHeight="1">
      <c r="A100" s="555">
        <f>+A98+1</f>
        <v>71</v>
      </c>
      <c r="B100" s="577" t="s">
        <v>513</v>
      </c>
      <c r="C100" s="577" t="s">
        <v>591</v>
      </c>
      <c r="D100" s="578" t="s">
        <v>733</v>
      </c>
      <c r="E100" s="578" t="s">
        <v>808</v>
      </c>
      <c r="F100" s="578" t="s">
        <v>735</v>
      </c>
      <c r="G100" s="578" t="s">
        <v>736</v>
      </c>
      <c r="H100" s="578" t="s">
        <v>737</v>
      </c>
      <c r="I100" s="578" t="s">
        <v>738</v>
      </c>
      <c r="J100" s="467"/>
    </row>
    <row r="101" spans="1:10">
      <c r="A101" s="555">
        <f t="shared" ref="A101:A114" si="5">+A100+1</f>
        <v>72</v>
      </c>
      <c r="B101" s="579" t="s">
        <v>754</v>
      </c>
      <c r="C101" s="580">
        <v>2023</v>
      </c>
      <c r="D101" s="567">
        <v>0</v>
      </c>
      <c r="E101" s="582">
        <v>0</v>
      </c>
      <c r="F101" s="583" t="s">
        <v>90</v>
      </c>
      <c r="G101" s="583">
        <v>365</v>
      </c>
      <c r="H101" s="584" t="s">
        <v>90</v>
      </c>
      <c r="I101" s="585">
        <f>E101</f>
        <v>0</v>
      </c>
    </row>
    <row r="102" spans="1:10">
      <c r="A102" s="555">
        <f t="shared" si="5"/>
        <v>73</v>
      </c>
      <c r="B102" s="579" t="s">
        <v>755</v>
      </c>
      <c r="C102" s="580">
        <v>2024</v>
      </c>
      <c r="D102" s="567">
        <v>0</v>
      </c>
      <c r="E102" s="585">
        <f t="shared" ref="E102:E113" si="6">E101+D102</f>
        <v>0</v>
      </c>
      <c r="F102" s="583">
        <v>336</v>
      </c>
      <c r="G102" s="583">
        <v>366</v>
      </c>
      <c r="H102" s="585">
        <f t="shared" ref="H102:H113" si="7">+D102*F102/G102</f>
        <v>0</v>
      </c>
      <c r="I102" s="585">
        <f t="shared" ref="I102:I113" si="8">+I101+H102</f>
        <v>0</v>
      </c>
    </row>
    <row r="103" spans="1:10">
      <c r="A103" s="555">
        <f t="shared" si="5"/>
        <v>74</v>
      </c>
      <c r="B103" s="579" t="s">
        <v>529</v>
      </c>
      <c r="C103" s="580">
        <v>2024</v>
      </c>
      <c r="D103" s="567">
        <v>0</v>
      </c>
      <c r="E103" s="585">
        <f t="shared" si="6"/>
        <v>0</v>
      </c>
      <c r="F103" s="583">
        <v>307</v>
      </c>
      <c r="G103" s="583">
        <v>366</v>
      </c>
      <c r="H103" s="585">
        <f t="shared" si="7"/>
        <v>0</v>
      </c>
      <c r="I103" s="585">
        <f t="shared" si="8"/>
        <v>0</v>
      </c>
    </row>
    <row r="104" spans="1:10">
      <c r="A104" s="555">
        <f t="shared" si="5"/>
        <v>75</v>
      </c>
      <c r="B104" s="579" t="s">
        <v>756</v>
      </c>
      <c r="C104" s="580">
        <v>2024</v>
      </c>
      <c r="D104" s="567">
        <v>0</v>
      </c>
      <c r="E104" s="585">
        <f t="shared" si="6"/>
        <v>0</v>
      </c>
      <c r="F104" s="583">
        <v>276</v>
      </c>
      <c r="G104" s="583">
        <v>366</v>
      </c>
      <c r="H104" s="585">
        <f t="shared" si="7"/>
        <v>0</v>
      </c>
      <c r="I104" s="585">
        <f t="shared" si="8"/>
        <v>0</v>
      </c>
    </row>
    <row r="105" spans="1:10">
      <c r="A105" s="555">
        <f t="shared" si="5"/>
        <v>76</v>
      </c>
      <c r="B105" s="579" t="s">
        <v>531</v>
      </c>
      <c r="C105" s="580">
        <v>2024</v>
      </c>
      <c r="D105" s="567">
        <v>0</v>
      </c>
      <c r="E105" s="585">
        <f t="shared" si="6"/>
        <v>0</v>
      </c>
      <c r="F105" s="583">
        <v>246</v>
      </c>
      <c r="G105" s="583">
        <v>366</v>
      </c>
      <c r="H105" s="585">
        <f t="shared" si="7"/>
        <v>0</v>
      </c>
      <c r="I105" s="585">
        <f t="shared" si="8"/>
        <v>0</v>
      </c>
    </row>
    <row r="106" spans="1:10">
      <c r="A106" s="555">
        <f t="shared" si="5"/>
        <v>77</v>
      </c>
      <c r="B106" s="579" t="s">
        <v>532</v>
      </c>
      <c r="C106" s="580">
        <v>2024</v>
      </c>
      <c r="D106" s="567">
        <v>0</v>
      </c>
      <c r="E106" s="585">
        <f t="shared" si="6"/>
        <v>0</v>
      </c>
      <c r="F106" s="583">
        <v>215</v>
      </c>
      <c r="G106" s="583">
        <v>366</v>
      </c>
      <c r="H106" s="585">
        <f t="shared" si="7"/>
        <v>0</v>
      </c>
      <c r="I106" s="585">
        <f t="shared" si="8"/>
        <v>0</v>
      </c>
    </row>
    <row r="107" spans="1:10">
      <c r="A107" s="555">
        <f t="shared" si="5"/>
        <v>78</v>
      </c>
      <c r="B107" s="579" t="s">
        <v>533</v>
      </c>
      <c r="C107" s="580">
        <v>2024</v>
      </c>
      <c r="D107" s="567">
        <v>0</v>
      </c>
      <c r="E107" s="585">
        <f t="shared" si="6"/>
        <v>0</v>
      </c>
      <c r="F107" s="583">
        <v>185</v>
      </c>
      <c r="G107" s="583">
        <v>366</v>
      </c>
      <c r="H107" s="585">
        <f t="shared" si="7"/>
        <v>0</v>
      </c>
      <c r="I107" s="585">
        <f t="shared" si="8"/>
        <v>0</v>
      </c>
    </row>
    <row r="108" spans="1:10">
      <c r="A108" s="555">
        <f t="shared" si="5"/>
        <v>79</v>
      </c>
      <c r="B108" s="579" t="s">
        <v>535</v>
      </c>
      <c r="C108" s="580">
        <v>2024</v>
      </c>
      <c r="D108" s="567">
        <v>0</v>
      </c>
      <c r="E108" s="585">
        <f t="shared" si="6"/>
        <v>0</v>
      </c>
      <c r="F108" s="583">
        <v>154</v>
      </c>
      <c r="G108" s="583">
        <v>366</v>
      </c>
      <c r="H108" s="585">
        <f t="shared" si="7"/>
        <v>0</v>
      </c>
      <c r="I108" s="585">
        <f t="shared" si="8"/>
        <v>0</v>
      </c>
    </row>
    <row r="109" spans="1:10">
      <c r="A109" s="555">
        <f t="shared" si="5"/>
        <v>80</v>
      </c>
      <c r="B109" s="579" t="s">
        <v>757</v>
      </c>
      <c r="C109" s="580">
        <v>2024</v>
      </c>
      <c r="D109" s="567">
        <v>0</v>
      </c>
      <c r="E109" s="585">
        <f t="shared" si="6"/>
        <v>0</v>
      </c>
      <c r="F109" s="583">
        <v>123</v>
      </c>
      <c r="G109" s="583">
        <v>366</v>
      </c>
      <c r="H109" s="585">
        <f t="shared" si="7"/>
        <v>0</v>
      </c>
      <c r="I109" s="585">
        <f t="shared" si="8"/>
        <v>0</v>
      </c>
    </row>
    <row r="110" spans="1:10">
      <c r="A110" s="555">
        <f t="shared" si="5"/>
        <v>81</v>
      </c>
      <c r="B110" s="579" t="s">
        <v>537</v>
      </c>
      <c r="C110" s="580">
        <v>2024</v>
      </c>
      <c r="D110" s="567">
        <v>0</v>
      </c>
      <c r="E110" s="585">
        <f t="shared" si="6"/>
        <v>0</v>
      </c>
      <c r="F110" s="583">
        <v>93</v>
      </c>
      <c r="G110" s="583">
        <v>366</v>
      </c>
      <c r="H110" s="585">
        <f t="shared" si="7"/>
        <v>0</v>
      </c>
      <c r="I110" s="585">
        <f t="shared" si="8"/>
        <v>0</v>
      </c>
    </row>
    <row r="111" spans="1:10">
      <c r="A111" s="555">
        <f t="shared" si="5"/>
        <v>82</v>
      </c>
      <c r="B111" s="579" t="s">
        <v>538</v>
      </c>
      <c r="C111" s="580">
        <v>2024</v>
      </c>
      <c r="D111" s="567">
        <v>0</v>
      </c>
      <c r="E111" s="585">
        <f t="shared" si="6"/>
        <v>0</v>
      </c>
      <c r="F111" s="583">
        <v>62</v>
      </c>
      <c r="G111" s="583">
        <v>366</v>
      </c>
      <c r="H111" s="585">
        <f t="shared" si="7"/>
        <v>0</v>
      </c>
      <c r="I111" s="585">
        <f t="shared" si="8"/>
        <v>0</v>
      </c>
    </row>
    <row r="112" spans="1:10">
      <c r="A112" s="555">
        <f t="shared" si="5"/>
        <v>83</v>
      </c>
      <c r="B112" s="579" t="s">
        <v>539</v>
      </c>
      <c r="C112" s="580">
        <v>2024</v>
      </c>
      <c r="D112" s="567">
        <v>0</v>
      </c>
      <c r="E112" s="585">
        <f t="shared" si="6"/>
        <v>0</v>
      </c>
      <c r="F112" s="583">
        <v>32</v>
      </c>
      <c r="G112" s="583">
        <v>366</v>
      </c>
      <c r="H112" s="585">
        <f t="shared" si="7"/>
        <v>0</v>
      </c>
      <c r="I112" s="585">
        <f t="shared" si="8"/>
        <v>0</v>
      </c>
    </row>
    <row r="113" spans="1:10">
      <c r="A113" s="555">
        <f t="shared" si="5"/>
        <v>84</v>
      </c>
      <c r="B113" s="579" t="s">
        <v>527</v>
      </c>
      <c r="C113" s="580">
        <v>2024</v>
      </c>
      <c r="D113" s="567">
        <v>0</v>
      </c>
      <c r="E113" s="585">
        <f t="shared" si="6"/>
        <v>0</v>
      </c>
      <c r="F113" s="583">
        <v>1</v>
      </c>
      <c r="G113" s="583">
        <v>366</v>
      </c>
      <c r="H113" s="585">
        <f t="shared" si="7"/>
        <v>0</v>
      </c>
      <c r="I113" s="586">
        <f t="shared" si="8"/>
        <v>0</v>
      </c>
    </row>
    <row r="114" spans="1:10" ht="15.75" thickBot="1">
      <c r="A114" s="555">
        <f t="shared" si="5"/>
        <v>85</v>
      </c>
      <c r="B114" s="587" t="s">
        <v>758</v>
      </c>
      <c r="C114" s="587"/>
      <c r="D114" s="588">
        <f>SUM(D101:D113)</f>
        <v>0</v>
      </c>
      <c r="E114" s="589"/>
      <c r="F114" s="589"/>
      <c r="G114" s="589"/>
      <c r="H114" s="589"/>
      <c r="I114" s="585"/>
    </row>
    <row r="115" spans="1:10" s="558" customFormat="1" ht="12.75" customHeight="1" thickTop="1">
      <c r="A115" s="555"/>
      <c r="B115" s="556"/>
      <c r="C115" s="556"/>
      <c r="D115" s="556"/>
      <c r="G115" s="569"/>
      <c r="H115" s="556"/>
    </row>
    <row r="116" spans="1:10" s="558" customFormat="1" ht="12.75" customHeight="1">
      <c r="A116" s="555"/>
      <c r="B116" s="556"/>
      <c r="C116" s="556"/>
      <c r="D116" s="556"/>
      <c r="G116" s="569"/>
      <c r="H116" s="556"/>
    </row>
    <row r="117" spans="1:10">
      <c r="J117" s="548"/>
    </row>
    <row r="118" spans="1:10" ht="93.75" customHeight="1">
      <c r="A118" s="591">
        <f>A114+1</f>
        <v>86</v>
      </c>
      <c r="B118" s="711" t="s">
        <v>814</v>
      </c>
      <c r="C118" s="711"/>
      <c r="D118" s="711"/>
      <c r="E118" s="711"/>
      <c r="F118" s="711"/>
      <c r="G118" s="711"/>
      <c r="H118" s="711"/>
      <c r="I118" s="711"/>
      <c r="J118" s="711"/>
    </row>
    <row r="120" spans="1:10" ht="78" customHeight="1">
      <c r="A120" s="592">
        <f>A118+1</f>
        <v>87</v>
      </c>
      <c r="B120" s="711" t="s">
        <v>815</v>
      </c>
      <c r="C120" s="711"/>
      <c r="D120" s="711"/>
      <c r="E120" s="711"/>
      <c r="F120" s="711"/>
      <c r="G120" s="711"/>
      <c r="H120" s="711"/>
      <c r="I120" s="711"/>
      <c r="J120" s="711"/>
    </row>
    <row r="122" spans="1:10" ht="60" customHeight="1">
      <c r="A122" s="592">
        <f>A120+1</f>
        <v>88</v>
      </c>
      <c r="B122" s="711" t="s">
        <v>816</v>
      </c>
      <c r="C122" s="711"/>
      <c r="D122" s="711"/>
      <c r="E122" s="711"/>
      <c r="F122" s="711"/>
      <c r="G122" s="711"/>
      <c r="H122" s="711"/>
      <c r="I122" s="711"/>
      <c r="J122" s="711"/>
    </row>
    <row r="124" spans="1:10" ht="79.5" customHeight="1">
      <c r="A124" s="592">
        <f>A122+1</f>
        <v>89</v>
      </c>
      <c r="B124" s="711" t="s">
        <v>817</v>
      </c>
      <c r="C124" s="711"/>
      <c r="D124" s="711"/>
      <c r="E124" s="711"/>
      <c r="F124" s="711"/>
      <c r="G124" s="711"/>
      <c r="H124" s="711"/>
      <c r="I124" s="711"/>
      <c r="J124" s="711"/>
    </row>
    <row r="126" spans="1:10" ht="51" customHeight="1">
      <c r="A126" s="592">
        <f>A124+1</f>
        <v>90</v>
      </c>
      <c r="B126" s="711" t="s">
        <v>818</v>
      </c>
      <c r="C126" s="711"/>
      <c r="D126" s="711"/>
      <c r="E126" s="711"/>
      <c r="F126" s="711"/>
      <c r="G126" s="711"/>
      <c r="H126" s="711"/>
      <c r="I126" s="711"/>
      <c r="J126" s="711"/>
    </row>
  </sheetData>
  <mergeCells count="13">
    <mergeCell ref="B126:J126"/>
    <mergeCell ref="A2:K2"/>
    <mergeCell ref="G57:G58"/>
    <mergeCell ref="G77:G78"/>
    <mergeCell ref="B118:J118"/>
    <mergeCell ref="B120:J120"/>
    <mergeCell ref="B122:J122"/>
    <mergeCell ref="B124:J124"/>
    <mergeCell ref="A3:J3"/>
    <mergeCell ref="B11:J11"/>
    <mergeCell ref="B13:J13"/>
    <mergeCell ref="G16:G17"/>
    <mergeCell ref="B36:J36"/>
  </mergeCells>
  <pageMargins left="0.7" right="0.7" top="0.75" bottom="0.75" header="0.3" footer="0.3"/>
  <pageSetup scale="46" fitToWidth="3" fitToHeight="4" orientation="portrait" r:id="rId1"/>
  <rowBreaks count="1" manualBreakCount="1">
    <brk id="75" max="9" man="1"/>
  </rowBreaks>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L23"/>
  <sheetViews>
    <sheetView view="pageBreakPreview" zoomScale="80" zoomScaleNormal="90" zoomScaleSheetLayoutView="80" workbookViewId="0">
      <selection activeCell="U49" sqref="U49"/>
    </sheetView>
  </sheetViews>
  <sheetFormatPr defaultColWidth="6.77734375" defaultRowHeight="15"/>
  <cols>
    <col min="1" max="5" width="6.77734375" style="594"/>
    <col min="6" max="6" width="9.88671875" style="594" customWidth="1"/>
    <col min="7" max="7" width="6.77734375" style="594"/>
    <col min="8" max="8" width="9.88671875" style="594" customWidth="1"/>
    <col min="9" max="16384" width="6.77734375" style="594"/>
  </cols>
  <sheetData>
    <row r="1" spans="1:11" s="593" customFormat="1">
      <c r="A1" s="717" t="s">
        <v>414</v>
      </c>
      <c r="B1" s="717"/>
      <c r="C1" s="717"/>
      <c r="D1" s="717"/>
      <c r="E1" s="717"/>
      <c r="F1" s="717"/>
      <c r="G1" s="717"/>
      <c r="H1" s="717"/>
      <c r="I1" s="717"/>
      <c r="J1" s="717"/>
      <c r="K1" s="717"/>
    </row>
    <row r="2" spans="1:11" s="593" customFormat="1">
      <c r="A2" s="708" t="s">
        <v>585</v>
      </c>
      <c r="B2" s="708"/>
      <c r="C2" s="708"/>
      <c r="D2" s="708"/>
      <c r="E2" s="708"/>
      <c r="F2" s="708"/>
      <c r="G2" s="708"/>
      <c r="H2" s="708"/>
      <c r="I2" s="708"/>
      <c r="J2" s="708"/>
      <c r="K2" s="708"/>
    </row>
    <row r="3" spans="1:11" s="593" customFormat="1">
      <c r="A3" s="717" t="s">
        <v>819</v>
      </c>
      <c r="B3" s="717"/>
      <c r="C3" s="717"/>
      <c r="D3" s="717"/>
      <c r="E3" s="717"/>
      <c r="F3" s="717"/>
      <c r="G3" s="717"/>
      <c r="H3" s="717"/>
      <c r="I3" s="717"/>
      <c r="J3" s="717"/>
      <c r="K3" s="717"/>
    </row>
    <row r="5" spans="1:11" ht="117" customHeight="1">
      <c r="A5" s="718" t="s">
        <v>820</v>
      </c>
      <c r="B5" s="718"/>
      <c r="C5" s="718"/>
      <c r="D5" s="718"/>
      <c r="E5" s="718"/>
      <c r="F5" s="718"/>
      <c r="G5" s="718"/>
      <c r="H5" s="718"/>
      <c r="I5" s="718"/>
    </row>
    <row r="7" spans="1:11" ht="15" customHeight="1">
      <c r="F7" s="719"/>
      <c r="G7" s="720" t="s">
        <v>821</v>
      </c>
    </row>
    <row r="8" spans="1:11">
      <c r="F8" s="719"/>
      <c r="G8" s="720"/>
    </row>
    <row r="9" spans="1:11">
      <c r="A9" s="595" t="s">
        <v>822</v>
      </c>
      <c r="G9" s="720"/>
    </row>
    <row r="11" spans="1:11">
      <c r="A11" s="594" t="s">
        <v>823</v>
      </c>
      <c r="F11" s="596"/>
      <c r="G11" s="632">
        <v>39508.438934990969</v>
      </c>
    </row>
    <row r="12" spans="1:11">
      <c r="A12" s="594" t="s">
        <v>824</v>
      </c>
      <c r="F12" s="596"/>
      <c r="G12" s="632">
        <v>6852.0736887288713</v>
      </c>
    </row>
    <row r="14" spans="1:11">
      <c r="A14" s="594" t="s">
        <v>825</v>
      </c>
      <c r="G14" s="597">
        <f>SUM(G11:G13)</f>
        <v>46360.512623719842</v>
      </c>
    </row>
    <row r="15" spans="1:11">
      <c r="G15" s="598"/>
    </row>
    <row r="16" spans="1:11">
      <c r="A16" s="594" t="s">
        <v>826</v>
      </c>
      <c r="G16" s="599">
        <f>'WP4 - Tax Rates'!D15</f>
        <v>0.19896800000000003</v>
      </c>
    </row>
    <row r="18" spans="1:12" ht="15.75" thickBot="1">
      <c r="A18" s="594" t="s">
        <v>827</v>
      </c>
      <c r="G18" s="600">
        <f>G14*G16</f>
        <v>9224.2584757162913</v>
      </c>
      <c r="H18" s="562" t="s">
        <v>828</v>
      </c>
      <c r="I18" s="595"/>
      <c r="J18" s="595"/>
      <c r="K18" s="595"/>
    </row>
    <row r="19" spans="1:12" s="601" customFormat="1" ht="15.75" thickTop="1">
      <c r="A19" s="594"/>
      <c r="B19" s="594"/>
      <c r="C19" s="594"/>
      <c r="D19" s="594"/>
      <c r="E19" s="594"/>
      <c r="F19" s="594"/>
      <c r="G19" s="594"/>
      <c r="H19" s="594"/>
      <c r="I19" s="594"/>
      <c r="J19" s="594"/>
      <c r="K19" s="594"/>
      <c r="L19" s="594"/>
    </row>
    <row r="20" spans="1:12" s="601" customFormat="1">
      <c r="A20" s="594" t="s">
        <v>829</v>
      </c>
      <c r="B20" s="594"/>
      <c r="C20" s="594"/>
      <c r="D20" s="594"/>
      <c r="E20" s="594"/>
      <c r="F20" s="594"/>
      <c r="G20" s="602">
        <v>1.3310439377603855</v>
      </c>
      <c r="H20" s="559"/>
      <c r="I20" s="594"/>
      <c r="J20" s="594"/>
      <c r="K20" s="594"/>
      <c r="L20" s="594"/>
    </row>
    <row r="21" spans="1:12" s="601" customFormat="1">
      <c r="A21" s="594"/>
      <c r="B21" s="594"/>
      <c r="C21" s="594"/>
      <c r="D21" s="594"/>
      <c r="E21" s="594"/>
      <c r="F21" s="594"/>
      <c r="G21" s="594"/>
      <c r="H21" s="594"/>
      <c r="I21" s="594"/>
      <c r="J21" s="594"/>
      <c r="K21" s="594"/>
      <c r="L21" s="594"/>
    </row>
    <row r="22" spans="1:12" s="601" customFormat="1" ht="15.75" thickBot="1">
      <c r="A22" s="594" t="s">
        <v>830</v>
      </c>
      <c r="B22" s="594"/>
      <c r="C22" s="594"/>
      <c r="D22" s="594"/>
      <c r="E22" s="594"/>
      <c r="F22" s="594"/>
      <c r="G22" s="600">
        <f>G18*G20</f>
        <v>12277.893324437024</v>
      </c>
      <c r="H22" s="562" t="s">
        <v>831</v>
      </c>
      <c r="I22" s="594"/>
      <c r="J22" s="594"/>
      <c r="K22" s="594"/>
      <c r="L22" s="594"/>
    </row>
    <row r="23" spans="1:12" ht="15.75" thickTop="1"/>
  </sheetData>
  <mergeCells count="6">
    <mergeCell ref="A1:K1"/>
    <mergeCell ref="A2:K2"/>
    <mergeCell ref="A3:K3"/>
    <mergeCell ref="A5:I5"/>
    <mergeCell ref="F7:F8"/>
    <mergeCell ref="G7:G9"/>
  </mergeCells>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B901421D25D345B060082F92A13147" ma:contentTypeVersion="3" ma:contentTypeDescription="Create a new document." ma:contentTypeScope="" ma:versionID="cadd648f2889d7cab1b8e7804bb02088">
  <xsd:schema xmlns:xsd="http://www.w3.org/2001/XMLSchema" xmlns:xs="http://www.w3.org/2001/XMLSchema" xmlns:p="http://schemas.microsoft.com/office/2006/metadata/properties" xmlns:ns2="1a3ba243-4f44-43d4-9dd4-0ef184be45f3" targetNamespace="http://schemas.microsoft.com/office/2006/metadata/properties" ma:root="true" ma:fieldsID="6a0a9e9dba282f08e11c26bd709fd30e" ns2:_="">
    <xsd:import namespace="1a3ba243-4f44-43d4-9dd4-0ef184be45f3"/>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3ba243-4f44-43d4-9dd4-0ef184be45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2A0209-2DEC-48CD-B253-8FA7926BF0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3ba243-4f44-43d4-9dd4-0ef184be45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2C41B-7D33-49C4-8A4D-5F313C70DE43}">
  <ds:schemaRefs>
    <ds:schemaRef ds:uri="http://schemas.microsoft.com/sharepoint/v3/contenttype/forms"/>
  </ds:schemaRefs>
</ds:datastoreItem>
</file>

<file path=customXml/itemProps3.xml><?xml version="1.0" encoding="utf-8"?>
<ds:datastoreItem xmlns:ds="http://schemas.openxmlformats.org/officeDocument/2006/customXml" ds:itemID="{23F2FA90-5878-4EE5-95CD-8C7AAD286CAF}">
  <ds:schemaRefs>
    <ds:schemaRef ds:uri="http://purl.org/dc/term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1a3ba243-4f44-43d4-9dd4-0ef184be45f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Nonlevelized-IOU</vt:lpstr>
      <vt:lpstr>Attach GG</vt:lpstr>
      <vt:lpstr>Att 1 - Depreciation</vt:lpstr>
      <vt:lpstr>Att 2 Excess Deficient Summary </vt:lpstr>
      <vt:lpstr>Att 2.1 Averaging &amp; Proration</vt:lpstr>
      <vt:lpstr>Att 2.2 Excess Deficient ADIT</vt:lpstr>
      <vt:lpstr>WP1 - Cost Support</vt:lpstr>
      <vt:lpstr>WP2 - ADIT</vt:lpstr>
      <vt:lpstr>WP3 - Perm Tax Diff</vt:lpstr>
      <vt:lpstr>WP4 - Tax Rates</vt:lpstr>
      <vt:lpstr>WP5 - WACC</vt:lpstr>
      <vt:lpstr>WP6 - Capital Structure</vt:lpstr>
      <vt:lpstr>WP7 - True-Up Adjustment</vt:lpstr>
      <vt:lpstr>WP8 - True-Up Interest Rate</vt:lpstr>
      <vt:lpstr>'Att 1 - Depreciation'!Print_Area</vt:lpstr>
      <vt:lpstr>'Att 2 Excess Deficient Summary '!Print_Area</vt:lpstr>
      <vt:lpstr>'Attach GG'!Print_Area</vt:lpstr>
      <vt:lpstr>'Nonlevelized-IOU'!Print_Area</vt:lpstr>
      <vt:lpstr>'WP1 - Cost Support'!Print_Area</vt:lpstr>
      <vt:lpstr>'WP2 - ADIT'!Print_Area</vt:lpstr>
      <vt:lpstr>'WP4 - Tax Rates'!Print_Area</vt:lpstr>
      <vt:lpstr>'WP5 - WACC'!Print_Area</vt:lpstr>
      <vt:lpstr>'WP6 - Capital Structure'!Print_Area</vt:lpstr>
      <vt:lpstr>'WP7 - True-Up Adjustment'!Print_Area</vt:lpstr>
      <vt:lpstr>'WP8 - True-Up Interest Rate'!Print_Area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Toshiba User</dc:creator>
  <cp:keywords/>
  <dc:description/>
  <cp:lastModifiedBy>Nicholas Schavrien</cp:lastModifiedBy>
  <cp:revision/>
  <cp:lastPrinted>2023-09-25T18:29:45Z</cp:lastPrinted>
  <dcterms:created xsi:type="dcterms:W3CDTF">2008-03-20T17:17:47Z</dcterms:created>
  <dcterms:modified xsi:type="dcterms:W3CDTF">2023-09-25T18:31:04Z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0x01010048B901421D25D345B060082F92A13147</vt:lpwstr>
  </property>
  <property fmtid="{D5CDD505-2E9C-101B-9397-08002B2CF9AE}" pid="3" name="Taxes" linkTarget="Prop_Taxes">
    <vt:r8>0</vt:r8>
  </property>
</Properties>
</file>