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tschavrien\Desktop\"/>
    </mc:Choice>
  </mc:AlternateContent>
  <xr:revisionPtr revIDLastSave="0" documentId="13_ncr:1_{41691792-CFB3-4195-B0E3-49B40A338DF9}" xr6:coauthVersionLast="47" xr6:coauthVersionMax="47" xr10:uidLastSave="{00000000-0000-0000-0000-000000000000}"/>
  <bookViews>
    <workbookView xWindow="-28920" yWindow="-120" windowWidth="29040" windowHeight="15840" tabRatio="927" firstSheet="4" activeTab="13" xr2:uid="{00000000-000D-0000-FFFF-FFFF00000000}"/>
  </bookViews>
  <sheets>
    <sheet name="Nonlevelized-IOU" sheetId="15" r:id="rId1"/>
    <sheet name="Attachment GG" sheetId="20" r:id="rId2"/>
    <sheet name="Att 1 - Depreciation" sheetId="16" r:id="rId3"/>
    <sheet name="Att 2 Excess Deficient Summary" sheetId="17" r:id="rId4"/>
    <sheet name="Att 2.1 Averaging &amp; Proration" sheetId="18" r:id="rId5"/>
    <sheet name="Att 2.2 Excess Deficient ADIT" sheetId="19" r:id="rId6"/>
    <sheet name="WP1 - Cost Support" sheetId="21" r:id="rId7"/>
    <sheet name="WP2 - ADIT" sheetId="30" r:id="rId8"/>
    <sheet name="WP3 - Perm Tax Diff" sheetId="23" r:id="rId9"/>
    <sheet name="WP4 - Tax Rates" sheetId="24" r:id="rId10"/>
    <sheet name="WP5 - WACC" sheetId="25" r:id="rId11"/>
    <sheet name="WP6 - Capital Structure" sheetId="26" r:id="rId12"/>
    <sheet name="WP7 - True-Up Adjustment" sheetId="27" r:id="rId13"/>
    <sheet name="WP8 - True-Up Interest Rate" sheetId="28" r:id="rId14"/>
  </sheets>
  <definedNames>
    <definedName name="\\m">#REF!</definedName>
    <definedName name="\\n">#REF!</definedName>
    <definedName name="\\o">#REF!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#N/A</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zz">#REF!</definedName>
    <definedName name="________FA200" localSheetId="7" hidden="1">{#N/A,#N/A,FALSE,"Aging Summary";#N/A,#N/A,FALSE,"Ratio Analysis";#N/A,#N/A,FALSE,"Test 120 Day Accts";#N/A,#N/A,FALSE,"Tickmarks"}</definedName>
    <definedName name="________FA200" localSheetId="9"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7" hidden="1">{#N/A,#N/A,FALSE,"Aging Summary";#N/A,#N/A,FALSE,"Ratio Analysis";#N/A,#N/A,FALSE,"Test 120 Day Accts";#N/A,#N/A,FALSE,"Tickmarks"}</definedName>
    <definedName name="________PT200" localSheetId="9" hidden="1">{#N/A,#N/A,FALSE,"Aging Summary";#N/A,#N/A,FALSE,"Ratio Analysis";#N/A,#N/A,FALSE,"Test 120 Day Accts";#N/A,#N/A,FALSE,"Tickmarks"}</definedName>
    <definedName name="________PT200" hidden="1">{#N/A,#N/A,FALSE,"Aging Summary";#N/A,#N/A,FALSE,"Ratio Analysis";#N/A,#N/A,FALSE,"Test 120 Day Accts";#N/A,#N/A,FALSE,"Tickmarks"}</definedName>
    <definedName name="_______bs2" localSheetId="1">#REF!</definedName>
    <definedName name="_______bs2" localSheetId="0">#REF!</definedName>
    <definedName name="_______bs2" localSheetId="7">#REF!</definedName>
    <definedName name="_______bs2">#REF!</definedName>
    <definedName name="_______FA200" localSheetId="7" hidden="1">{#N/A,#N/A,FALSE,"Aging Summary";#N/A,#N/A,FALSE,"Ratio Analysis";#N/A,#N/A,FALSE,"Test 120 Day Accts";#N/A,#N/A,FALSE,"Tickmarks"}</definedName>
    <definedName name="_______FA200" localSheetId="9"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7" hidden="1">{#N/A,#N/A,FALSE,"Aging Summary";#N/A,#N/A,FALSE,"Ratio Analysis";#N/A,#N/A,FALSE,"Test 120 Day Accts";#N/A,#N/A,FALSE,"Tickmarks"}</definedName>
    <definedName name="_______PT200" localSheetId="9"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1" hidden="1">{#N/A,#N/A,FALSE,"schA"}</definedName>
    <definedName name="_______www1" localSheetId="0" hidden="1">{#N/A,#N/A,FALSE,"schA"}</definedName>
    <definedName name="_______www1" localSheetId="7" hidden="1">{#N/A,#N/A,FALSE,"schA"}</definedName>
    <definedName name="_______www1" localSheetId="9" hidden="1">{#N/A,#N/A,FALSE,"schA"}</definedName>
    <definedName name="_______www1" hidden="1">{#N/A,#N/A,FALSE,"schA"}</definedName>
    <definedName name="______bs2" localSheetId="1">#REF!</definedName>
    <definedName name="______bs2" localSheetId="0">#REF!</definedName>
    <definedName name="______bs2" localSheetId="7">#REF!</definedName>
    <definedName name="______bs2">#REF!</definedName>
    <definedName name="______FA200" localSheetId="7" hidden="1">{#N/A,#N/A,FALSE,"Aging Summary";#N/A,#N/A,FALSE,"Ratio Analysis";#N/A,#N/A,FALSE,"Test 120 Day Accts";#N/A,#N/A,FALSE,"Tickmarks"}</definedName>
    <definedName name="______FA200" localSheetId="9"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7" hidden="1">{#N/A,#N/A,FALSE,"Aging Summary";#N/A,#N/A,FALSE,"Ratio Analysis";#N/A,#N/A,FALSE,"Test 120 Day Accts";#N/A,#N/A,FALSE,"Tickmarks"}</definedName>
    <definedName name="______PT200" localSheetId="9"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1" hidden="1">{#N/A,#N/A,FALSE,"schA"}</definedName>
    <definedName name="______www1" localSheetId="0" hidden="1">{#N/A,#N/A,FALSE,"schA"}</definedName>
    <definedName name="______www1" localSheetId="7" hidden="1">{#N/A,#N/A,FALSE,"schA"}</definedName>
    <definedName name="______www1" localSheetId="9" hidden="1">{#N/A,#N/A,FALSE,"schA"}</definedName>
    <definedName name="______www1" hidden="1">{#N/A,#N/A,FALSE,"schA"}</definedName>
    <definedName name="_____bs2" localSheetId="1">#REF!</definedName>
    <definedName name="_____bs2" localSheetId="0">#REF!</definedName>
    <definedName name="_____bs2" localSheetId="7">#REF!</definedName>
    <definedName name="_____bs2">#REF!</definedName>
    <definedName name="_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7" hidden="1">{#N/A,#N/A,FALSE,"Aging Summary";#N/A,#N/A,FALSE,"Ratio Analysis";#N/A,#N/A,FALSE,"Test 120 Day Accts";#N/A,#N/A,FALSE,"Tickmarks"}</definedName>
    <definedName name="_____FA200" localSheetId="9" hidden="1">{#N/A,#N/A,FALSE,"Aging Summary";#N/A,#N/A,FALSE,"Ratio Analysis";#N/A,#N/A,FALSE,"Test 120 Day Accts";#N/A,#N/A,FALSE,"Tickmarks"}</definedName>
    <definedName name="_____FA200" hidden="1">{#N/A,#N/A,FALSE,"Aging Summary";#N/A,#N/A,FALSE,"Ratio Analysis";#N/A,#N/A,FALSE,"Test 120 Day Accts";#N/A,#N/A,FALSE,"Tickmarks"}</definedName>
    <definedName name="_____K66000" localSheetId="1">#REF!</definedName>
    <definedName name="_____K66000" localSheetId="0">#REF!</definedName>
    <definedName name="_____K66000" localSheetId="7">#REF!</definedName>
    <definedName name="_____K66000">#REF!</definedName>
    <definedName name="_____K67000" localSheetId="1">#REF!</definedName>
    <definedName name="_____K67000" localSheetId="0">#REF!</definedName>
    <definedName name="_____K67000" localSheetId="7">#REF!</definedName>
    <definedName name="_____K67000">#REF!</definedName>
    <definedName name="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7" hidden="1">{#N/A,#N/A,FALSE,"Aging Summary";#N/A,#N/A,FALSE,"Ratio Analysis";#N/A,#N/A,FALSE,"Test 120 Day Accts";#N/A,#N/A,FALSE,"Tickmarks"}</definedName>
    <definedName name="_____PT200" localSheetId="9"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7" hidden="1">{#N/A,#N/A,TRUE,"Income";#N/A,#N/A,TRUE,"IncomeDetail";#N/A,#N/A,TRUE,"Balance";#N/A,#N/A,TRUE,"BalDetail"}</definedName>
    <definedName name="_____TB1" localSheetId="9" hidden="1">{#N/A,#N/A,TRUE,"Income";#N/A,#N/A,TRUE,"IncomeDetail";#N/A,#N/A,TRUE,"Balance";#N/A,#N/A,TRUE,"BalDetail"}</definedName>
    <definedName name="_____TB1" hidden="1">{#N/A,#N/A,TRUE,"Income";#N/A,#N/A,TRUE,"IncomeDetail";#N/A,#N/A,TRUE,"Balance";#N/A,#N/A,TRUE,"BalDetail"}</definedName>
    <definedName name="_____www1" localSheetId="1" hidden="1">{#N/A,#N/A,FALSE,"schA"}</definedName>
    <definedName name="_____www1" localSheetId="0" hidden="1">{#N/A,#N/A,FALSE,"schA"}</definedName>
    <definedName name="_____www1" localSheetId="7" hidden="1">{#N/A,#N/A,FALSE,"schA"}</definedName>
    <definedName name="_____www1" localSheetId="9" hidden="1">{#N/A,#N/A,FALSE,"schA"}</definedName>
    <definedName name="_____www1" hidden="1">{#N/A,#N/A,FALSE,"schA"}</definedName>
    <definedName name="____bs2" localSheetId="1">#REF!</definedName>
    <definedName name="____bs2" localSheetId="0">#REF!</definedName>
    <definedName name="____bs2" localSheetId="7">#REF!</definedName>
    <definedName name="____bs2">#REF!</definedName>
    <definedName name="____cc1">#REF!</definedName>
    <definedName name="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7" hidden="1">{#N/A,#N/A,FALSE,"Aging Summary";#N/A,#N/A,FALSE,"Ratio Analysis";#N/A,#N/A,FALSE,"Test 120 Day Accts";#N/A,#N/A,FALSE,"Tickmarks"}</definedName>
    <definedName name="____FA200" localSheetId="9" hidden="1">{#N/A,#N/A,FALSE,"Aging Summary";#N/A,#N/A,FALSE,"Ratio Analysis";#N/A,#N/A,FALSE,"Test 120 Day Accts";#N/A,#N/A,FALSE,"Tickmarks"}</definedName>
    <definedName name="____FA200" hidden="1">{#N/A,#N/A,FALSE,"Aging Summary";#N/A,#N/A,FALSE,"Ratio Analysis";#N/A,#N/A,FALSE,"Test 120 Day Accts";#N/A,#N/A,FALSE,"Tickmarks"}</definedName>
    <definedName name="____K66000" localSheetId="1">#REF!</definedName>
    <definedName name="____K66000" localSheetId="0">#REF!</definedName>
    <definedName name="____K66000" localSheetId="7">#REF!</definedName>
    <definedName name="____K66000">#REF!</definedName>
    <definedName name="____K67000" localSheetId="1">#REF!</definedName>
    <definedName name="____K67000" localSheetId="0">#REF!</definedName>
    <definedName name="____K67000" localSheetId="7">#REF!</definedName>
    <definedName name="____K67000">#REF!</definedName>
    <definedName name="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7" hidden="1">{#N/A,#N/A,FALSE,"Aging Summary";#N/A,#N/A,FALSE,"Ratio Analysis";#N/A,#N/A,FALSE,"Test 120 Day Accts";#N/A,#N/A,FALSE,"Tickmarks"}</definedName>
    <definedName name="____PT200" localSheetId="9"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1" hidden="1">{#N/A,#N/A,FALSE,"schA"}</definedName>
    <definedName name="____www1" localSheetId="0" hidden="1">{#N/A,#N/A,FALSE,"schA"}</definedName>
    <definedName name="____www1" localSheetId="7" hidden="1">{#N/A,#N/A,FALSE,"schA"}</definedName>
    <definedName name="____www1" localSheetId="9" hidden="1">{#N/A,#N/A,FALSE,"schA"}</definedName>
    <definedName name="____www1" hidden="1">{#N/A,#N/A,FALSE,"schA"}</definedName>
    <definedName name="___a2" hidden="1">#REF!</definedName>
    <definedName name="___a3" hidden="1">#REF!</definedName>
    <definedName name="___a36" localSheetId="7" hidden="1">{"Accretion";#N/A;FALSE;"Assum"}</definedName>
    <definedName name="___a36" localSheetId="9" hidden="1">{"Accretion";#N/A;FALSE;"Assum"}</definedName>
    <definedName name="___a36" hidden="1">{"Accretion";#N/A;FALSE;"Assum"}</definedName>
    <definedName name="___a37" localSheetId="7" hidden="1">{#N/A,#N/A,TRUE,"Lines",#N/A,#N/A,TRUE;"Stations",#N/A,#N/A,TRUE,"Cap. Expenses",#N/A,#N/A;TRUE,"Land",#N/A,#N/A,TRUE,"Cen Proces Sys",#N/A;#N/A,TRUE,"telecom",#N/A,#N/A,TRUE,"Other"}</definedName>
    <definedName name="___a37" localSheetId="9"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7" hidden="1">{"Assumptions";#N/A;FALSE;"Assum"}</definedName>
    <definedName name="___a38" localSheetId="9" hidden="1">{"Assumptions";#N/A;FALSE;"Assum"}</definedName>
    <definedName name="___a38" hidden="1">{"Assumptions";#N/A;FALSE;"Assum"}</definedName>
    <definedName name="___a39" localSheetId="7" hidden="1">{#N/A;#N/A;FALSE;"CAG"}</definedName>
    <definedName name="___a39" localSheetId="9" hidden="1">{#N/A;#N/A;FALSE;"CAG"}</definedName>
    <definedName name="___a39" hidden="1">{#N/A;#N/A;FALSE;"CAG"}</definedName>
    <definedName name="___a4" hidden="1">#REF!</definedName>
    <definedName name="___a40" localSheetId="7" hidden="1">{#N/A;#N/A;FALSE;"CPB"}</definedName>
    <definedName name="___a40" localSheetId="9" hidden="1">{#N/A;#N/A;FALSE;"CPB"}</definedName>
    <definedName name="___a40" hidden="1">{#N/A;#N/A;FALSE;"CPB"}</definedName>
    <definedName name="___a41" localSheetId="7" hidden="1">{#N/A;#N/A;FALSE;"Credit Summary"}</definedName>
    <definedName name="___a41" localSheetId="9" hidden="1">{#N/A;#N/A;FALSE;"Credit Summary"}</definedName>
    <definedName name="___a41" hidden="1">{#N/A;#N/A;FALSE;"Credit Summary"}</definedName>
    <definedName name="___a42" localSheetId="7" hidden="1">{"FCB_ALL";#N/A;FALSE;"FCB"}</definedName>
    <definedName name="___a42" localSheetId="9" hidden="1">{"FCB_ALL";#N/A;FALSE;"FCB"}</definedName>
    <definedName name="___a42" hidden="1">{"FCB_ALL";#N/A;FALSE;"FCB"}</definedName>
    <definedName name="___a43" localSheetId="7" hidden="1">{"FCB_ALL";#N/A;FALSE;"FCB"}</definedName>
    <definedName name="___a43" localSheetId="9" hidden="1">{"FCB_ALL";#N/A;FALSE;"FCB"}</definedName>
    <definedName name="___a43" hidden="1">{"FCB_ALL";#N/A;FALSE;"FCB"}</definedName>
    <definedName name="_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7" hidden="1">{#N/A;#N/A;FALSE;"GIS"}</definedName>
    <definedName name="___a45" localSheetId="9" hidden="1">{#N/A;#N/A;FALSE;"GIS"}</definedName>
    <definedName name="___a45" hidden="1">{#N/A;#N/A;FALSE;"GIS"}</definedName>
    <definedName name="___a46" localSheetId="7" hidden="1">{#N/A,#N/A,TRUE,"Cover His PWC",#N/A,#N/A,TRUE;"P&amp;L",#N/A,#N/A,TRUE,"BS",#N/A,#N/A;TRUE,"Depreciation",#N/A,#N/A,TRUE,"GRAPHS",#N/A;#N/A,TRUE,"DCF EBITDA Multiple",#N/A,#N/A,TRUE,"DCF Perpetual Growth"}</definedName>
    <definedName name="___a46" localSheetId="9"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7" hidden="1">{#N/A,#N/A,TRUE,"Cover His T",#N/A,#N/A,TRUE;"P&amp;L",#N/A,#N/A,TRUE,"BS",#N/A,#N/A;TRUE,"Depreciation",#N/A,#N/A,TRUE,"GRAPHS",#N/A;#N/A,TRUE,"DCF EBITDA Multiple",#N/A,#N/A,TRUE,"DCF Perpetual Growth"}</definedName>
    <definedName name="___a47" localSheetId="9"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7" hidden="1">{#N/A;#N/A;FALSE;"HNZ"}</definedName>
    <definedName name="___a48" localSheetId="9" hidden="1">{#N/A;#N/A;FALSE;"HNZ"}</definedName>
    <definedName name="___a48" hidden="1">{#N/A;#N/A;FALSE;"HNZ"}</definedName>
    <definedName name="_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7" hidden="1">{#N/A;#N/A;FALSE;"K"}</definedName>
    <definedName name="___a50" localSheetId="9" hidden="1">{#N/A;#N/A;FALSE;"K"}</definedName>
    <definedName name="___a50" hidden="1">{#N/A;#N/A;FALSE;"K"}</definedName>
    <definedName name="_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7" hidden="1">{#N/A;#N/A;FALSE;"MCCRK"}</definedName>
    <definedName name="___a52" localSheetId="9" hidden="1">{#N/A;#N/A;FALSE;"MCCRK"}</definedName>
    <definedName name="___a52" hidden="1">{#N/A;#N/A;FALSE;"MCCRK"}</definedName>
    <definedName name="___a53" localSheetId="7" hidden="1">{#N/A;#N/A;FALSE;"NA"}</definedName>
    <definedName name="___a53" localSheetId="9" hidden="1">{#N/A;#N/A;FALSE;"NA"}</definedName>
    <definedName name="___a53" hidden="1">{#N/A;#N/A;FALSE;"NA"}</definedName>
    <definedName name="___a54" localSheetId="7" hidden="1">{"cap_structure",#N/A,FALSE,"Graph-Mkt Cap";"price",#N/A,FALSE,"Graph-Price";"ebit",#N/A,FALSE,"Graph-EBITDA";"ebitda",#N/A,FALSE,"Graph-EBITDA"}</definedName>
    <definedName name="___a54" localSheetId="9"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7" hidden="1">{"inputs raw data";#N/A;TRUE;"INPUT"}</definedName>
    <definedName name="___a55" localSheetId="9" hidden="1">{"inputs raw data";#N/A;TRUE;"INPUT"}</definedName>
    <definedName name="___a55" hidden="1">{"inputs raw data";#N/A;TRUE;"INPUT"}</definedName>
    <definedName name="___a56" localSheetId="7" hidden="1">{"summary1",#N/A,TRUE;"Comps","summary2",#N/A;TRUE,"Comps","summary3";#N/A,TRUE,"Comps"}</definedName>
    <definedName name="___a56" localSheetId="9" hidden="1">{"summary1",#N/A,TRUE;"Comps","summary2",#N/A;TRUE,"Comps","summary3";#N/A,TRUE,"Comps"}</definedName>
    <definedName name="___a56" hidden="1">{"summary1",#N/A,TRUE;"Comps","summary2",#N/A;TRUE,"Comps","summary3";#N/A,TRUE,"Comps"}</definedName>
    <definedName name="___a57" localSheetId="7" hidden="1">{"summary1",#N/A,TRUE;"Comps","summary2",#N/A;TRUE,"Comps","summary3";#N/A,TRUE,"Comps"}</definedName>
    <definedName name="___a57" localSheetId="9" hidden="1">{"summary1",#N/A,TRUE;"Comps","summary2",#N/A;TRUE,"Comps","summary3";#N/A,TRUE,"Comps"}</definedName>
    <definedName name="___a57" hidden="1">{"summary1",#N/A,TRUE;"Comps","summary2",#N/A;TRUE,"Comps","summary3";#N/A,TRUE,"Comps"}</definedName>
    <definedName name="___a58" localSheetId="7" hidden="1">{#N/A,"DR",FALSE,"increm pf",#N/A,"MAMSI";FALSE,"increm pf",#N/A,"MAXI",FALSE,"increm pf";#N/A,"PCAM",FALSE,"increm pf",#N/A,"PHSV";FALSE,"increm pf",#N/A,"SIE",FALSE,"increm pf"}</definedName>
    <definedName name="___a58" localSheetId="9"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7" hidden="1">{#N/A,#N/A,TRUE,"Cover Repl",#N/A,#N/A,TRUE,"P&amp;L";#N/A,#N/A,TRUE,"P&amp;L (2)",#N/A,#N/A,TRUE,"BS";#N/A,#N/A,TRUE,"Depreciation",#N/A,#N/A,TRUE,"GRAPHS";#N/A,#N/A,TRUE,"DCF EBITDA Multiple",#N/A,#N/A,TRUE,"DCF Perpetual Growth"}</definedName>
    <definedName name="___a60" localSheetId="9"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7" hidden="1">{#N/A;#N/A;FALSE;"Trading Summary"}</definedName>
    <definedName name="___a61" localSheetId="9" hidden="1">{#N/A;#N/A;FALSE;"Trading Summary"}</definedName>
    <definedName name="___a61" hidden="1">{#N/A;#N/A;FALSE;"Trading Summary"}</definedName>
    <definedName name="_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7" hidden="1">{#N/A;#N/A;FALSE;"WWY"}</definedName>
    <definedName name="___a63" localSheetId="9" hidden="1">{#N/A;#N/A;FALSE;"WWY"}</definedName>
    <definedName name="___a63" hidden="1">{#N/A;#N/A;FALSE;"WWY"}</definedName>
    <definedName name="_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SD2">#REF!</definedName>
    <definedName name="___bs2" localSheetId="1">#REF!</definedName>
    <definedName name="___bs2" localSheetId="0">#REF!</definedName>
    <definedName name="___bs2" localSheetId="7">#REF!</definedName>
    <definedName name="___bs2">#REF!</definedName>
    <definedName name="___cc1">#N/A</definedName>
    <definedName name="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7" hidden="1">{#N/A,#N/A,FALSE,"Aging Summary";#N/A,#N/A,FALSE,"Ratio Analysis";#N/A,#N/A,FALSE,"Test 120 Day Accts";#N/A,#N/A,FALSE,"Tickmarks"}</definedName>
    <definedName name="___FA200" localSheetId="9" hidden="1">{#N/A,#N/A,FALSE,"Aging Summary";#N/A,#N/A,FALSE,"Ratio Analysis";#N/A,#N/A,FALSE,"Test 120 Day Accts";#N/A,#N/A,FALSE,"Tickmarks"}</definedName>
    <definedName name="___FA200" hidden="1">{#N/A,#N/A,FALSE,"Aging Summary";#N/A,#N/A,FALSE,"Ratio Analysis";#N/A,#N/A,FALSE,"Test 120 Day Accts";#N/A,#N/A,FALSE,"Tickmarks"}</definedName>
    <definedName name="___K66000" localSheetId="1">#REF!</definedName>
    <definedName name="___K66000" localSheetId="0">#REF!</definedName>
    <definedName name="___K66000" localSheetId="7">#REF!</definedName>
    <definedName name="___K66000">#REF!</definedName>
    <definedName name="___K67000" localSheetId="1">#REF!</definedName>
    <definedName name="___K67000" localSheetId="0">#REF!</definedName>
    <definedName name="___K67000" localSheetId="7">#REF!</definedName>
    <definedName name="___K67000">#REF!</definedName>
    <definedName name="___MAT1">#REF!</definedName>
    <definedName name="___MAT2">#REF!</definedName>
    <definedName name="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7" hidden="1">{#N/A,#N/A,TRUE,"Income";#N/A,#N/A,TRUE,"IncomeDetail";#N/A,#N/A,TRUE,"Balance";#N/A,#N/A,TRUE,"BalDetail"}</definedName>
    <definedName name="___TB1" localSheetId="9" hidden="1">{#N/A,#N/A,TRUE,"Income";#N/A,#N/A,TRUE,"IncomeDetail";#N/A,#N/A,TRUE,"Balance";#N/A,#N/A,TRUE,"BalDetail"}</definedName>
    <definedName name="___TB1" hidden="1">{#N/A,#N/A,TRUE,"Income";#N/A,#N/A,TRUE,"IncomeDetail";#N/A,#N/A,TRUE,"Balance";#N/A,#N/A,TRUE,"BalDetail"}</definedName>
    <definedName name="___thinkcell0yiY.KZh9UGHKXu_ALs4.g" localSheetId="7" hidden="1">#REF!</definedName>
    <definedName name="___thinkcell0yiY.KZh9UGHKXu_ALs4.g" localSheetId="9" hidden="1">#REF!</definedName>
    <definedName name="___thinkcell0yiY.KZh9UGHKXu_ALs4.g" hidden="1">#REF!</definedName>
    <definedName name="___thinkcellGXdeNDllXEqzynVyu6jM9A" localSheetId="7" hidden="1">#REF!</definedName>
    <definedName name="___thinkcellGXdeNDllXEqzynVyu6jM9A" localSheetId="9" hidden="1">#REF!</definedName>
    <definedName name="___thinkcellGXdeNDllXEqzynVyu6jM9A" hidden="1">#REF!</definedName>
    <definedName name="___thinkcellHjrwK8xjGUGwHoi4M1AWSQ" localSheetId="7" hidden="1">#REF!</definedName>
    <definedName name="___thinkcellHjrwK8xjGUGwHoi4M1AWSQ" localSheetId="9" hidden="1">#REF!</definedName>
    <definedName name="___thinkcellHjrwK8xjGUGwHoi4M1AWSQ" hidden="1">#REF!</definedName>
    <definedName name="___thinkcellqBKYna5NmUerUR9llwfFRw" localSheetId="7" hidden="1">#REF!</definedName>
    <definedName name="___thinkcellqBKYna5NmUerUR9llwfFRw" localSheetId="9" hidden="1">#REF!</definedName>
    <definedName name="___thinkcellqBKYna5NmUerUR9llwfFRw" hidden="1">#REF!</definedName>
    <definedName name="___UF1" localSheetId="7" hidden="1">{#N/A,#N/A,FALSE,"BreakoutFY95";#N/A,#N/A,FALSE,"BreakoutFY96";#N/A,#N/A,FALSE,"BreakoutFY97";#N/A,#N/A,FALSE,"BreakoutFY98"}</definedName>
    <definedName name="___UF1" localSheetId="9" hidden="1">{#N/A,#N/A,FALSE,"BreakoutFY95";#N/A,#N/A,FALSE,"BreakoutFY96";#N/A,#N/A,FALSE,"BreakoutFY97";#N/A,#N/A,FALSE,"BreakoutFY98"}</definedName>
    <definedName name="___UF1" hidden="1">{#N/A,#N/A,FALSE,"BreakoutFY95";#N/A,#N/A,FALSE,"BreakoutFY96";#N/A,#N/A,FALSE,"BreakoutFY97";#N/A,#N/A,FALSE,"BreakoutFY98"}</definedName>
    <definedName name="___www1" localSheetId="1" hidden="1">{#N/A,#N/A,FALSE,"schA"}</definedName>
    <definedName name="___www1" localSheetId="0" hidden="1">{#N/A,#N/A,FALSE,"schA"}</definedName>
    <definedName name="___www1" localSheetId="7" hidden="1">{#N/A,#N/A,FALSE,"schA"}</definedName>
    <definedName name="___www1" localSheetId="9" hidden="1">{#N/A,#N/A,FALSE,"schA"}</definedName>
    <definedName name="___www1" hidden="1">{#N/A,#N/A,FALSE,"schA"}</definedName>
    <definedName name="___www1_1" localSheetId="1" hidden="1">{#N/A,#N/A,FALSE,"schA"}</definedName>
    <definedName name="___www1_1" localSheetId="0" hidden="1">{#N/A,#N/A,FALSE,"schA"}</definedName>
    <definedName name="___www1_1" localSheetId="7" hidden="1">{#N/A,#N/A,FALSE,"schA"}</definedName>
    <definedName name="___www1_1" localSheetId="9" hidden="1">{#N/A,#N/A,FALSE,"schA"}</definedName>
    <definedName name="___www1_1" hidden="1">{#N/A,#N/A,FALSE,"schA"}</definedName>
    <definedName name="___www1_1_1" localSheetId="1" hidden="1">{#N/A,#N/A,FALSE,"schA"}</definedName>
    <definedName name="___www1_1_1" localSheetId="0" hidden="1">{#N/A,#N/A,FALSE,"schA"}</definedName>
    <definedName name="___www1_1_1" localSheetId="7" hidden="1">{#N/A,#N/A,FALSE,"schA"}</definedName>
    <definedName name="___www1_1_1" localSheetId="9" hidden="1">{#N/A,#N/A,FALSE,"schA"}</definedName>
    <definedName name="___www1_1_1" hidden="1">{#N/A,#N/A,FALSE,"schA"}</definedName>
    <definedName name="___www1_1_2" localSheetId="1" hidden="1">{#N/A,#N/A,FALSE,"schA"}</definedName>
    <definedName name="___www1_1_2" localSheetId="0" hidden="1">{#N/A,#N/A,FALSE,"schA"}</definedName>
    <definedName name="___www1_1_2" localSheetId="7" hidden="1">{#N/A,#N/A,FALSE,"schA"}</definedName>
    <definedName name="___www1_1_2" localSheetId="9" hidden="1">{#N/A,#N/A,FALSE,"schA"}</definedName>
    <definedName name="___www1_1_2" hidden="1">{#N/A,#N/A,FALSE,"schA"}</definedName>
    <definedName name="___www1_1_3" localSheetId="1" hidden="1">{#N/A,#N/A,FALSE,"schA"}</definedName>
    <definedName name="___www1_1_3" localSheetId="0" hidden="1">{#N/A,#N/A,FALSE,"schA"}</definedName>
    <definedName name="___www1_1_3" localSheetId="7" hidden="1">{#N/A,#N/A,FALSE,"schA"}</definedName>
    <definedName name="___www1_1_3" localSheetId="9" hidden="1">{#N/A,#N/A,FALSE,"schA"}</definedName>
    <definedName name="___www1_1_3" hidden="1">{#N/A,#N/A,FALSE,"schA"}</definedName>
    <definedName name="___www1_2" localSheetId="1" hidden="1">{#N/A,#N/A,FALSE,"schA"}</definedName>
    <definedName name="___www1_2" localSheetId="0" hidden="1">{#N/A,#N/A,FALSE,"schA"}</definedName>
    <definedName name="___www1_2" localSheetId="7" hidden="1">{#N/A,#N/A,FALSE,"schA"}</definedName>
    <definedName name="___www1_2" localSheetId="9" hidden="1">{#N/A,#N/A,FALSE,"schA"}</definedName>
    <definedName name="___www1_2" hidden="1">{#N/A,#N/A,FALSE,"schA"}</definedName>
    <definedName name="___www1_2_1" localSheetId="1" hidden="1">{#N/A,#N/A,FALSE,"schA"}</definedName>
    <definedName name="___www1_2_1" localSheetId="0" hidden="1">{#N/A,#N/A,FALSE,"schA"}</definedName>
    <definedName name="___www1_2_1" localSheetId="7" hidden="1">{#N/A,#N/A,FALSE,"schA"}</definedName>
    <definedName name="___www1_2_1" localSheetId="9" hidden="1">{#N/A,#N/A,FALSE,"schA"}</definedName>
    <definedName name="___www1_2_1" hidden="1">{#N/A,#N/A,FALSE,"schA"}</definedName>
    <definedName name="___www1_2_2" localSheetId="1" hidden="1">{#N/A,#N/A,FALSE,"schA"}</definedName>
    <definedName name="___www1_2_2" localSheetId="0" hidden="1">{#N/A,#N/A,FALSE,"schA"}</definedName>
    <definedName name="___www1_2_2" localSheetId="7" hidden="1">{#N/A,#N/A,FALSE,"schA"}</definedName>
    <definedName name="___www1_2_2" localSheetId="9" hidden="1">{#N/A,#N/A,FALSE,"schA"}</definedName>
    <definedName name="___www1_2_2" hidden="1">{#N/A,#N/A,FALSE,"schA"}</definedName>
    <definedName name="___www1_2_3" localSheetId="1" hidden="1">{#N/A,#N/A,FALSE,"schA"}</definedName>
    <definedName name="___www1_2_3" localSheetId="0" hidden="1">{#N/A,#N/A,FALSE,"schA"}</definedName>
    <definedName name="___www1_2_3" localSheetId="7" hidden="1">{#N/A,#N/A,FALSE,"schA"}</definedName>
    <definedName name="___www1_2_3" localSheetId="9" hidden="1">{#N/A,#N/A,FALSE,"schA"}</definedName>
    <definedName name="___www1_2_3" hidden="1">{#N/A,#N/A,FALSE,"schA"}</definedName>
    <definedName name="___www1_3" localSheetId="1" hidden="1">{#N/A,#N/A,FALSE,"schA"}</definedName>
    <definedName name="___www1_3" localSheetId="0" hidden="1">{#N/A,#N/A,FALSE,"schA"}</definedName>
    <definedName name="___www1_3" localSheetId="7" hidden="1">{#N/A,#N/A,FALSE,"schA"}</definedName>
    <definedName name="___www1_3" localSheetId="9" hidden="1">{#N/A,#N/A,FALSE,"schA"}</definedName>
    <definedName name="___www1_3" hidden="1">{#N/A,#N/A,FALSE,"schA"}</definedName>
    <definedName name="___www1_3_1" localSheetId="1" hidden="1">{#N/A,#N/A,FALSE,"schA"}</definedName>
    <definedName name="___www1_3_1" localSheetId="0" hidden="1">{#N/A,#N/A,FALSE,"schA"}</definedName>
    <definedName name="___www1_3_1" localSheetId="7" hidden="1">{#N/A,#N/A,FALSE,"schA"}</definedName>
    <definedName name="___www1_3_1" localSheetId="9" hidden="1">{#N/A,#N/A,FALSE,"schA"}</definedName>
    <definedName name="___www1_3_1" hidden="1">{#N/A,#N/A,FALSE,"schA"}</definedName>
    <definedName name="___www1_3_2" localSheetId="1" hidden="1">{#N/A,#N/A,FALSE,"schA"}</definedName>
    <definedName name="___www1_3_2" localSheetId="0" hidden="1">{#N/A,#N/A,FALSE,"schA"}</definedName>
    <definedName name="___www1_3_2" localSheetId="7" hidden="1">{#N/A,#N/A,FALSE,"schA"}</definedName>
    <definedName name="___www1_3_2" localSheetId="9" hidden="1">{#N/A,#N/A,FALSE,"schA"}</definedName>
    <definedName name="___www1_3_2" hidden="1">{#N/A,#N/A,FALSE,"schA"}</definedName>
    <definedName name="___www1_3_3" localSheetId="1" hidden="1">{#N/A,#N/A,FALSE,"schA"}</definedName>
    <definedName name="___www1_3_3" localSheetId="0" hidden="1">{#N/A,#N/A,FALSE,"schA"}</definedName>
    <definedName name="___www1_3_3" localSheetId="7" hidden="1">{#N/A,#N/A,FALSE,"schA"}</definedName>
    <definedName name="___www1_3_3" localSheetId="9" hidden="1">{#N/A,#N/A,FALSE,"schA"}</definedName>
    <definedName name="___www1_3_3" hidden="1">{#N/A,#N/A,FALSE,"schA"}</definedName>
    <definedName name="___www1_4" localSheetId="1" hidden="1">{#N/A,#N/A,FALSE,"schA"}</definedName>
    <definedName name="___www1_4" localSheetId="0" hidden="1">{#N/A,#N/A,FALSE,"schA"}</definedName>
    <definedName name="___www1_4" localSheetId="7" hidden="1">{#N/A,#N/A,FALSE,"schA"}</definedName>
    <definedName name="___www1_4" localSheetId="9" hidden="1">{#N/A,#N/A,FALSE,"schA"}</definedName>
    <definedName name="___www1_4" hidden="1">{#N/A,#N/A,FALSE,"schA"}</definedName>
    <definedName name="___www1_4_1" localSheetId="1" hidden="1">{#N/A,#N/A,FALSE,"schA"}</definedName>
    <definedName name="___www1_4_1" localSheetId="0" hidden="1">{#N/A,#N/A,FALSE,"schA"}</definedName>
    <definedName name="___www1_4_1" localSheetId="7" hidden="1">{#N/A,#N/A,FALSE,"schA"}</definedName>
    <definedName name="___www1_4_1" localSheetId="9" hidden="1">{#N/A,#N/A,FALSE,"schA"}</definedName>
    <definedName name="___www1_4_1" hidden="1">{#N/A,#N/A,FALSE,"schA"}</definedName>
    <definedName name="___www1_4_2" localSheetId="1" hidden="1">{#N/A,#N/A,FALSE,"schA"}</definedName>
    <definedName name="___www1_4_2" localSheetId="0" hidden="1">{#N/A,#N/A,FALSE,"schA"}</definedName>
    <definedName name="___www1_4_2" localSheetId="7" hidden="1">{#N/A,#N/A,FALSE,"schA"}</definedName>
    <definedName name="___www1_4_2" localSheetId="9" hidden="1">{#N/A,#N/A,FALSE,"schA"}</definedName>
    <definedName name="___www1_4_2" hidden="1">{#N/A,#N/A,FALSE,"schA"}</definedName>
    <definedName name="___www1_4_3" localSheetId="1" hidden="1">{#N/A,#N/A,FALSE,"schA"}</definedName>
    <definedName name="___www1_4_3" localSheetId="0" hidden="1">{#N/A,#N/A,FALSE,"schA"}</definedName>
    <definedName name="___www1_4_3" localSheetId="7" hidden="1">{#N/A,#N/A,FALSE,"schA"}</definedName>
    <definedName name="___www1_4_3" localSheetId="9" hidden="1">{#N/A,#N/A,FALSE,"schA"}</definedName>
    <definedName name="___www1_4_3" hidden="1">{#N/A,#N/A,FALSE,"schA"}</definedName>
    <definedName name="___www1_5" localSheetId="1" hidden="1">{#N/A,#N/A,FALSE,"schA"}</definedName>
    <definedName name="___www1_5" localSheetId="0" hidden="1">{#N/A,#N/A,FALSE,"schA"}</definedName>
    <definedName name="___www1_5" localSheetId="7" hidden="1">{#N/A,#N/A,FALSE,"schA"}</definedName>
    <definedName name="___www1_5" localSheetId="9" hidden="1">{#N/A,#N/A,FALSE,"schA"}</definedName>
    <definedName name="___www1_5" hidden="1">{#N/A,#N/A,FALSE,"schA"}</definedName>
    <definedName name="___www1_5_1" localSheetId="1" hidden="1">{#N/A,#N/A,FALSE,"schA"}</definedName>
    <definedName name="___www1_5_1" localSheetId="0" hidden="1">{#N/A,#N/A,FALSE,"schA"}</definedName>
    <definedName name="___www1_5_1" localSheetId="7" hidden="1">{#N/A,#N/A,FALSE,"schA"}</definedName>
    <definedName name="___www1_5_1" localSheetId="9" hidden="1">{#N/A,#N/A,FALSE,"schA"}</definedName>
    <definedName name="___www1_5_1" hidden="1">{#N/A,#N/A,FALSE,"schA"}</definedName>
    <definedName name="___www1_5_2" localSheetId="1" hidden="1">{#N/A,#N/A,FALSE,"schA"}</definedName>
    <definedName name="___www1_5_2" localSheetId="0" hidden="1">{#N/A,#N/A,FALSE,"schA"}</definedName>
    <definedName name="___www1_5_2" localSheetId="7" hidden="1">{#N/A,#N/A,FALSE,"schA"}</definedName>
    <definedName name="___www1_5_2" localSheetId="9" hidden="1">{#N/A,#N/A,FALSE,"schA"}</definedName>
    <definedName name="___www1_5_2" hidden="1">{#N/A,#N/A,FALSE,"schA"}</definedName>
    <definedName name="___www1_5_3" localSheetId="1" hidden="1">{#N/A,#N/A,FALSE,"schA"}</definedName>
    <definedName name="___www1_5_3" localSheetId="0" hidden="1">{#N/A,#N/A,FALSE,"schA"}</definedName>
    <definedName name="___www1_5_3" localSheetId="7" hidden="1">{#N/A,#N/A,FALSE,"schA"}</definedName>
    <definedName name="___www1_5_3" localSheetId="9" hidden="1">{#N/A,#N/A,FALSE,"schA"}</definedName>
    <definedName name="___www1_5_3" hidden="1">{#N/A,#N/A,FALSE,"schA"}</definedName>
    <definedName name="__123Graph_A" localSheetId="0" hidden="1">#REF!</definedName>
    <definedName name="__123Graph_A" localSheetId="7" hidden="1">#REF!</definedName>
    <definedName name="__123Graph_A" localSheetId="9" hidden="1">#REF!</definedName>
    <definedName name="__123Graph_A" hidden="1">#REF!</definedName>
    <definedName name="__123Graph_A1991" localSheetId="7" hidden="1">#REF!</definedName>
    <definedName name="__123Graph_A1991" localSheetId="9" hidden="1">#REF!</definedName>
    <definedName name="__123Graph_A1991" hidden="1">#REF!</definedName>
    <definedName name="__123Graph_A1992" localSheetId="7" hidden="1">#REF!</definedName>
    <definedName name="__123Graph_A1992" localSheetId="9" hidden="1">#REF!</definedName>
    <definedName name="__123Graph_A1992" hidden="1">#REF!</definedName>
    <definedName name="__123Graph_A1993" localSheetId="7" hidden="1">#REF!</definedName>
    <definedName name="__123Graph_A1993" localSheetId="9" hidden="1">#REF!</definedName>
    <definedName name="__123Graph_A1993" hidden="1">#REF!</definedName>
    <definedName name="__123Graph_A1994" localSheetId="7" hidden="1">#REF!</definedName>
    <definedName name="__123Graph_A1994" localSheetId="9" hidden="1">#REF!</definedName>
    <definedName name="__123Graph_A1994" hidden="1">#REF!</definedName>
    <definedName name="__123Graph_A1995" localSheetId="7" hidden="1">#REF!</definedName>
    <definedName name="__123Graph_A1995" localSheetId="9" hidden="1">#REF!</definedName>
    <definedName name="__123Graph_A1995" hidden="1">#REF!</definedName>
    <definedName name="__123Graph_A1996" localSheetId="7" hidden="1">#REF!</definedName>
    <definedName name="__123Graph_A1996" localSheetId="9" hidden="1">#REF!</definedName>
    <definedName name="__123Graph_A1996" hidden="1">#REF!</definedName>
    <definedName name="__123Graph_ABAR" localSheetId="7" hidden="1">#REF!</definedName>
    <definedName name="__123Graph_ABAR" localSheetId="9" hidden="1">#REF!</definedName>
    <definedName name="__123Graph_ABAR" hidden="1">#REF!</definedName>
    <definedName name="__123Graph_ACOAL" localSheetId="0" hidden="1">#REF!</definedName>
    <definedName name="__123Graph_ACOAL" localSheetId="7" hidden="1">#REF!</definedName>
    <definedName name="__123Graph_ACOAL" localSheetId="9" hidden="1">#REF!</definedName>
    <definedName name="__123Graph_ACOAL" hidden="1">#REF!</definedName>
    <definedName name="__123Graph_B" localSheetId="0" hidden="1">#REF!</definedName>
    <definedName name="__123Graph_B" localSheetId="7" hidden="1">#REF!</definedName>
    <definedName name="__123Graph_B" localSheetId="9" hidden="1">#REF!</definedName>
    <definedName name="__123Graph_B" hidden="1">#REF!</definedName>
    <definedName name="__123Graph_B1991" localSheetId="7" hidden="1">#REF!</definedName>
    <definedName name="__123Graph_B1991" localSheetId="9" hidden="1">#REF!</definedName>
    <definedName name="__123Graph_B1991" hidden="1">#REF!</definedName>
    <definedName name="__123Graph_B1992" localSheetId="7" hidden="1">#REF!</definedName>
    <definedName name="__123Graph_B1992" localSheetId="9" hidden="1">#REF!</definedName>
    <definedName name="__123Graph_B1992" hidden="1">#REF!</definedName>
    <definedName name="__123Graph_B1993" localSheetId="7" hidden="1">#REF!</definedName>
    <definedName name="__123Graph_B1993" localSheetId="9" hidden="1">#REF!</definedName>
    <definedName name="__123Graph_B1993" hidden="1">#REF!</definedName>
    <definedName name="__123Graph_B1994" localSheetId="7" hidden="1">#REF!</definedName>
    <definedName name="__123Graph_B1994" localSheetId="9" hidden="1">#REF!</definedName>
    <definedName name="__123Graph_B1994" hidden="1">#REF!</definedName>
    <definedName name="__123Graph_B1995" localSheetId="7" hidden="1">#REF!</definedName>
    <definedName name="__123Graph_B1995" localSheetId="9" hidden="1">#REF!</definedName>
    <definedName name="__123Graph_B1995" hidden="1">#REF!</definedName>
    <definedName name="__123Graph_B1996" localSheetId="7" hidden="1">#REF!</definedName>
    <definedName name="__123Graph_B1996" localSheetId="9" hidden="1">#REF!</definedName>
    <definedName name="__123Graph_B1996" hidden="1">#REF!</definedName>
    <definedName name="__123Graph_BBAR" localSheetId="7" hidden="1">#REF!</definedName>
    <definedName name="__123Graph_BBAR" localSheetId="9" hidden="1">#REF!</definedName>
    <definedName name="__123Graph_BBAR" hidden="1">#REF!</definedName>
    <definedName name="__123Graph_BCOAL" localSheetId="0" hidden="1">#REF!</definedName>
    <definedName name="__123Graph_BCOAL" localSheetId="7" hidden="1">#REF!</definedName>
    <definedName name="__123Graph_BCOAL" localSheetId="9" hidden="1">#REF!</definedName>
    <definedName name="__123Graph_BCOAL" hidden="1">#REF!</definedName>
    <definedName name="__123Graph_C" localSheetId="0" hidden="1">#REF!</definedName>
    <definedName name="__123Graph_C" localSheetId="7" hidden="1">#REF!</definedName>
    <definedName name="__123Graph_C" localSheetId="9" hidden="1">#REF!</definedName>
    <definedName name="__123Graph_C" hidden="1">#REF!</definedName>
    <definedName name="__123Graph_CBAR" localSheetId="7" hidden="1">#REF!</definedName>
    <definedName name="__123Graph_CBAR" localSheetId="9" hidden="1">#REF!</definedName>
    <definedName name="__123Graph_CBAR" hidden="1">#REF!</definedName>
    <definedName name="__123Graph_CCOAL" localSheetId="0" hidden="1">#REF!</definedName>
    <definedName name="__123Graph_CCOAL" localSheetId="7" hidden="1">#REF!</definedName>
    <definedName name="__123Graph_CCOAL" localSheetId="9" hidden="1">#REF!</definedName>
    <definedName name="__123Graph_CCOAL" hidden="1">#REF!</definedName>
    <definedName name="__123Graph_D" localSheetId="0" hidden="1">#REF!</definedName>
    <definedName name="__123Graph_D" localSheetId="7" hidden="1">#REF!</definedName>
    <definedName name="__123Graph_D" localSheetId="9" hidden="1">#REF!</definedName>
    <definedName name="__123Graph_D" hidden="1">#REF!</definedName>
    <definedName name="__123Graph_DBAR" localSheetId="7" hidden="1">#REF!</definedName>
    <definedName name="__123Graph_DBAR" localSheetId="9" hidden="1">#REF!</definedName>
    <definedName name="__123Graph_DBAR" hidden="1">#REF!</definedName>
    <definedName name="__123Graph_DCOAL" localSheetId="0" hidden="1">#REF!</definedName>
    <definedName name="__123Graph_DCOAL" localSheetId="7" hidden="1">#REF!</definedName>
    <definedName name="__123Graph_DCOAL" localSheetId="9" hidden="1">#REF!</definedName>
    <definedName name="__123Graph_DCOAL" hidden="1">#REF!</definedName>
    <definedName name="__123Graph_E" localSheetId="0" hidden="1">#REF!</definedName>
    <definedName name="__123Graph_E" localSheetId="7" hidden="1">#REF!</definedName>
    <definedName name="__123Graph_E" localSheetId="9" hidden="1">#REF!</definedName>
    <definedName name="__123Graph_E" hidden="1">#REF!</definedName>
    <definedName name="__123Graph_EBAR" localSheetId="7" hidden="1">#REF!</definedName>
    <definedName name="__123Graph_EBAR" localSheetId="9" hidden="1">#REF!</definedName>
    <definedName name="__123Graph_EBAR" hidden="1">#REF!</definedName>
    <definedName name="__123Graph_ECOAL" localSheetId="0" hidden="1">#REF!</definedName>
    <definedName name="__123Graph_ECOAL" localSheetId="7" hidden="1">#REF!</definedName>
    <definedName name="__123Graph_ECOAL" localSheetId="9" hidden="1">#REF!</definedName>
    <definedName name="__123Graph_ECOAL" hidden="1">#REF!</definedName>
    <definedName name="__123Graph_F" localSheetId="7" hidden="1">#REF!</definedName>
    <definedName name="__123Graph_F" localSheetId="9" hidden="1">#REF!</definedName>
    <definedName name="__123Graph_F" hidden="1">#REF!</definedName>
    <definedName name="__123Graph_FBAR" localSheetId="7" hidden="1">#REF!</definedName>
    <definedName name="__123Graph_FBAR" localSheetId="9" hidden="1">#REF!</definedName>
    <definedName name="__123Graph_FBAR" hidden="1">#REF!</definedName>
    <definedName name="__123Graph_X" localSheetId="0" hidden="1">#REF!</definedName>
    <definedName name="__123Graph_X" localSheetId="7" hidden="1">#REF!</definedName>
    <definedName name="__123Graph_X" localSheetId="9" hidden="1">#REF!</definedName>
    <definedName name="__123Graph_X" hidden="1">#REF!</definedName>
    <definedName name="__123Graph_X1991" localSheetId="7" hidden="1">#REF!</definedName>
    <definedName name="__123Graph_X1991" localSheetId="9" hidden="1">#REF!</definedName>
    <definedName name="__123Graph_X1991" hidden="1">#REF!</definedName>
    <definedName name="__123Graph_X1992" localSheetId="7" hidden="1">#REF!</definedName>
    <definedName name="__123Graph_X1992" localSheetId="9" hidden="1">#REF!</definedName>
    <definedName name="__123Graph_X1992" hidden="1">#REF!</definedName>
    <definedName name="__123Graph_X1993" localSheetId="7" hidden="1">#REF!</definedName>
    <definedName name="__123Graph_X1993" localSheetId="9" hidden="1">#REF!</definedName>
    <definedName name="__123Graph_X1993" hidden="1">#REF!</definedName>
    <definedName name="__123Graph_X1994" localSheetId="7" hidden="1">#REF!</definedName>
    <definedName name="__123Graph_X1994" localSheetId="9" hidden="1">#REF!</definedName>
    <definedName name="__123Graph_X1994" hidden="1">#REF!</definedName>
    <definedName name="__123Graph_X1995" localSheetId="7" hidden="1">#REF!</definedName>
    <definedName name="__123Graph_X1995" localSheetId="9" hidden="1">#REF!</definedName>
    <definedName name="__123Graph_X1995" hidden="1">#REF!</definedName>
    <definedName name="__123Graph_X1996" localSheetId="7" hidden="1">#REF!</definedName>
    <definedName name="__123Graph_X1996" localSheetId="9" hidden="1">#REF!</definedName>
    <definedName name="__123Graph_X1996" hidden="1">#REF!</definedName>
    <definedName name="__123Graph_XCOAL" localSheetId="0" hidden="1">#REF!</definedName>
    <definedName name="__123Graph_XCOAL" localSheetId="7" hidden="1">#REF!</definedName>
    <definedName name="__123Graph_XCOAL" localSheetId="9" hidden="1">#REF!</definedName>
    <definedName name="__123Graph_XCOAL" hidden="1">#REF!</definedName>
    <definedName name="__a2" hidden="1">#REF!</definedName>
    <definedName name="__a3" hidden="1">#REF!</definedName>
    <definedName name="__a36" localSheetId="7" hidden="1">{"Accretion";#N/A;FALSE;"Assum"}</definedName>
    <definedName name="__a36" localSheetId="9" hidden="1">{"Accretion";#N/A;FALSE;"Assum"}</definedName>
    <definedName name="__a36" hidden="1">{"Accretion";#N/A;FALSE;"Assum"}</definedName>
    <definedName name="__a37" localSheetId="7" hidden="1">{#N/A,#N/A,TRUE,"Lines",#N/A,#N/A,TRUE;"Stations",#N/A,#N/A,TRUE,"Cap. Expenses",#N/A,#N/A;TRUE,"Land",#N/A,#N/A,TRUE,"Cen Proces Sys",#N/A;#N/A,TRUE,"telecom",#N/A,#N/A,TRUE,"Other"}</definedName>
    <definedName name="__a37" localSheetId="9"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7" hidden="1">{"Assumptions";#N/A;FALSE;"Assum"}</definedName>
    <definedName name="__a38" localSheetId="9" hidden="1">{"Assumptions";#N/A;FALSE;"Assum"}</definedName>
    <definedName name="__a38" hidden="1">{"Assumptions";#N/A;FALSE;"Assum"}</definedName>
    <definedName name="__a39" localSheetId="7" hidden="1">{#N/A;#N/A;FALSE;"CAG"}</definedName>
    <definedName name="__a39" localSheetId="9" hidden="1">{#N/A;#N/A;FALSE;"CAG"}</definedName>
    <definedName name="__a39" hidden="1">{#N/A;#N/A;FALSE;"CAG"}</definedName>
    <definedName name="__a4" hidden="1">#REF!</definedName>
    <definedName name="__a40" localSheetId="7" hidden="1">{#N/A;#N/A;FALSE;"CPB"}</definedName>
    <definedName name="__a40" localSheetId="9" hidden="1">{#N/A;#N/A;FALSE;"CPB"}</definedName>
    <definedName name="__a40" hidden="1">{#N/A;#N/A;FALSE;"CPB"}</definedName>
    <definedName name="__a41" localSheetId="7" hidden="1">{#N/A;#N/A;FALSE;"Credit Summary"}</definedName>
    <definedName name="__a41" localSheetId="9" hidden="1">{#N/A;#N/A;FALSE;"Credit Summary"}</definedName>
    <definedName name="__a41" hidden="1">{#N/A;#N/A;FALSE;"Credit Summary"}</definedName>
    <definedName name="__a42" localSheetId="7" hidden="1">{"FCB_ALL";#N/A;FALSE;"FCB"}</definedName>
    <definedName name="__a42" localSheetId="9" hidden="1">{"FCB_ALL";#N/A;FALSE;"FCB"}</definedName>
    <definedName name="__a42" hidden="1">{"FCB_ALL";#N/A;FALSE;"FCB"}</definedName>
    <definedName name="__a43" localSheetId="7" hidden="1">{"FCB_ALL";#N/A;FALSE;"FCB"}</definedName>
    <definedName name="__a43" localSheetId="9" hidden="1">{"FCB_ALL";#N/A;FALSE;"FCB"}</definedName>
    <definedName name="__a43" hidden="1">{"FCB_ALL";#N/A;FALSE;"FCB"}</definedName>
    <definedName name="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7" hidden="1">{#N/A;#N/A;FALSE;"GIS"}</definedName>
    <definedName name="__a45" localSheetId="9" hidden="1">{#N/A;#N/A;FALSE;"GIS"}</definedName>
    <definedName name="__a45" hidden="1">{#N/A;#N/A;FALSE;"GIS"}</definedName>
    <definedName name="__a46" localSheetId="7" hidden="1">{#N/A,#N/A,TRUE,"Cover His PWC",#N/A,#N/A,TRUE;"P&amp;L",#N/A,#N/A,TRUE,"BS",#N/A,#N/A;TRUE,"Depreciation",#N/A,#N/A,TRUE,"GRAPHS",#N/A;#N/A,TRUE,"DCF EBITDA Multiple",#N/A,#N/A,TRUE,"DCF Perpetual Growth"}</definedName>
    <definedName name="__a46" localSheetId="9"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7" hidden="1">{#N/A,#N/A,TRUE,"Cover His T",#N/A,#N/A,TRUE;"P&amp;L",#N/A,#N/A,TRUE,"BS",#N/A,#N/A;TRUE,"Depreciation",#N/A,#N/A,TRUE,"GRAPHS",#N/A;#N/A,TRUE,"DCF EBITDA Multiple",#N/A,#N/A,TRUE,"DCF Perpetual Growth"}</definedName>
    <definedName name="__a47" localSheetId="9"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7" hidden="1">{#N/A;#N/A;FALSE;"HNZ"}</definedName>
    <definedName name="__a48" localSheetId="9" hidden="1">{#N/A;#N/A;FALSE;"HNZ"}</definedName>
    <definedName name="__a48" hidden="1">{#N/A;#N/A;FALSE;"HNZ"}</definedName>
    <definedName name="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7" hidden="1">{#N/A;#N/A;FALSE;"K"}</definedName>
    <definedName name="__a50" localSheetId="9" hidden="1">{#N/A;#N/A;FALSE;"K"}</definedName>
    <definedName name="__a50" hidden="1">{#N/A;#N/A;FALSE;"K"}</definedName>
    <definedName name="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7" hidden="1">{#N/A;#N/A;FALSE;"MCCRK"}</definedName>
    <definedName name="__a52" localSheetId="9" hidden="1">{#N/A;#N/A;FALSE;"MCCRK"}</definedName>
    <definedName name="__a52" hidden="1">{#N/A;#N/A;FALSE;"MCCRK"}</definedName>
    <definedName name="__a53" localSheetId="7" hidden="1">{#N/A;#N/A;FALSE;"NA"}</definedName>
    <definedName name="__a53" localSheetId="9" hidden="1">{#N/A;#N/A;FALSE;"NA"}</definedName>
    <definedName name="__a53" hidden="1">{#N/A;#N/A;FALSE;"NA"}</definedName>
    <definedName name="__a54" localSheetId="7" hidden="1">{"cap_structure",#N/A,FALSE,"Graph-Mkt Cap";"price",#N/A,FALSE,"Graph-Price";"ebit",#N/A,FALSE,"Graph-EBITDA";"ebitda",#N/A,FALSE,"Graph-EBITDA"}</definedName>
    <definedName name="__a54" localSheetId="9"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7" hidden="1">{"inputs raw data";#N/A;TRUE;"INPUT"}</definedName>
    <definedName name="__a55" localSheetId="9" hidden="1">{"inputs raw data";#N/A;TRUE;"INPUT"}</definedName>
    <definedName name="__a55" hidden="1">{"inputs raw data";#N/A;TRUE;"INPUT"}</definedName>
    <definedName name="__a56" localSheetId="7" hidden="1">{"summary1",#N/A,TRUE;"Comps","summary2",#N/A;TRUE,"Comps","summary3";#N/A,TRUE,"Comps"}</definedName>
    <definedName name="__a56" localSheetId="9" hidden="1">{"summary1",#N/A,TRUE;"Comps","summary2",#N/A;TRUE,"Comps","summary3";#N/A,TRUE,"Comps"}</definedName>
    <definedName name="__a56" hidden="1">{"summary1",#N/A,TRUE;"Comps","summary2",#N/A;TRUE,"Comps","summary3";#N/A,TRUE,"Comps"}</definedName>
    <definedName name="__a57" localSheetId="7" hidden="1">{"summary1",#N/A,TRUE;"Comps","summary2",#N/A;TRUE,"Comps","summary3";#N/A,TRUE,"Comps"}</definedName>
    <definedName name="__a57" localSheetId="9" hidden="1">{"summary1",#N/A,TRUE;"Comps","summary2",#N/A;TRUE,"Comps","summary3";#N/A,TRUE,"Comps"}</definedName>
    <definedName name="__a57" hidden="1">{"summary1",#N/A,TRUE;"Comps","summary2",#N/A;TRUE,"Comps","summary3";#N/A,TRUE,"Comps"}</definedName>
    <definedName name="__a58" localSheetId="7" hidden="1">{#N/A,"DR",FALSE,"increm pf",#N/A,"MAMSI";FALSE,"increm pf",#N/A,"MAXI",FALSE,"increm pf";#N/A,"PCAM",FALSE,"increm pf",#N/A,"PHSV";FALSE,"increm pf",#N/A,"SIE",FALSE,"increm pf"}</definedName>
    <definedName name="__a58" localSheetId="9"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7" hidden="1">{#N/A,#N/A,TRUE,"Cover Repl",#N/A,#N/A,TRUE,"P&amp;L";#N/A,#N/A,TRUE,"P&amp;L (2)",#N/A,#N/A,TRUE,"BS";#N/A,#N/A,TRUE,"Depreciation",#N/A,#N/A,TRUE,"GRAPHS";#N/A,#N/A,TRUE,"DCF EBITDA Multiple",#N/A,#N/A,TRUE,"DCF Perpetual Growth"}</definedName>
    <definedName name="__a60" localSheetId="9"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7" hidden="1">{#N/A;#N/A;FALSE;"Trading Summary"}</definedName>
    <definedName name="__a61" localSheetId="9" hidden="1">{#N/A;#N/A;FALSE;"Trading Summary"}</definedName>
    <definedName name="__a61" hidden="1">{#N/A;#N/A;FALSE;"Trading Summary"}</definedName>
    <definedName name="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7" hidden="1">{#N/A;#N/A;FALSE;"WWY"}</definedName>
    <definedName name="__a63" localSheetId="9" hidden="1">{#N/A;#N/A;FALSE;"WWY"}</definedName>
    <definedName name="__a63" hidden="1">{#N/A;#N/A;FALSE;"WWY"}</definedName>
    <definedName name="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SD2">#REF!</definedName>
    <definedName name="__bookmark_1">#REF!</definedName>
    <definedName name="__bookmark_2">#REF!</definedName>
    <definedName name="__bookmark_3">#REF!</definedName>
    <definedName name="__bs2" localSheetId="1">#REF!</definedName>
    <definedName name="__bs2" localSheetId="0">#REF!</definedName>
    <definedName name="__bs2" localSheetId="7">#REF!</definedName>
    <definedName name="__bs2">#REF!</definedName>
    <definedName name="__cc1">#N/A</definedName>
    <definedName name="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7" hidden="1">{#N/A,#N/A,FALSE,"Aging Summary";#N/A,#N/A,FALSE,"Ratio Analysis";#N/A,#N/A,FALSE,"Test 120 Day Accts";#N/A,#N/A,FALSE,"Tickmarks"}</definedName>
    <definedName name="__FA200" localSheetId="9"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FYR4">#REF!</definedName>
    <definedName name="__IntlFixup" hidden="1">TRUE</definedName>
    <definedName name="__IntlFixupTable" localSheetId="1" hidden="1">#REF!</definedName>
    <definedName name="__IntlFixupTable" localSheetId="0" hidden="1">#REF!</definedName>
    <definedName name="__IntlFixupTable" localSheetId="7" hidden="1">#REF!</definedName>
    <definedName name="__IntlFixupTable" localSheetId="9" hidden="1">#REF!</definedName>
    <definedName name="__IntlFixupTable" hidden="1">#REF!</definedName>
    <definedName name="__K66000" localSheetId="1">#REF!</definedName>
    <definedName name="__K66000" localSheetId="0">#REF!</definedName>
    <definedName name="__K66000" localSheetId="7">#REF!</definedName>
    <definedName name="__K66000">#REF!</definedName>
    <definedName name="__K67000" localSheetId="1">#REF!</definedName>
    <definedName name="__K67000" localSheetId="0">#REF!</definedName>
    <definedName name="__K67000" localSheetId="7">#REF!</definedName>
    <definedName name="__K67000">#REF!</definedName>
    <definedName name="__LCF1">#REF!</definedName>
    <definedName name="__LCF2">#REF!</definedName>
    <definedName name="__LCF3">#REF!</definedName>
    <definedName name="__LCF4">#REF!</definedName>
    <definedName name="__MAT1">#REF!</definedName>
    <definedName name="__MAT2">#REF!</definedName>
    <definedName name="__NA1" hidden="1">#REF!</definedName>
    <definedName name="__NA2" hidden="1">#REF!</definedName>
    <definedName name="__NA3" hidden="1">#REF!</definedName>
    <definedName name="__NA4" hidden="1">#REF!</definedName>
    <definedName name="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7" hidden="1">{#N/A,#N/A,FALSE,"Aging Summary";#N/A,#N/A,FALSE,"Ratio Analysis";#N/A,#N/A,FALSE,"Test 120 Day Accts";#N/A,#N/A,FALSE,"Tickmarks"}</definedName>
    <definedName name="__PT200" localSheetId="9"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TF1">#REF!</definedName>
    <definedName name="__TF2">#REF!</definedName>
    <definedName name="__TF3">#REF!</definedName>
    <definedName name="__TF4">#REF!</definedName>
    <definedName name="__UF1" localSheetId="7" hidden="1">{#N/A,#N/A,FALSE,"BreakoutFY95";#N/A,#N/A,FALSE,"BreakoutFY96";#N/A,#N/A,FALSE,"BreakoutFY97";#N/A,#N/A,FALSE,"BreakoutFY98"}</definedName>
    <definedName name="__UF1" localSheetId="9" hidden="1">{#N/A,#N/A,FALSE,"BreakoutFY95";#N/A,#N/A,FALSE,"BreakoutFY96";#N/A,#N/A,FALSE,"BreakoutFY97";#N/A,#N/A,FALSE,"BreakoutFY98"}</definedName>
    <definedName name="__UF1" hidden="1">{#N/A,#N/A,FALSE,"BreakoutFY95";#N/A,#N/A,FALSE,"BreakoutFY96";#N/A,#N/A,FALSE,"BreakoutFY97";#N/A,#N/A,FALSE,"BreakoutFY98"}</definedName>
    <definedName name="__www1" localSheetId="1" hidden="1">{#N/A,#N/A,FALSE,"schA"}</definedName>
    <definedName name="__www1" localSheetId="0" hidden="1">{#N/A,#N/A,FALSE,"schA"}</definedName>
    <definedName name="__www1" localSheetId="7" hidden="1">{#N/A,#N/A,FALSE,"schA"}</definedName>
    <definedName name="__www1" localSheetId="9" hidden="1">{#N/A,#N/A,FALSE,"schA"}</definedName>
    <definedName name="__www1" hidden="1">{#N/A,#N/A,FALSE,"schA"}</definedName>
    <definedName name="__www1_1" localSheetId="1" hidden="1">{#N/A,#N/A,FALSE,"schA"}</definedName>
    <definedName name="__www1_1" localSheetId="0" hidden="1">{#N/A,#N/A,FALSE,"schA"}</definedName>
    <definedName name="__www1_1" localSheetId="7" hidden="1">{#N/A,#N/A,FALSE,"schA"}</definedName>
    <definedName name="__www1_1" localSheetId="9" hidden="1">{#N/A,#N/A,FALSE,"schA"}</definedName>
    <definedName name="__www1_1" hidden="1">{#N/A,#N/A,FALSE,"schA"}</definedName>
    <definedName name="__www1_1_1" localSheetId="1" hidden="1">{#N/A,#N/A,FALSE,"schA"}</definedName>
    <definedName name="__www1_1_1" localSheetId="0" hidden="1">{#N/A,#N/A,FALSE,"schA"}</definedName>
    <definedName name="__www1_1_1" localSheetId="7" hidden="1">{#N/A,#N/A,FALSE,"schA"}</definedName>
    <definedName name="__www1_1_1" localSheetId="9" hidden="1">{#N/A,#N/A,FALSE,"schA"}</definedName>
    <definedName name="__www1_1_1" hidden="1">{#N/A,#N/A,FALSE,"schA"}</definedName>
    <definedName name="__www1_1_2" localSheetId="1" hidden="1">{#N/A,#N/A,FALSE,"schA"}</definedName>
    <definedName name="__www1_1_2" localSheetId="0" hidden="1">{#N/A,#N/A,FALSE,"schA"}</definedName>
    <definedName name="__www1_1_2" localSheetId="7" hidden="1">{#N/A,#N/A,FALSE,"schA"}</definedName>
    <definedName name="__www1_1_2" localSheetId="9" hidden="1">{#N/A,#N/A,FALSE,"schA"}</definedName>
    <definedName name="__www1_1_2" hidden="1">{#N/A,#N/A,FALSE,"schA"}</definedName>
    <definedName name="__www1_1_3" localSheetId="1" hidden="1">{#N/A,#N/A,FALSE,"schA"}</definedName>
    <definedName name="__www1_1_3" localSheetId="0" hidden="1">{#N/A,#N/A,FALSE,"schA"}</definedName>
    <definedName name="__www1_1_3" localSheetId="7" hidden="1">{#N/A,#N/A,FALSE,"schA"}</definedName>
    <definedName name="__www1_1_3" localSheetId="9" hidden="1">{#N/A,#N/A,FALSE,"schA"}</definedName>
    <definedName name="__www1_1_3" hidden="1">{#N/A,#N/A,FALSE,"schA"}</definedName>
    <definedName name="__www1_2" localSheetId="1" hidden="1">{#N/A,#N/A,FALSE,"schA"}</definedName>
    <definedName name="__www1_2" localSheetId="0" hidden="1">{#N/A,#N/A,FALSE,"schA"}</definedName>
    <definedName name="__www1_2" localSheetId="7" hidden="1">{#N/A,#N/A,FALSE,"schA"}</definedName>
    <definedName name="__www1_2" localSheetId="9" hidden="1">{#N/A,#N/A,FALSE,"schA"}</definedName>
    <definedName name="__www1_2" hidden="1">{#N/A,#N/A,FALSE,"schA"}</definedName>
    <definedName name="__www1_2_1" localSheetId="1" hidden="1">{#N/A,#N/A,FALSE,"schA"}</definedName>
    <definedName name="__www1_2_1" localSheetId="0" hidden="1">{#N/A,#N/A,FALSE,"schA"}</definedName>
    <definedName name="__www1_2_1" localSheetId="7" hidden="1">{#N/A,#N/A,FALSE,"schA"}</definedName>
    <definedName name="__www1_2_1" localSheetId="9" hidden="1">{#N/A,#N/A,FALSE,"schA"}</definedName>
    <definedName name="__www1_2_1" hidden="1">{#N/A,#N/A,FALSE,"schA"}</definedName>
    <definedName name="__www1_2_2" localSheetId="1" hidden="1">{#N/A,#N/A,FALSE,"schA"}</definedName>
    <definedName name="__www1_2_2" localSheetId="0" hidden="1">{#N/A,#N/A,FALSE,"schA"}</definedName>
    <definedName name="__www1_2_2" localSheetId="7" hidden="1">{#N/A,#N/A,FALSE,"schA"}</definedName>
    <definedName name="__www1_2_2" localSheetId="9" hidden="1">{#N/A,#N/A,FALSE,"schA"}</definedName>
    <definedName name="__www1_2_2" hidden="1">{#N/A,#N/A,FALSE,"schA"}</definedName>
    <definedName name="__www1_2_3" localSheetId="1" hidden="1">{#N/A,#N/A,FALSE,"schA"}</definedName>
    <definedName name="__www1_2_3" localSheetId="0" hidden="1">{#N/A,#N/A,FALSE,"schA"}</definedName>
    <definedName name="__www1_2_3" localSheetId="7" hidden="1">{#N/A,#N/A,FALSE,"schA"}</definedName>
    <definedName name="__www1_2_3" localSheetId="9" hidden="1">{#N/A,#N/A,FALSE,"schA"}</definedName>
    <definedName name="__www1_2_3" hidden="1">{#N/A,#N/A,FALSE,"schA"}</definedName>
    <definedName name="__www1_3" localSheetId="1" hidden="1">{#N/A,#N/A,FALSE,"schA"}</definedName>
    <definedName name="__www1_3" localSheetId="0" hidden="1">{#N/A,#N/A,FALSE,"schA"}</definedName>
    <definedName name="__www1_3" localSheetId="7" hidden="1">{#N/A,#N/A,FALSE,"schA"}</definedName>
    <definedName name="__www1_3" localSheetId="9" hidden="1">{#N/A,#N/A,FALSE,"schA"}</definedName>
    <definedName name="__www1_3" hidden="1">{#N/A,#N/A,FALSE,"schA"}</definedName>
    <definedName name="__www1_3_1" localSheetId="1" hidden="1">{#N/A,#N/A,FALSE,"schA"}</definedName>
    <definedName name="__www1_3_1" localSheetId="0" hidden="1">{#N/A,#N/A,FALSE,"schA"}</definedName>
    <definedName name="__www1_3_1" localSheetId="7" hidden="1">{#N/A,#N/A,FALSE,"schA"}</definedName>
    <definedName name="__www1_3_1" localSheetId="9" hidden="1">{#N/A,#N/A,FALSE,"schA"}</definedName>
    <definedName name="__www1_3_1" hidden="1">{#N/A,#N/A,FALSE,"schA"}</definedName>
    <definedName name="__www1_3_2" localSheetId="1" hidden="1">{#N/A,#N/A,FALSE,"schA"}</definedName>
    <definedName name="__www1_3_2" localSheetId="0" hidden="1">{#N/A,#N/A,FALSE,"schA"}</definedName>
    <definedName name="__www1_3_2" localSheetId="7" hidden="1">{#N/A,#N/A,FALSE,"schA"}</definedName>
    <definedName name="__www1_3_2" localSheetId="9" hidden="1">{#N/A,#N/A,FALSE,"schA"}</definedName>
    <definedName name="__www1_3_2" hidden="1">{#N/A,#N/A,FALSE,"schA"}</definedName>
    <definedName name="__www1_3_3" localSheetId="1" hidden="1">{#N/A,#N/A,FALSE,"schA"}</definedName>
    <definedName name="__www1_3_3" localSheetId="0" hidden="1">{#N/A,#N/A,FALSE,"schA"}</definedName>
    <definedName name="__www1_3_3" localSheetId="7" hidden="1">{#N/A,#N/A,FALSE,"schA"}</definedName>
    <definedName name="__www1_3_3" localSheetId="9" hidden="1">{#N/A,#N/A,FALSE,"schA"}</definedName>
    <definedName name="__www1_3_3" hidden="1">{#N/A,#N/A,FALSE,"schA"}</definedName>
    <definedName name="__www1_4" localSheetId="1" hidden="1">{#N/A,#N/A,FALSE,"schA"}</definedName>
    <definedName name="__www1_4" localSheetId="0" hidden="1">{#N/A,#N/A,FALSE,"schA"}</definedName>
    <definedName name="__www1_4" localSheetId="7" hidden="1">{#N/A,#N/A,FALSE,"schA"}</definedName>
    <definedName name="__www1_4" localSheetId="9" hidden="1">{#N/A,#N/A,FALSE,"schA"}</definedName>
    <definedName name="__www1_4" hidden="1">{#N/A,#N/A,FALSE,"schA"}</definedName>
    <definedName name="__www1_4_1" localSheetId="1" hidden="1">{#N/A,#N/A,FALSE,"schA"}</definedName>
    <definedName name="__www1_4_1" localSheetId="0" hidden="1">{#N/A,#N/A,FALSE,"schA"}</definedName>
    <definedName name="__www1_4_1" localSheetId="7" hidden="1">{#N/A,#N/A,FALSE,"schA"}</definedName>
    <definedName name="__www1_4_1" localSheetId="9" hidden="1">{#N/A,#N/A,FALSE,"schA"}</definedName>
    <definedName name="__www1_4_1" hidden="1">{#N/A,#N/A,FALSE,"schA"}</definedName>
    <definedName name="__www1_4_2" localSheetId="1" hidden="1">{#N/A,#N/A,FALSE,"schA"}</definedName>
    <definedName name="__www1_4_2" localSheetId="0" hidden="1">{#N/A,#N/A,FALSE,"schA"}</definedName>
    <definedName name="__www1_4_2" localSheetId="7" hidden="1">{#N/A,#N/A,FALSE,"schA"}</definedName>
    <definedName name="__www1_4_2" localSheetId="9" hidden="1">{#N/A,#N/A,FALSE,"schA"}</definedName>
    <definedName name="__www1_4_2" hidden="1">{#N/A,#N/A,FALSE,"schA"}</definedName>
    <definedName name="__www1_4_3" localSheetId="1" hidden="1">{#N/A,#N/A,FALSE,"schA"}</definedName>
    <definedName name="__www1_4_3" localSheetId="0" hidden="1">{#N/A,#N/A,FALSE,"schA"}</definedName>
    <definedName name="__www1_4_3" localSheetId="7" hidden="1">{#N/A,#N/A,FALSE,"schA"}</definedName>
    <definedName name="__www1_4_3" localSheetId="9" hidden="1">{#N/A,#N/A,FALSE,"schA"}</definedName>
    <definedName name="__www1_4_3" hidden="1">{#N/A,#N/A,FALSE,"schA"}</definedName>
    <definedName name="__www1_5" localSheetId="1" hidden="1">{#N/A,#N/A,FALSE,"schA"}</definedName>
    <definedName name="__www1_5" localSheetId="0" hidden="1">{#N/A,#N/A,FALSE,"schA"}</definedName>
    <definedName name="__www1_5" localSheetId="7" hidden="1">{#N/A,#N/A,FALSE,"schA"}</definedName>
    <definedName name="__www1_5" localSheetId="9" hidden="1">{#N/A,#N/A,FALSE,"schA"}</definedName>
    <definedName name="__www1_5" hidden="1">{#N/A,#N/A,FALSE,"schA"}</definedName>
    <definedName name="__www1_5_1" localSheetId="1" hidden="1">{#N/A,#N/A,FALSE,"schA"}</definedName>
    <definedName name="__www1_5_1" localSheetId="0" hidden="1">{#N/A,#N/A,FALSE,"schA"}</definedName>
    <definedName name="__www1_5_1" localSheetId="7" hidden="1">{#N/A,#N/A,FALSE,"schA"}</definedName>
    <definedName name="__www1_5_1" localSheetId="9" hidden="1">{#N/A,#N/A,FALSE,"schA"}</definedName>
    <definedName name="__www1_5_1" hidden="1">{#N/A,#N/A,FALSE,"schA"}</definedName>
    <definedName name="__www1_5_2" localSheetId="1" hidden="1">{#N/A,#N/A,FALSE,"schA"}</definedName>
    <definedName name="__www1_5_2" localSheetId="0" hidden="1">{#N/A,#N/A,FALSE,"schA"}</definedName>
    <definedName name="__www1_5_2" localSheetId="7" hidden="1">{#N/A,#N/A,FALSE,"schA"}</definedName>
    <definedName name="__www1_5_2" localSheetId="9" hidden="1">{#N/A,#N/A,FALSE,"schA"}</definedName>
    <definedName name="__www1_5_2" hidden="1">{#N/A,#N/A,FALSE,"schA"}</definedName>
    <definedName name="__www1_5_3" localSheetId="1" hidden="1">{#N/A,#N/A,FALSE,"schA"}</definedName>
    <definedName name="__www1_5_3" localSheetId="0" hidden="1">{#N/A,#N/A,FALSE,"schA"}</definedName>
    <definedName name="__www1_5_3" localSheetId="7" hidden="1">{#N/A,#N/A,FALSE,"schA"}</definedName>
    <definedName name="__www1_5_3" localSheetId="9" hidden="1">{#N/A,#N/A,FALSE,"schA"}</definedName>
    <definedName name="__www1_5_3" hidden="1">{#N/A,#N/A,FALSE,"schA"}</definedName>
    <definedName name="_09_04_2001">#REF!</definedName>
    <definedName name="_1" localSheetId="1">#REF!</definedName>
    <definedName name="_1" localSheetId="0">#REF!</definedName>
    <definedName name="_1" localSheetId="7">#REF!</definedName>
    <definedName name="_1">#REF!</definedName>
    <definedName name="_1_0M">#REF!</definedName>
    <definedName name="_10" localSheetId="1">#REF!</definedName>
    <definedName name="_10" localSheetId="0">#REF!</definedName>
    <definedName name="_10" localSheetId="7">#REF!</definedName>
    <definedName name="_10">#REF!</definedName>
    <definedName name="_10_0FOU">#REF!</definedName>
    <definedName name="_100_0SN">#REF!</definedName>
    <definedName name="_10001">#REF!</definedName>
    <definedName name="_101_0SN">#REF!</definedName>
    <definedName name="_1017">#REF!</definedName>
    <definedName name="_1018">#REF!</definedName>
    <definedName name="_102_0SYL">#REF!</definedName>
    <definedName name="_103_0SYL">#REF!</definedName>
    <definedName name="_105_0TAB">#REF!</definedName>
    <definedName name="_107_0TAB">#REF!</definedName>
    <definedName name="_1073">#REF!</definedName>
    <definedName name="_1074">#REF!</definedName>
    <definedName name="_108">#REF!</definedName>
    <definedName name="_108_0TAB">#REF!</definedName>
    <definedName name="_109_0TAB">#REF!</definedName>
    <definedName name="_1093">#REF!</definedName>
    <definedName name="_1094">#REF!</definedName>
    <definedName name="_10Module___Secret_.GoToEnd">#N/A</definedName>
    <definedName name="_111_0TAB">#REF!</definedName>
    <definedName name="_111_0TE">#REF!</definedName>
    <definedName name="_1113">#REF!</definedName>
    <definedName name="_1114">#REF!</definedName>
    <definedName name="_112_">#REF!</definedName>
    <definedName name="_113_0TE">#REF!</definedName>
    <definedName name="_113_0Unhide.Ra">#REF!</definedName>
    <definedName name="_1133">#REF!</definedName>
    <definedName name="_1134">#REF!</definedName>
    <definedName name="_115_0Unhide.Ra">#REF!</definedName>
    <definedName name="_115_0W">#REF!</definedName>
    <definedName name="_1153">#REF!</definedName>
    <definedName name="_1154">#REF!</definedName>
    <definedName name="_117">#REF!</definedName>
    <definedName name="_117_0W">#REF!</definedName>
    <definedName name="_117_0WST">#REF!</definedName>
    <definedName name="_1173">#REF!</definedName>
    <definedName name="_1174">#REF!</definedName>
    <definedName name="_118">#REF!</definedName>
    <definedName name="_119_0WST">#REF!</definedName>
    <definedName name="_119_7_0">#REF!</definedName>
    <definedName name="_1193">#REF!</definedName>
    <definedName name="_1194">#REF!</definedName>
    <definedName name="_11Module___Secret_.GoToEnd">#N/A</definedName>
    <definedName name="_12_0FSHI">#REF!</definedName>
    <definedName name="_121_8_0R">#REF!</definedName>
    <definedName name="_1213">#REF!</definedName>
    <definedName name="_1214">#REF!</definedName>
    <definedName name="_122_7_0">#REF!</definedName>
    <definedName name="_123_8__R">#REF!</definedName>
    <definedName name="_1233">#REF!</definedName>
    <definedName name="_1234">#REF!</definedName>
    <definedName name="_123Graph_B.1" localSheetId="7" hidden="1">#REF!</definedName>
    <definedName name="_123Graph_B.1" localSheetId="9" hidden="1">#REF!</definedName>
    <definedName name="_123Graph_B.1" hidden="1">#REF!</definedName>
    <definedName name="_124_8_0R">#REF!</definedName>
    <definedName name="_125_8__R">#REF!</definedName>
    <definedName name="_1253">#REF!</definedName>
    <definedName name="_1254">#REF!</definedName>
    <definedName name="_125All.Colu">#REF!</definedName>
    <definedName name="_126AP_TESTING">#REF!</definedName>
    <definedName name="_1273">#REF!</definedName>
    <definedName name="_1274">#REF!</definedName>
    <definedName name="_127All.Colu">#REF!</definedName>
    <definedName name="_128c">#REF!</definedName>
    <definedName name="_1293">#REF!</definedName>
    <definedName name="_1294">#REF!</definedName>
    <definedName name="_129AP_TESTING">#REF!</definedName>
    <definedName name="_130c">#REF!</definedName>
    <definedName name="_130calculat">#REF!</definedName>
    <definedName name="_131calculat">#REF!</definedName>
    <definedName name="_132Interest.C">#REF!</definedName>
    <definedName name="_133Interest.C">#REF!</definedName>
    <definedName name="_134Interest.Calc">#REF!</definedName>
    <definedName name="_135Interest.Calc">#REF!</definedName>
    <definedName name="_135INV_INELIGIBLES">#REF!</definedName>
    <definedName name="_137INV_INELIGIBLES">#REF!</definedName>
    <definedName name="_137jen">#REF!</definedName>
    <definedName name="_138jen">#REF!</definedName>
    <definedName name="_138OTHER_COLLATERA">#REF!</definedName>
    <definedName name="_13Module___Secret_.GoToEnd">#N/A</definedName>
    <definedName name="_14_0BLK">#REF!</definedName>
    <definedName name="_140OTHER_COLLATERA">#REF!</definedName>
    <definedName name="_140R">#REF!</definedName>
    <definedName name="_141R">#REF!</definedName>
    <definedName name="_142R">#REF!</definedName>
    <definedName name="_143Securit">#REF!</definedName>
    <definedName name="_144Securit">#REF!</definedName>
    <definedName name="_144Unhide.Ra">#REF!</definedName>
    <definedName name="_146Unhide.Ra">#REF!</definedName>
    <definedName name="_14Module___Secret_.GoToEnd">#N/A</definedName>
    <definedName name="_15Module___Secret_.GoToEnd">#N/A</definedName>
    <definedName name="_16Module___Secret_.GoToEnd">#N/A</definedName>
    <definedName name="_17_0Depende">#REF!,#REF!,#REF!</definedName>
    <definedName name="_173">#REF!</definedName>
    <definedName name="_174">#REF!</definedName>
    <definedName name="_17Module___Secret_.GoToEnd">#N/A</definedName>
    <definedName name="_18_0All.Colu">#REF!</definedName>
    <definedName name="_19_0c">#REF!</definedName>
    <definedName name="_19_0Depende">#REF!,#REF!,#REF!</definedName>
    <definedName name="_193">#REF!</definedName>
    <definedName name="_194">#REF!</definedName>
    <definedName name="_1998_10_31">#REF!</definedName>
    <definedName name="_19Depende">#REF!,#REF!,#REF!</definedName>
    <definedName name="_1K" localSheetId="1" hidden="1">#REF!</definedName>
    <definedName name="_1K" localSheetId="0" hidden="1">#REF!</definedName>
    <definedName name="_1K" localSheetId="7" hidden="1">#REF!</definedName>
    <definedName name="_1K" localSheetId="9" hidden="1">#REF!</definedName>
    <definedName name="_1K" hidden="1">#REF!</definedName>
    <definedName name="_1Zp3">{0;0;0;0;1;#N/A;0.25;0.25;0.38;0.4;2;FALSE;FALSE;FALSE;FALSE;FALSE;#N/A;2;#N/A;1;1;"";"&amp;C &amp;R&amp;""Kennerly,Roman Bold""&amp;20LEHMAN BROTHERS"}</definedName>
    <definedName name="_2" localSheetId="1">#REF!</definedName>
    <definedName name="_2" localSheetId="0">#REF!</definedName>
    <definedName name="_2" localSheetId="7">#REF!</definedName>
    <definedName name="_2">#REF!</definedName>
    <definedName name="_2_0M">#REF!</definedName>
    <definedName name="_2_0MID">#REF!</definedName>
    <definedName name="_20_0calculat">#REF!</definedName>
    <definedName name="_20_0Depende">#REF!,#REF!,#REF!</definedName>
    <definedName name="_200_">#REF!</definedName>
    <definedName name="_21_0">#REF!</definedName>
    <definedName name="_21_0CELLO">#REF!</definedName>
    <definedName name="_211_">#REF!</definedName>
    <definedName name="_213">#REF!</definedName>
    <definedName name="_214">#REF!</definedName>
    <definedName name="_21Depende">#REF!,#REF!,#REF!</definedName>
    <definedName name="_22_0_0N">#REF!</definedName>
    <definedName name="_22_0CELLOC">#REF!</definedName>
    <definedName name="_220_">#REF!</definedName>
    <definedName name="_221_">#REF!</definedName>
    <definedName name="_223_">#REF!</definedName>
    <definedName name="_224_">#REF!</definedName>
    <definedName name="_23_0">#REF!</definedName>
    <definedName name="_23_0_0N">#REF!</definedName>
    <definedName name="_23_0Interest.C">#REF!</definedName>
    <definedName name="_230_">#REF!</definedName>
    <definedName name="_233">#REF!</definedName>
    <definedName name="_234">#REF!</definedName>
    <definedName name="_24_0All.Colu">#REF!</definedName>
    <definedName name="_24_0Interest.Calc">#REF!</definedName>
    <definedName name="_25_0_0N">#REF!</definedName>
    <definedName name="_25_0All.Colu">#REF!</definedName>
    <definedName name="_25_0jen">#REF!</definedName>
    <definedName name="_253">#REF!</definedName>
    <definedName name="_254">#REF!</definedName>
    <definedName name="_26_0All.Colu">#REF!</definedName>
    <definedName name="_26_0AP">#REF!</definedName>
    <definedName name="_26_0pric">#REF!</definedName>
    <definedName name="_266A" localSheetId="1">#REF!</definedName>
    <definedName name="_266A" localSheetId="0">#REF!</definedName>
    <definedName name="_266A" localSheetId="7">#REF!</definedName>
    <definedName name="_266A">#REF!</definedName>
    <definedName name="_266B" localSheetId="1">#REF!</definedName>
    <definedName name="_266B" localSheetId="0">#REF!</definedName>
    <definedName name="_266B" localSheetId="7">#REF!</definedName>
    <definedName name="_266B">#REF!</definedName>
    <definedName name="_27_0All.Colu">#REF!</definedName>
    <definedName name="_27_0B">#REF!</definedName>
    <definedName name="_27_0R">#REF!</definedName>
    <definedName name="_270A" localSheetId="0">#REF!</definedName>
    <definedName name="_270A" localSheetId="7">#REF!</definedName>
    <definedName name="_270A">#REF!</definedName>
    <definedName name="_270B" localSheetId="0">#REF!</definedName>
    <definedName name="_270B" localSheetId="7">#REF!</definedName>
    <definedName name="_270B">#REF!</definedName>
    <definedName name="_271A" localSheetId="0">#REF!</definedName>
    <definedName name="_271A" localSheetId="7">#REF!</definedName>
    <definedName name="_271A">#REF!</definedName>
    <definedName name="_271B" localSheetId="0">#REF!</definedName>
    <definedName name="_271B" localSheetId="7">#REF!</definedName>
    <definedName name="_271B">#REF!</definedName>
    <definedName name="_272A" localSheetId="0">#REF!</definedName>
    <definedName name="_272A" localSheetId="7">#REF!</definedName>
    <definedName name="_272A">#REF!</definedName>
    <definedName name="_272B" localSheetId="0">#REF!</definedName>
    <definedName name="_272B" localSheetId="7">#REF!</definedName>
    <definedName name="_272B">#REF!</definedName>
    <definedName name="_273">#REF!</definedName>
    <definedName name="_273A" localSheetId="0">#REF!</definedName>
    <definedName name="_273A" localSheetId="7">#REF!</definedName>
    <definedName name="_273A">#REF!</definedName>
    <definedName name="_273B" localSheetId="0">#REF!</definedName>
    <definedName name="_273B" localSheetId="7">#REF!</definedName>
    <definedName name="_273B">#REF!</definedName>
    <definedName name="_274">#REF!</definedName>
    <definedName name="_274A" localSheetId="0">#REF!</definedName>
    <definedName name="_274A" localSheetId="7">#REF!</definedName>
    <definedName name="_274A">#REF!</definedName>
    <definedName name="_274B" localSheetId="0">#REF!</definedName>
    <definedName name="_274B" localSheetId="7">#REF!</definedName>
    <definedName name="_274B">#REF!</definedName>
    <definedName name="_275A" localSheetId="0">#REF!</definedName>
    <definedName name="_275A" localSheetId="7">#REF!</definedName>
    <definedName name="_275A">#REF!</definedName>
    <definedName name="_275B" localSheetId="0">#REF!</definedName>
    <definedName name="_275B" localSheetId="7">#REF!</definedName>
    <definedName name="_275B">#REF!</definedName>
    <definedName name="_28_0AP">#REF!</definedName>
    <definedName name="_28_0BLK">#REF!</definedName>
    <definedName name="_28_0R">#REF!</definedName>
    <definedName name="_280A" localSheetId="0">#REF!</definedName>
    <definedName name="_280A" localSheetId="7">#REF!</definedName>
    <definedName name="_280A">#REF!</definedName>
    <definedName name="_280B" localSheetId="0">#REF!</definedName>
    <definedName name="_280B" localSheetId="7">#REF!</definedName>
    <definedName name="_280B">#REF!</definedName>
    <definedName name="_281A" localSheetId="0">#REF!</definedName>
    <definedName name="_281A" localSheetId="7">#REF!</definedName>
    <definedName name="_281A">#REF!</definedName>
    <definedName name="_281B" localSheetId="0">#REF!</definedName>
    <definedName name="_281B" localSheetId="7">#REF!</definedName>
    <definedName name="_281B">#REF!</definedName>
    <definedName name="_282A" localSheetId="0">#REF!</definedName>
    <definedName name="_282A" localSheetId="7">#REF!</definedName>
    <definedName name="_282A">#REF!</definedName>
    <definedName name="_282B" localSheetId="0">#REF!</definedName>
    <definedName name="_282B" localSheetId="7">#REF!</definedName>
    <definedName name="_282B">#REF!</definedName>
    <definedName name="_283A" localSheetId="0">#REF!</definedName>
    <definedName name="_283A" localSheetId="7">#REF!</definedName>
    <definedName name="_283A">#REF!</definedName>
    <definedName name="_283B" localSheetId="0">#REF!</definedName>
    <definedName name="_283B" localSheetId="7">#REF!</definedName>
    <definedName name="_283B">#REF!</definedName>
    <definedName name="_284A" localSheetId="0">#REF!</definedName>
    <definedName name="_284A" localSheetId="7">#REF!</definedName>
    <definedName name="_284A">#REF!</definedName>
    <definedName name="_284B" localSheetId="0">#REF!</definedName>
    <definedName name="_284B" localSheetId="7">#REF!</definedName>
    <definedName name="_284B">#REF!</definedName>
    <definedName name="_285A" localSheetId="0">#REF!</definedName>
    <definedName name="_285A" localSheetId="7">#REF!</definedName>
    <definedName name="_285A">#REF!</definedName>
    <definedName name="_285B" localSheetId="0">#REF!</definedName>
    <definedName name="_285B" localSheetId="7">#REF!</definedName>
    <definedName name="_285B">#REF!</definedName>
    <definedName name="_29_0AP">#REF!</definedName>
    <definedName name="_29_0c">#REF!</definedName>
    <definedName name="_29_0Securit">#REF!</definedName>
    <definedName name="_290A" localSheetId="0">#REF!</definedName>
    <definedName name="_290A" localSheetId="7">#REF!</definedName>
    <definedName name="_290A">#REF!</definedName>
    <definedName name="_290B" localSheetId="0">#REF!</definedName>
    <definedName name="_290B" localSheetId="7">#REF!</definedName>
    <definedName name="_290B">#REF!</definedName>
    <definedName name="_291A" localSheetId="0">#REF!</definedName>
    <definedName name="_291A" localSheetId="7">#REF!</definedName>
    <definedName name="_291A">#REF!</definedName>
    <definedName name="_291B" localSheetId="0">#REF!</definedName>
    <definedName name="_291B" localSheetId="7">#REF!</definedName>
    <definedName name="_291B">#REF!</definedName>
    <definedName name="_292A" localSheetId="0">#REF!</definedName>
    <definedName name="_292A" localSheetId="7">#REF!</definedName>
    <definedName name="_292A">#REF!</definedName>
    <definedName name="_292B" localSheetId="0">#REF!</definedName>
    <definedName name="_292B" localSheetId="7">#REF!</definedName>
    <definedName name="_292B">#REF!</definedName>
    <definedName name="_293">#REF!</definedName>
    <definedName name="_293A" localSheetId="0">#REF!</definedName>
    <definedName name="_293A" localSheetId="7">#REF!</definedName>
    <definedName name="_293A">#REF!</definedName>
    <definedName name="_293B" localSheetId="0">#REF!</definedName>
    <definedName name="_293B" localSheetId="7">#REF!</definedName>
    <definedName name="_293B">#REF!</definedName>
    <definedName name="_294">#REF!</definedName>
    <definedName name="_2Module___Secret_.GoToEnd">#N/A</definedName>
    <definedName name="_2RII">#REF!</definedName>
    <definedName name="_2RIII">#REF!</definedName>
    <definedName name="_2RIII_BRDR">#REF!</definedName>
    <definedName name="_2S" localSheetId="0" hidden="1">#REF!</definedName>
    <definedName name="_2S" localSheetId="7" hidden="1">#REF!</definedName>
    <definedName name="_2S" localSheetId="9" hidden="1">#REF!</definedName>
    <definedName name="_2S" hidden="1">#REF!</definedName>
    <definedName name="_3_0EL">#REF!</definedName>
    <definedName name="_30_0B">#REF!</definedName>
    <definedName name="_30_0c">#REF!</definedName>
    <definedName name="_30_0TAB">#REF!</definedName>
    <definedName name="_300_">#REF!</definedName>
    <definedName name="_31_0B">#REF!</definedName>
    <definedName name="_31_0CAISO_Ex_Post">#REF!</definedName>
    <definedName name="_31_0TAB">#REF!</definedName>
    <definedName name="_310_">#REF!</definedName>
    <definedName name="_311_">#REF!</definedName>
    <definedName name="_313">#REF!</definedName>
    <definedName name="_314">#REF!</definedName>
    <definedName name="_32_0BLK">#REF!</definedName>
    <definedName name="_32_0Cal_PX_Day_Ahead_">#REF!</definedName>
    <definedName name="_32_0TAB">#REF!</definedName>
    <definedName name="_33_0BLK">#REF!</definedName>
    <definedName name="_33_0c">#REF!</definedName>
    <definedName name="_33_0Cal_PX_NP15_Day_Ahead_">#REF!</definedName>
    <definedName name="_33_0Unhide.Ra">#REF!</definedName>
    <definedName name="_333">#REF!</definedName>
    <definedName name="_334">#REF!</definedName>
    <definedName name="_34_0Cal_PX_SP15_Day_Ahead_">#REF!</definedName>
    <definedName name="_34_7_0">#REF!</definedName>
    <definedName name="_35_0c">#REF!</definedName>
    <definedName name="_35_0CAISO_Ex_Post">#REF!</definedName>
    <definedName name="_35_0calculat">#REF!</definedName>
    <definedName name="_35_8_0R">#REF!</definedName>
    <definedName name="_353">#REF!</definedName>
    <definedName name="_354">#REF!</definedName>
    <definedName name="_36_0calculat">#REF!</definedName>
    <definedName name="_36AP_TESTING">#REF!</definedName>
    <definedName name="_37_0CAISO_Ex_Post">#REF!</definedName>
    <definedName name="_37_0Cal_PX_Day_Ahead_">#REF!</definedName>
    <definedName name="_37_0CELLO">#REF!</definedName>
    <definedName name="_373">#REF!</definedName>
    <definedName name="_374">#REF!</definedName>
    <definedName name="_37INV_INELIGIBLES">#REF!</definedName>
    <definedName name="_38_0CELLOC">#REF!</definedName>
    <definedName name="_38OTHER_COLLATERA">#REF!</definedName>
    <definedName name="_39_0Cal_PX_Day_Ahead_">#REF!</definedName>
    <definedName name="_39_0Cal_PX_NP15_Day_Ahead_">#REF!</definedName>
    <definedName name="_39_0COB___DJ_On_Peak">#REF!</definedName>
    <definedName name="_393">#REF!</definedName>
    <definedName name="_394">#REF!</definedName>
    <definedName name="_3S" localSheetId="0" hidden="1">#REF!</definedName>
    <definedName name="_3S" localSheetId="7" hidden="1">#REF!</definedName>
    <definedName name="_3S" localSheetId="9" hidden="1">#REF!</definedName>
    <definedName name="_3S" hidden="1">#REF!</definedName>
    <definedName name="_4_0_K" localSheetId="0" hidden="1">#REF!</definedName>
    <definedName name="_4_0_K" localSheetId="7" hidden="1">#REF!</definedName>
    <definedName name="_4_0_K" localSheetId="9" hidden="1">#REF!</definedName>
    <definedName name="_4_0_K" hidden="1">#REF!</definedName>
    <definedName name="_4_0E">#REF!</definedName>
    <definedName name="_4_0MID">#REF!</definedName>
    <definedName name="_40_0D">#REF!</definedName>
    <definedName name="_401K_LIMIT">#REF!</definedName>
    <definedName name="_401K_MATCH">#REF!</definedName>
    <definedName name="_41_0Cal_PX_NP15_Day_Ahead_">#REF!</definedName>
    <definedName name="_41_0Cal_PX_SP15_Day_Ahead_">#REF!</definedName>
    <definedName name="_41_0DJP">#REF!</definedName>
    <definedName name="_413">#REF!</definedName>
    <definedName name="_414">#REF!</definedName>
    <definedName name="_42_0calculat">#REF!</definedName>
    <definedName name="_42_0F">#REF!</definedName>
    <definedName name="_4201A" localSheetId="1">#REF!</definedName>
    <definedName name="_4201A" localSheetId="0">#REF!</definedName>
    <definedName name="_4201A" localSheetId="7">#REF!</definedName>
    <definedName name="_4201A">#REF!</definedName>
    <definedName name="_4201B" localSheetId="1">#REF!</definedName>
    <definedName name="_4201B" localSheetId="0">#REF!</definedName>
    <definedName name="_4201B" localSheetId="7">#REF!</definedName>
    <definedName name="_4201B">#REF!</definedName>
    <definedName name="_4202A" localSheetId="1">#REF!</definedName>
    <definedName name="_4202A" localSheetId="0">#REF!</definedName>
    <definedName name="_4202A" localSheetId="7">#REF!</definedName>
    <definedName name="_4202A">#REF!</definedName>
    <definedName name="_4202B" localSheetId="0">#REF!</definedName>
    <definedName name="_4202B" localSheetId="7">#REF!</definedName>
    <definedName name="_4202B">#REF!</definedName>
    <definedName name="_4203A" localSheetId="0">#REF!</definedName>
    <definedName name="_4203A" localSheetId="7">#REF!</definedName>
    <definedName name="_4203A">#REF!</definedName>
    <definedName name="_4203B" localSheetId="0">#REF!</definedName>
    <definedName name="_4203B" localSheetId="7">#REF!</definedName>
    <definedName name="_4203B">#REF!</definedName>
    <definedName name="_4204A" localSheetId="0">#REF!</definedName>
    <definedName name="_4204A" localSheetId="7">#REF!</definedName>
    <definedName name="_4204A">#REF!</definedName>
    <definedName name="_4204B" localSheetId="0">#REF!</definedName>
    <definedName name="_4204B" localSheetId="7">#REF!</definedName>
    <definedName name="_4204B">#REF!</definedName>
    <definedName name="_4206A" localSheetId="0">#REF!</definedName>
    <definedName name="_4206A" localSheetId="7">#REF!</definedName>
    <definedName name="_4206A">#REF!</definedName>
    <definedName name="_4206B" localSheetId="0">#REF!</definedName>
    <definedName name="_4206B" localSheetId="7">#REF!</definedName>
    <definedName name="_4206B">#REF!</definedName>
    <definedName name="_4207A" localSheetId="0">#REF!</definedName>
    <definedName name="_4207A" localSheetId="7">#REF!</definedName>
    <definedName name="_4207A">#REF!</definedName>
    <definedName name="_4207B" localSheetId="0">#REF!</definedName>
    <definedName name="_4207B" localSheetId="7">#REF!</definedName>
    <definedName name="_4207B">#REF!</definedName>
    <definedName name="_4208A" localSheetId="0">#REF!</definedName>
    <definedName name="_4208A" localSheetId="7">#REF!</definedName>
    <definedName name="_4208A">#REF!</definedName>
    <definedName name="_4208B" localSheetId="0">#REF!</definedName>
    <definedName name="_4208B" localSheetId="7">#REF!</definedName>
    <definedName name="_4208B">#REF!</definedName>
    <definedName name="_4209A" localSheetId="0">#REF!</definedName>
    <definedName name="_4209A" localSheetId="7">#REF!</definedName>
    <definedName name="_4209A">#REF!</definedName>
    <definedName name="_4209B" localSheetId="0">#REF!</definedName>
    <definedName name="_4209B" localSheetId="7">#REF!</definedName>
    <definedName name="_4209B">#REF!</definedName>
    <definedName name="_4210A" localSheetId="0">#REF!</definedName>
    <definedName name="_4210A" localSheetId="7">#REF!</definedName>
    <definedName name="_4210A">#REF!</definedName>
    <definedName name="_4210B" localSheetId="0">#REF!</definedName>
    <definedName name="_4210B" localSheetId="7">#REF!</definedName>
    <definedName name="_4210B">#REF!</definedName>
    <definedName name="_4211A" localSheetId="0">#REF!</definedName>
    <definedName name="_4211A" localSheetId="7">#REF!</definedName>
    <definedName name="_4211A">#REF!</definedName>
    <definedName name="_4211B" localSheetId="0">#REF!</definedName>
    <definedName name="_4211B" localSheetId="7">#REF!</definedName>
    <definedName name="_4211B">#REF!</definedName>
    <definedName name="_4212A" localSheetId="0">#REF!</definedName>
    <definedName name="_4212A" localSheetId="7">#REF!</definedName>
    <definedName name="_4212A">#REF!</definedName>
    <definedName name="_4212B" localSheetId="0">#REF!</definedName>
    <definedName name="_4212B" localSheetId="7">#REF!</definedName>
    <definedName name="_4212B">#REF!</definedName>
    <definedName name="_4221A" localSheetId="0">#REF!</definedName>
    <definedName name="_4221A" localSheetId="7">#REF!</definedName>
    <definedName name="_4221A">#REF!</definedName>
    <definedName name="_4221B" localSheetId="0">#REF!</definedName>
    <definedName name="_4221B" localSheetId="7">#REF!</definedName>
    <definedName name="_4221B">#REF!</definedName>
    <definedName name="_4222A" localSheetId="0">#REF!</definedName>
    <definedName name="_4222A" localSheetId="7">#REF!</definedName>
    <definedName name="_4222A">#REF!</definedName>
    <definedName name="_4222B" localSheetId="0">#REF!</definedName>
    <definedName name="_4222B" localSheetId="7">#REF!</definedName>
    <definedName name="_4222B">#REF!</definedName>
    <definedName name="_4231A" localSheetId="0">#REF!</definedName>
    <definedName name="_4231A" localSheetId="7">#REF!</definedName>
    <definedName name="_4231A">#REF!</definedName>
    <definedName name="_4231B" localSheetId="0">#REF!</definedName>
    <definedName name="_4231B" localSheetId="7">#REF!</definedName>
    <definedName name="_4231B">#REF!</definedName>
    <definedName name="_4232A" localSheetId="0">#REF!</definedName>
    <definedName name="_4232A" localSheetId="7">#REF!</definedName>
    <definedName name="_4232A">#REF!</definedName>
    <definedName name="_4232B" localSheetId="0">#REF!</definedName>
    <definedName name="_4232B" localSheetId="7">#REF!</definedName>
    <definedName name="_4232B">#REF!</definedName>
    <definedName name="_4234A" localSheetId="0">#REF!</definedName>
    <definedName name="_4234A" localSheetId="7">#REF!</definedName>
    <definedName name="_4234A">#REF!</definedName>
    <definedName name="_4234B" localSheetId="0">#REF!</definedName>
    <definedName name="_4234B" localSheetId="7">#REF!</definedName>
    <definedName name="_4234B">#REF!</definedName>
    <definedName name="_4235A" localSheetId="0">#REF!</definedName>
    <definedName name="_4235A" localSheetId="7">#REF!</definedName>
    <definedName name="_4235A">#REF!</definedName>
    <definedName name="_4235B" localSheetId="0">#REF!</definedName>
    <definedName name="_4235B" localSheetId="7">#REF!</definedName>
    <definedName name="_4235B">#REF!</definedName>
    <definedName name="_4236A" localSheetId="0">#REF!</definedName>
    <definedName name="_4236A" localSheetId="7">#REF!</definedName>
    <definedName name="_4236A">#REF!</definedName>
    <definedName name="_4236B" localSheetId="0">#REF!</definedName>
    <definedName name="_4236B" localSheetId="7">#REF!</definedName>
    <definedName name="_4236B">#REF!</definedName>
    <definedName name="_4240A" localSheetId="0">#REF!</definedName>
    <definedName name="_4240A" localSheetId="7">#REF!</definedName>
    <definedName name="_4240A">#REF!</definedName>
    <definedName name="_4240B" localSheetId="0">#REF!</definedName>
    <definedName name="_4240B" localSheetId="7">#REF!</definedName>
    <definedName name="_4240B">#REF!</definedName>
    <definedName name="_4243A" localSheetId="0">#REF!</definedName>
    <definedName name="_4243A" localSheetId="7">#REF!</definedName>
    <definedName name="_4243A">#REF!</definedName>
    <definedName name="_4245A" localSheetId="0">#REF!</definedName>
    <definedName name="_4245A" localSheetId="7">#REF!</definedName>
    <definedName name="_4245A">#REF!</definedName>
    <definedName name="_4245B" localSheetId="0">#REF!</definedName>
    <definedName name="_4245B" localSheetId="7">#REF!</definedName>
    <definedName name="_4245B">#REF!</definedName>
    <definedName name="_4246A" localSheetId="0">#REF!</definedName>
    <definedName name="_4246A" localSheetId="7">#REF!</definedName>
    <definedName name="_4246A">#REF!</definedName>
    <definedName name="_4246B" localSheetId="0">#REF!</definedName>
    <definedName name="_4246B" localSheetId="7">#REF!</definedName>
    <definedName name="_4246B">#REF!</definedName>
    <definedName name="_4251A" localSheetId="0">#REF!</definedName>
    <definedName name="_4251A" localSheetId="7">#REF!</definedName>
    <definedName name="_4251A">#REF!</definedName>
    <definedName name="_4251B" localSheetId="0">#REF!</definedName>
    <definedName name="_4251B" localSheetId="7">#REF!</definedName>
    <definedName name="_4251B">#REF!</definedName>
    <definedName name="_4251C" localSheetId="0">#REF!</definedName>
    <definedName name="_4251C" localSheetId="7">#REF!</definedName>
    <definedName name="_4251C">#REF!</definedName>
    <definedName name="_4252A" localSheetId="0">#REF!</definedName>
    <definedName name="_4252A" localSheetId="7">#REF!</definedName>
    <definedName name="_4252A">#REF!</definedName>
    <definedName name="_4252B" localSheetId="0">#REF!</definedName>
    <definedName name="_4252B" localSheetId="7">#REF!</definedName>
    <definedName name="_4252B">#REF!</definedName>
    <definedName name="_4255A" localSheetId="0">#REF!</definedName>
    <definedName name="_4255A" localSheetId="7">#REF!</definedName>
    <definedName name="_4255A">#REF!</definedName>
    <definedName name="_4255B" localSheetId="0">#REF!</definedName>
    <definedName name="_4255B" localSheetId="7">#REF!</definedName>
    <definedName name="_4255B">#REF!</definedName>
    <definedName name="_4257A" localSheetId="0">#REF!</definedName>
    <definedName name="_4257A" localSheetId="7">#REF!</definedName>
    <definedName name="_4257A">#REF!</definedName>
    <definedName name="_4257B" localSheetId="0">#REF!</definedName>
    <definedName name="_4257B" localSheetId="7">#REF!</definedName>
    <definedName name="_4257B">#REF!</definedName>
    <definedName name="_4262A" localSheetId="0">#REF!</definedName>
    <definedName name="_4262A" localSheetId="7">#REF!</definedName>
    <definedName name="_4262A">#REF!</definedName>
    <definedName name="_4262B" localSheetId="0">#REF!</definedName>
    <definedName name="_4262B" localSheetId="7">#REF!</definedName>
    <definedName name="_4262B">#REF!</definedName>
    <definedName name="_4265A" localSheetId="0">#REF!</definedName>
    <definedName name="_4265A" localSheetId="7">#REF!</definedName>
    <definedName name="_4265A">#REF!</definedName>
    <definedName name="_4265B" localSheetId="0">#REF!</definedName>
    <definedName name="_4265B" localSheetId="7">#REF!</definedName>
    <definedName name="_4265B">#REF!</definedName>
    <definedName name="_4270A" localSheetId="0">#REF!</definedName>
    <definedName name="_4270A" localSheetId="7">#REF!</definedName>
    <definedName name="_4270A">#REF!</definedName>
    <definedName name="_4270B" localSheetId="0">#REF!</definedName>
    <definedName name="_4270B" localSheetId="7">#REF!</definedName>
    <definedName name="_4270B">#REF!</definedName>
    <definedName name="_4283A" localSheetId="0">#REF!</definedName>
    <definedName name="_4283A" localSheetId="7">#REF!</definedName>
    <definedName name="_4283A">#REF!</definedName>
    <definedName name="_4283B" localSheetId="0">#REF!</definedName>
    <definedName name="_4283B" localSheetId="7">#REF!</definedName>
    <definedName name="_4283B">#REF!</definedName>
    <definedName name="_4290A" localSheetId="0">#REF!</definedName>
    <definedName name="_4290A" localSheetId="7">#REF!</definedName>
    <definedName name="_4290A">#REF!</definedName>
    <definedName name="_4290B" localSheetId="0">#REF!</definedName>
    <definedName name="_4290B" localSheetId="7">#REF!</definedName>
    <definedName name="_4290B">#REF!</definedName>
    <definedName name="_4294A" localSheetId="0">#REF!</definedName>
    <definedName name="_4294A" localSheetId="7">#REF!</definedName>
    <definedName name="_4294A">#REF!</definedName>
    <definedName name="_4294B" localSheetId="0">#REF!</definedName>
    <definedName name="_4294B" localSheetId="7">#REF!</definedName>
    <definedName name="_4294B">#REF!</definedName>
    <definedName name="_4298A" localSheetId="0">#REF!</definedName>
    <definedName name="_4298A" localSheetId="7">#REF!</definedName>
    <definedName name="_4298A">#REF!</definedName>
    <definedName name="_4298B" localSheetId="0">#REF!</definedName>
    <definedName name="_4298B" localSheetId="7">#REF!</definedName>
    <definedName name="_4298B">#REF!</definedName>
    <definedName name="_43_0Cal_PX_SP15_Day_Ahead_">#REF!</definedName>
    <definedName name="_43_0FOU">#REF!</definedName>
    <definedName name="_433">#REF!</definedName>
    <definedName name="_434">#REF!</definedName>
    <definedName name="_44_0FSHI">#REF!</definedName>
    <definedName name="_45_0calculat">#REF!</definedName>
    <definedName name="_45_0CELLO">#REF!</definedName>
    <definedName name="_45_0H">#REF!</definedName>
    <definedName name="_453">#REF!</definedName>
    <definedName name="_454">#REF!</definedName>
    <definedName name="_47_0CELLO">#REF!</definedName>
    <definedName name="_47_0Interest.C">#REF!</definedName>
    <definedName name="_473">#REF!</definedName>
    <definedName name="_474">#REF!</definedName>
    <definedName name="_48_0CELLOC">#REF!</definedName>
    <definedName name="_48_0Interest.C">#REF!</definedName>
    <definedName name="_49_0CELLOC">#REF!</definedName>
    <definedName name="_493">#REF!</definedName>
    <definedName name="_494">#REF!</definedName>
    <definedName name="_4A_4B">#REF!</definedName>
    <definedName name="_4A_4B_P4">#REF!</definedName>
    <definedName name="_5_0_S" localSheetId="0" hidden="1">#REF!</definedName>
    <definedName name="_5_0_S" localSheetId="7" hidden="1">#REF!</definedName>
    <definedName name="_5_0_S" localSheetId="9" hidden="1">#REF!</definedName>
    <definedName name="_5_0_S" hidden="1">#REF!</definedName>
    <definedName name="_5_0FOU">#REF!</definedName>
    <definedName name="_5_Yr_Growth">#REF!</definedName>
    <definedName name="_50_0COB___DJ_On_Peak">#REF!</definedName>
    <definedName name="_50_0Interest.Calc">#REF!</definedName>
    <definedName name="_51_0COB___DJ_On_Peak">#REF!</definedName>
    <definedName name="_51_0Interest.Calc">#REF!</definedName>
    <definedName name="_513">#REF!</definedName>
    <definedName name="_514">#REF!</definedName>
    <definedName name="_52_0D">#REF!</definedName>
    <definedName name="_52_0jen">#REF!</definedName>
    <definedName name="_53_0D">#REF!</definedName>
    <definedName name="_53_0jen">#REF!</definedName>
    <definedName name="_533">#REF!</definedName>
    <definedName name="_534">#REF!</definedName>
    <definedName name="_54_0DJP">#REF!</definedName>
    <definedName name="_54_0Mid_C___DJ_Off_Peak">#REF!</definedName>
    <definedName name="_55_0DJP">#REF!</definedName>
    <definedName name="_55_0Mid_C___DJ_Off_Peak_">#REF!</definedName>
    <definedName name="_553">#REF!</definedName>
    <definedName name="_554">#REF!</definedName>
    <definedName name="_56_0F">#REF!</definedName>
    <definedName name="_56_0Mid_C___DJ_On_Peak">#REF!</definedName>
    <definedName name="_57_0F">#REF!</definedName>
    <definedName name="_57_0Mid_C___DJ_On_Peak_">#REF!</definedName>
    <definedName name="_58_0FOU">#REF!</definedName>
    <definedName name="_58_0MO">#REF!</definedName>
    <definedName name="_59_0FOU">#REF!</definedName>
    <definedName name="_59_0MOS">#REF!</definedName>
    <definedName name="_6_0_S" localSheetId="0" hidden="1">#REF!</definedName>
    <definedName name="_6_0_S" localSheetId="7" hidden="1">#REF!</definedName>
    <definedName name="_6_0_S" localSheetId="9" hidden="1">#REF!</definedName>
    <definedName name="_6_0_S" hidden="1">#REF!</definedName>
    <definedName name="_6_0EL">#REF!</definedName>
    <definedName name="_6_0FSHI">#REF!</definedName>
    <definedName name="_60_0FSHI">#REF!</definedName>
    <definedName name="_60_0N">#REF!</definedName>
    <definedName name="_609">#REF!</definedName>
    <definedName name="_61_0FSHI">#REF!</definedName>
    <definedName name="_61_0pric">#REF!</definedName>
    <definedName name="_610">#REF!</definedName>
    <definedName name="_62_0H">#REF!</definedName>
    <definedName name="_629">#REF!</definedName>
    <definedName name="_63_0H">#REF!</definedName>
    <definedName name="_63_0R">#REF!</definedName>
    <definedName name="_630">#REF!</definedName>
    <definedName name="_64_0R">#REF!</definedName>
    <definedName name="_65_0Interest.C">#REF!</definedName>
    <definedName name="_66_0R">#REF!</definedName>
    <definedName name="_67_0Interest.Calc">#REF!</definedName>
    <definedName name="_67_0R">#REF!</definedName>
    <definedName name="_68_0Interest.Calc">#REF!</definedName>
    <definedName name="_68_0S">#REF!</definedName>
    <definedName name="_685">#REF!</definedName>
    <definedName name="_686">#REF!</definedName>
    <definedName name="_69_0jen">#REF!</definedName>
    <definedName name="_69_0SA">#REF!</definedName>
    <definedName name="_7_0BLK">#REF!</definedName>
    <definedName name="_70_0SAN">#REF!</definedName>
    <definedName name="_705">#REF!</definedName>
    <definedName name="_706">#REF!</definedName>
    <definedName name="_71_0Mid_C___DJ_Off_Peak">#REF!</definedName>
    <definedName name="_71_0SAN">#REF!</definedName>
    <definedName name="_7200" localSheetId="1">#REF!</definedName>
    <definedName name="_7200" localSheetId="0">#REF!</definedName>
    <definedName name="_7200" localSheetId="7">#REF!</definedName>
    <definedName name="_7200">#REF!</definedName>
    <definedName name="_73_0Mid_C___DJ_Off_Peak_">#REF!</definedName>
    <definedName name="_73_0Securit">#REF!</definedName>
    <definedName name="_74_0Securit">#REF!</definedName>
    <definedName name="_75_0Mid_C___DJ_On_Peak">#REF!</definedName>
    <definedName name="_75_0SN">#REF!</definedName>
    <definedName name="_76_0SYL">#REF!</definedName>
    <definedName name="_761">#REF!</definedName>
    <definedName name="_762">#REF!</definedName>
    <definedName name="_77_0Mid_C___DJ_On_Peak_">#REF!</definedName>
    <definedName name="_77_0TAB">#REF!</definedName>
    <definedName name="_78_0TAB">#REF!</definedName>
    <definedName name="_7800" localSheetId="1">#REF!</definedName>
    <definedName name="_7800" localSheetId="0">#REF!</definedName>
    <definedName name="_7800" localSheetId="7">#REF!</definedName>
    <definedName name="_7800">#REF!</definedName>
    <definedName name="_781">#REF!</definedName>
    <definedName name="_782">#REF!</definedName>
    <definedName name="_79_0MO">#REF!</definedName>
    <definedName name="_79_0TAB">#REF!</definedName>
    <definedName name="_8_0E">#REF!</definedName>
    <definedName name="_80_0TE">#REF!</definedName>
    <definedName name="_801">#REF!</definedName>
    <definedName name="_802">#REF!</definedName>
    <definedName name="_81_0MOS">#REF!</definedName>
    <definedName name="_82_0Unhide.Ra">#REF!</definedName>
    <definedName name="_821">#REF!</definedName>
    <definedName name="_822">#REF!</definedName>
    <definedName name="_83_0N">#REF!</definedName>
    <definedName name="_83_0Unhide.Ra">#REF!</definedName>
    <definedName name="_84_0pric">#REF!</definedName>
    <definedName name="_84_0W">#REF!</definedName>
    <definedName name="_841">#REF!</definedName>
    <definedName name="_842">#REF!</definedName>
    <definedName name="_85_0pric">#REF!</definedName>
    <definedName name="_85_0WST">#REF!</definedName>
    <definedName name="_8500" localSheetId="1">#REF!</definedName>
    <definedName name="_8500" localSheetId="0">#REF!</definedName>
    <definedName name="_8500" localSheetId="7">#REF!</definedName>
    <definedName name="_8500">#REF!</definedName>
    <definedName name="_86_0R">#REF!</definedName>
    <definedName name="_86_7_0">#REF!</definedName>
    <definedName name="_8600" localSheetId="0">#REF!</definedName>
    <definedName name="_8600" localSheetId="7">#REF!</definedName>
    <definedName name="_8600">#REF!</definedName>
    <definedName name="_87_0R">#REF!</definedName>
    <definedName name="_8700" localSheetId="0">#REF!</definedName>
    <definedName name="_8700" localSheetId="7">#REF!</definedName>
    <definedName name="_8700">#REF!</definedName>
    <definedName name="_88_0R">#REF!</definedName>
    <definedName name="_88_8_0R">#REF!</definedName>
    <definedName name="_89_0R">#REF!</definedName>
    <definedName name="_89_8_0R">#REF!</definedName>
    <definedName name="_8900" localSheetId="0">#REF!</definedName>
    <definedName name="_8900" localSheetId="7">#REF!</definedName>
    <definedName name="_8900">#REF!</definedName>
    <definedName name="_897">#REF!</definedName>
    <definedName name="_898">#REF!</definedName>
    <definedName name="_8Module___Secret_.GoToEnd">#N/A</definedName>
    <definedName name="_90_0S">#REF!</definedName>
    <definedName name="_91_0S">#REF!</definedName>
    <definedName name="_911A" localSheetId="0">#REF!</definedName>
    <definedName name="_911A" localSheetId="7">#REF!</definedName>
    <definedName name="_911A">#REF!</definedName>
    <definedName name="_912A" localSheetId="0">#REF!</definedName>
    <definedName name="_912A" localSheetId="7">#REF!</definedName>
    <definedName name="_912A">#REF!</definedName>
    <definedName name="_917">#REF!</definedName>
    <definedName name="_918">#REF!</definedName>
    <definedName name="_91AP_TESTING">#REF!</definedName>
    <definedName name="_92_0SA">#REF!</definedName>
    <definedName name="_921A" localSheetId="0">#REF!</definedName>
    <definedName name="_921A" localSheetId="7">#REF!</definedName>
    <definedName name="_921A">#REF!</definedName>
    <definedName name="_922A" localSheetId="0">#REF!</definedName>
    <definedName name="_922A" localSheetId="7">#REF!</definedName>
    <definedName name="_922A">#REF!</definedName>
    <definedName name="_93_0SA">#REF!</definedName>
    <definedName name="_937">#REF!</definedName>
    <definedName name="_938">#REF!</definedName>
    <definedName name="_93BE">#REF!</definedName>
    <definedName name="_93INV_INELIGIBLES">#REF!</definedName>
    <definedName name="_94_0SAN">#REF!</definedName>
    <definedName name="_94BE">#REF!</definedName>
    <definedName name="_94DIL">#REF!</definedName>
    <definedName name="_95_0SAN">#REF!</definedName>
    <definedName name="_957">#REF!</definedName>
    <definedName name="_958">#REF!</definedName>
    <definedName name="_95OTHER_COLLATERA">#REF!</definedName>
    <definedName name="_96_0SAN">#REF!</definedName>
    <definedName name="_97_0SAN">#REF!</definedName>
    <definedName name="_977">#REF!</definedName>
    <definedName name="_978">#REF!</definedName>
    <definedName name="_98_0Securit">#REF!</definedName>
    <definedName name="_99_0Securit">#REF!</definedName>
    <definedName name="_997">#REF!</definedName>
    <definedName name="_998">#REF!</definedName>
    <definedName name="_9Module___Secret_.GoToEnd">#N/A</definedName>
    <definedName name="_a1" localSheetId="7" hidden="1">{"NewCo_View",#N/A,FALSE,"Calculations"}</definedName>
    <definedName name="_a1" localSheetId="9" hidden="1">{"NewCo_View",#N/A,FALSE,"Calculations"}</definedName>
    <definedName name="_a1" hidden="1">{"NewCo_View",#N/A,FALSE,"Calculations"}</definedName>
    <definedName name="_A2">#REF!</definedName>
    <definedName name="_a3" hidden="1">#REF!</definedName>
    <definedName name="_a36" localSheetId="7" hidden="1">{"Accretion";#N/A;FALSE;"Assum"}</definedName>
    <definedName name="_a36" localSheetId="9" hidden="1">{"Accretion";#N/A;FALSE;"Assum"}</definedName>
    <definedName name="_a36" hidden="1">{"Accretion";#N/A;FALSE;"Assum"}</definedName>
    <definedName name="_a37" localSheetId="7" hidden="1">{#N/A,#N/A,TRUE,"Lines",#N/A,#N/A,TRUE;"Stations",#N/A,#N/A,TRUE,"Cap. Expenses",#N/A,#N/A;TRUE,"Land",#N/A,#N/A,TRUE,"Cen Proces Sys",#N/A;#N/A,TRUE,"telecom",#N/A,#N/A,TRUE,"Other"}</definedName>
    <definedName name="_a37" localSheetId="9"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7" hidden="1">{"Assumptions";#N/A;FALSE;"Assum"}</definedName>
    <definedName name="_a38" localSheetId="9" hidden="1">{"Assumptions";#N/A;FALSE;"Assum"}</definedName>
    <definedName name="_a38" hidden="1">{"Assumptions";#N/A;FALSE;"Assum"}</definedName>
    <definedName name="_a39" localSheetId="7" hidden="1">{#N/A;#N/A;FALSE;"CAG"}</definedName>
    <definedName name="_a39" localSheetId="9" hidden="1">{#N/A;#N/A;FALSE;"CAG"}</definedName>
    <definedName name="_a39" hidden="1">{#N/A;#N/A;FALSE;"CAG"}</definedName>
    <definedName name="_a4" hidden="1">#REF!</definedName>
    <definedName name="_a40" localSheetId="7" hidden="1">{#N/A;#N/A;FALSE;"CPB"}</definedName>
    <definedName name="_a40" localSheetId="9" hidden="1">{#N/A;#N/A;FALSE;"CPB"}</definedName>
    <definedName name="_a40" hidden="1">{#N/A;#N/A;FALSE;"CPB"}</definedName>
    <definedName name="_a41" localSheetId="7" hidden="1">{#N/A;#N/A;FALSE;"Credit Summary"}</definedName>
    <definedName name="_a41" localSheetId="9" hidden="1">{#N/A;#N/A;FALSE;"Credit Summary"}</definedName>
    <definedName name="_a41" hidden="1">{#N/A;#N/A;FALSE;"Credit Summary"}</definedName>
    <definedName name="_a42" localSheetId="7" hidden="1">{"FCB_ALL";#N/A;FALSE;"FCB"}</definedName>
    <definedName name="_a42" localSheetId="9" hidden="1">{"FCB_ALL";#N/A;FALSE;"FCB"}</definedName>
    <definedName name="_a42" hidden="1">{"FCB_ALL";#N/A;FALSE;"FCB"}</definedName>
    <definedName name="_a43" localSheetId="7" hidden="1">{"FCB_ALL";#N/A;FALSE;"FCB"}</definedName>
    <definedName name="_a43" localSheetId="9" hidden="1">{"FCB_ALL";#N/A;FALSE;"FCB"}</definedName>
    <definedName name="_a43" hidden="1">{"FCB_ALL";#N/A;FALSE;"FCB"}</definedName>
    <definedName name="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7" hidden="1">{#N/A;#N/A;FALSE;"GIS"}</definedName>
    <definedName name="_a45" localSheetId="9" hidden="1">{#N/A;#N/A;FALSE;"GIS"}</definedName>
    <definedName name="_a45" hidden="1">{#N/A;#N/A;FALSE;"GIS"}</definedName>
    <definedName name="_a46" localSheetId="7" hidden="1">{#N/A,#N/A,TRUE,"Cover His PWC",#N/A,#N/A,TRUE;"P&amp;L",#N/A,#N/A,TRUE,"BS",#N/A,#N/A;TRUE,"Depreciation",#N/A,#N/A,TRUE,"GRAPHS",#N/A;#N/A,TRUE,"DCF EBITDA Multiple",#N/A,#N/A,TRUE,"DCF Perpetual Growth"}</definedName>
    <definedName name="_a46" localSheetId="9"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7" hidden="1">{#N/A,#N/A,TRUE,"Cover His T",#N/A,#N/A,TRUE;"P&amp;L",#N/A,#N/A,TRUE,"BS",#N/A,#N/A;TRUE,"Depreciation",#N/A,#N/A,TRUE,"GRAPHS",#N/A;#N/A,TRUE,"DCF EBITDA Multiple",#N/A,#N/A,TRUE,"DCF Perpetual Growth"}</definedName>
    <definedName name="_a47" localSheetId="9"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7" hidden="1">{#N/A;#N/A;FALSE;"HNZ"}</definedName>
    <definedName name="_a48" localSheetId="9" hidden="1">{#N/A;#N/A;FALSE;"HNZ"}</definedName>
    <definedName name="_a48" hidden="1">{#N/A;#N/A;FALSE;"HNZ"}</definedName>
    <definedName name="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7" hidden="1">{#N/A;#N/A;FALSE;"K"}</definedName>
    <definedName name="_a50" localSheetId="9" hidden="1">{#N/A;#N/A;FALSE;"K"}</definedName>
    <definedName name="_a50" hidden="1">{#N/A;#N/A;FALSE;"K"}</definedName>
    <definedName name="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7" hidden="1">{#N/A;#N/A;FALSE;"MCCRK"}</definedName>
    <definedName name="_a52" localSheetId="9" hidden="1">{#N/A;#N/A;FALSE;"MCCRK"}</definedName>
    <definedName name="_a52" hidden="1">{#N/A;#N/A;FALSE;"MCCRK"}</definedName>
    <definedName name="_a53" localSheetId="7" hidden="1">{#N/A;#N/A;FALSE;"NA"}</definedName>
    <definedName name="_a53" localSheetId="9" hidden="1">{#N/A;#N/A;FALSE;"NA"}</definedName>
    <definedName name="_a53" hidden="1">{#N/A;#N/A;FALSE;"NA"}</definedName>
    <definedName name="_a54" localSheetId="7" hidden="1">{"cap_structure",#N/A,FALSE,"Graph-Mkt Cap";"price",#N/A,FALSE,"Graph-Price";"ebit",#N/A,FALSE,"Graph-EBITDA";"ebitda",#N/A,FALSE,"Graph-EBITDA"}</definedName>
    <definedName name="_a54" localSheetId="9"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7" hidden="1">{"inputs raw data";#N/A;TRUE;"INPUT"}</definedName>
    <definedName name="_a55" localSheetId="9" hidden="1">{"inputs raw data";#N/A;TRUE;"INPUT"}</definedName>
    <definedName name="_a55" hidden="1">{"inputs raw data";#N/A;TRUE;"INPUT"}</definedName>
    <definedName name="_a56" localSheetId="7" hidden="1">{"summary1",#N/A,TRUE;"Comps","summary2",#N/A;TRUE,"Comps","summary3";#N/A,TRUE,"Comps"}</definedName>
    <definedName name="_a56" localSheetId="9" hidden="1">{"summary1",#N/A,TRUE;"Comps","summary2",#N/A;TRUE,"Comps","summary3";#N/A,TRUE,"Comps"}</definedName>
    <definedName name="_a56" hidden="1">{"summary1",#N/A,TRUE;"Comps","summary2",#N/A;TRUE,"Comps","summary3";#N/A,TRUE,"Comps"}</definedName>
    <definedName name="_a57" localSheetId="7" hidden="1">{"summary1",#N/A,TRUE;"Comps","summary2",#N/A;TRUE,"Comps","summary3";#N/A,TRUE,"Comps"}</definedName>
    <definedName name="_a57" localSheetId="9" hidden="1">{"summary1",#N/A,TRUE;"Comps","summary2",#N/A;TRUE,"Comps","summary3";#N/A,TRUE,"Comps"}</definedName>
    <definedName name="_a57" hidden="1">{"summary1",#N/A,TRUE;"Comps","summary2",#N/A;TRUE,"Comps","summary3";#N/A,TRUE,"Comps"}</definedName>
    <definedName name="_a58" localSheetId="7" hidden="1">{#N/A,"DR",FALSE,"increm pf",#N/A,"MAMSI";FALSE,"increm pf",#N/A,"MAXI",FALSE,"increm pf";#N/A,"PCAM",FALSE,"increm pf",#N/A,"PHSV";FALSE,"increm pf",#N/A,"SIE",FALSE,"increm pf"}</definedName>
    <definedName name="_a58" localSheetId="9"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7" hidden="1">{#N/A,#N/A,TRUE,"Cover Repl",#N/A,#N/A,TRUE,"P&amp;L";#N/A,#N/A,TRUE,"P&amp;L (2)",#N/A,#N/A,TRUE,"BS";#N/A,#N/A,TRUE,"Depreciation",#N/A,#N/A,TRUE,"GRAPHS";#N/A,#N/A,TRUE,"DCF EBITDA Multiple",#N/A,#N/A,TRUE,"DCF Perpetual Growth"}</definedName>
    <definedName name="_a60" localSheetId="9"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7" hidden="1">{#N/A;#N/A;FALSE;"Trading Summary"}</definedName>
    <definedName name="_a61" localSheetId="9" hidden="1">{#N/A;#N/A;FALSE;"Trading Summary"}</definedName>
    <definedName name="_a61" hidden="1">{#N/A;#N/A;FALSE;"Trading Summary"}</definedName>
    <definedName name="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7" hidden="1">{#N/A;#N/A;FALSE;"WWY"}</definedName>
    <definedName name="_a63" localSheetId="9" hidden="1">{#N/A;#N/A;FALSE;"WWY"}</definedName>
    <definedName name="_a63" hidden="1">{#N/A;#N/A;FALSE;"WWY"}</definedName>
    <definedName name="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cq4">#REF!</definedName>
    <definedName name="_al0008">#REF!</definedName>
    <definedName name="_al009">#REF!</definedName>
    <definedName name="_al01">#REF!</definedName>
    <definedName name="_al02">#REF!</definedName>
    <definedName name="_al09">#REF!</definedName>
    <definedName name="_al1">#REF!</definedName>
    <definedName name="_al11">#REF!,#REF!,#REF!,#REF!,#REF!,#REF!,#REF!,#REF!,#REF!,#REF!</definedName>
    <definedName name="_al12">#REF!</definedName>
    <definedName name="_al2">#REF!</definedName>
    <definedName name="_al23">#REF!,#REF!,#REF!,#REF!,#REF!,#REF!,#REF!,#REF!,#REF!,#REF!</definedName>
    <definedName name="_al3">#REF!</definedName>
    <definedName name="_al34">#REF!,#REF!,#REF!,#REF!,#REF!,#REF!,#REF!,#REF!,#REF!,#REF!</definedName>
    <definedName name="_al4">#REF!</definedName>
    <definedName name="_al45">#REF!,#REF!,#REF!,#REF!,#REF!,#REF!,#REF!,#REF!,#REF!,#REF!</definedName>
    <definedName name="_al5">#REF!</definedName>
    <definedName name="_al56">#REF!,#REF!,#REF!,#REF!,#REF!,#REF!,#REF!,#REF!,#REF!,#REF!</definedName>
    <definedName name="_al6">#REF!</definedName>
    <definedName name="_al67">#REF!,#REF!,#REF!,#REF!,#REF!,#REF!,#REF!,#REF!,#REF!,#REF!</definedName>
    <definedName name="_al7">#REF!</definedName>
    <definedName name="_al8">#REF!</definedName>
    <definedName name="_al90">#REF!,#REF!,#REF!,#REF!,#REF!,#REF!,#REF!,#REF!,#REF!,#REF!</definedName>
    <definedName name="_al98">#REF!</definedName>
    <definedName name="_al99">#REF!</definedName>
    <definedName name="_alc2">#REF!</definedName>
    <definedName name="_APR1">#REF!</definedName>
    <definedName name="_APR2">#REF!</definedName>
    <definedName name="_APR3">#REF!</definedName>
    <definedName name="_ASD2">#REF!</definedName>
    <definedName name="_ASD3">#REF!</definedName>
    <definedName name="_ATPRegress_Dlg_Results" localSheetId="1" hidden="1">{2;#N/A;"R13C16:R17C16";#N/A;"R13C14:R17C15";FALSE;FALSE;FALSE;95;#N/A;#N/A;"R13C19";#N/A;FALSE;FALSE;FALSE;FALSE;#N/A;"";#N/A;FALSE;"";"";#N/A;#N/A;#N/A}</definedName>
    <definedName name="_ATPRegress_Dlg_Results" localSheetId="0" hidden="1">{2;#N/A;"R13C16:R17C16";#N/A;"R13C14:R17C15";FALSE;FALSE;FALSE;95;#N/A;#N/A;"R13C19";#N/A;FALSE;FALSE;FALSE;FALSE;#N/A;"";#N/A;FALSE;"";"";#N/A;#N/A;#N/A}</definedName>
    <definedName name="_ATPRegress_Dlg_Results" localSheetId="7" hidden="1">{2;#N/A;"R13C16:R17C16";#N/A;"R13C14:R17C15";FALSE;FALSE;FALSE;95;#N/A;#N/A;"R13C19";#N/A;FALSE;FALSE;FALSE;FALSE;#N/A;"";#N/A;FALSE;"";"";#N/A;#N/A;#N/A}</definedName>
    <definedName name="_ATPRegress_Dlg_Results" localSheetId="9"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1" hidden="1">{"EXCELHLP.HLP!1802";5;10;5;10;13;13;13;8;5;5;10;14;13;13;13;13;5;10;14;13;5;10;1;2;24}</definedName>
    <definedName name="_ATPRegress_Dlg_Types" localSheetId="0" hidden="1">{"EXCELHLP.HLP!1802";5;10;5;10;13;13;13;8;5;5;10;14;13;13;13;13;5;10;14;13;5;10;1;2;24}</definedName>
    <definedName name="_ATPRegress_Dlg_Types" localSheetId="7" hidden="1">{"EXCELHLP.HLP!1802";5;10;5;10;13;13;13;8;5;5;10;14;13;13;13;13;5;10;14;13;5;10;1;2;24}</definedName>
    <definedName name="_ATPRegress_Dlg_Types" localSheetId="9" hidden="1">{"EXCELHLP.HLP!1802";5;10;5;10;13;13;13;8;5;5;10;14;13;13;13;13;5;10;14;13;5;10;1;2;24}</definedName>
    <definedName name="_ATPRegress_Dlg_Types" hidden="1">{"EXCELHLP.HLP!1802";5;10;5;10;13;13;13;8;5;5;10;14;13;13;13;13;5;10;14;13;5;10;1;2;24}</definedName>
    <definedName name="_ATPRegress_Range1" localSheetId="1" hidden="1">#REF!</definedName>
    <definedName name="_ATPRegress_Range1" localSheetId="0" hidden="1">#REF!</definedName>
    <definedName name="_ATPRegress_Range1" localSheetId="7" hidden="1">#REF!</definedName>
    <definedName name="_ATPRegress_Range1" localSheetId="9" hidden="1">#REF!</definedName>
    <definedName name="_ATPRegress_Range1" hidden="1">#REF!</definedName>
    <definedName name="_ATPRegress_Range2" localSheetId="1" hidden="1">#REF!</definedName>
    <definedName name="_ATPRegress_Range2" localSheetId="0" hidden="1">#REF!</definedName>
    <definedName name="_ATPRegress_Range2" localSheetId="7" hidden="1">#REF!</definedName>
    <definedName name="_ATPRegress_Range2" localSheetId="9" hidden="1">#REF!</definedName>
    <definedName name="_ATPRegress_Range2" hidden="1">#REF!</definedName>
    <definedName name="_ATPRegress_Range3" localSheetId="1" hidden="1">#REF!</definedName>
    <definedName name="_ATPRegress_Range3" localSheetId="0" hidden="1">#REF!</definedName>
    <definedName name="_ATPRegress_Range3" localSheetId="7" hidden="1">#REF!</definedName>
    <definedName name="_ATPRegress_Range3" localSheetId="9" hidden="1">#REF!</definedName>
    <definedName name="_ATPRegress_Range3" hidden="1">#REF!</definedName>
    <definedName name="_ATPRegress_Range4" hidden="1">"="</definedName>
    <definedName name="_ATPRegress_Range5" hidden="1">"="</definedName>
    <definedName name="_aud2">#REF!</definedName>
    <definedName name="_bdm.4B77C271E0A34AA39783CC8280DC280C.edm" hidden="1">#REF!</definedName>
    <definedName name="_bdm.FBC8F4734CD44B95848F689416B40C4F.edm" hidden="1">#REF!</definedName>
    <definedName name="_BER10">#REF!</definedName>
    <definedName name="_BER11">#REF!</definedName>
    <definedName name="_BER12">#REF!</definedName>
    <definedName name="_BER13">#REF!</definedName>
    <definedName name="_bon1">#REF!</definedName>
    <definedName name="_bot1">#REF!</definedName>
    <definedName name="_bot2">#REF!</definedName>
    <definedName name="_BQ4.1" hidden="1">#N/A</definedName>
    <definedName name="_bs2" localSheetId="1">#REF!</definedName>
    <definedName name="_bs2" localSheetId="0">#REF!</definedName>
    <definedName name="_bs2" localSheetId="7">#REF!</definedName>
    <definedName name="_bs2">#REF!</definedName>
    <definedName name="_cc1">#N/A</definedName>
    <definedName name="_Cip2">#REF!</definedName>
    <definedName name="_COMP">#REF!</definedName>
    <definedName name="_cov1">#REF!</definedName>
    <definedName name="_cov2">#REF!</definedName>
    <definedName name="_cov3">#REF!</definedName>
    <definedName name="_cov4">#REF!</definedName>
    <definedName name="_dcf2">#REF!</definedName>
    <definedName name="_dcr96">#REF!</definedName>
    <definedName name="_dep01">#REF!</definedName>
    <definedName name="_dep02">#REF!</definedName>
    <definedName name="_dep03">#REF!</definedName>
    <definedName name="_dep04">#REF!</definedName>
    <definedName name="_dep05">#REF!</definedName>
    <definedName name="_DEP1998">#REF!</definedName>
    <definedName name="_DEP1999">#REF!</definedName>
    <definedName name="_DEP2000">#REF!</definedName>
    <definedName name="_DEP2001">#REF!</definedName>
    <definedName name="_DEP2002">#REF!</definedName>
    <definedName name="_dep99">#REF!</definedName>
    <definedName name="_Dist_Bin" localSheetId="7" hidden="1">#REF!</definedName>
    <definedName name="_Dist_Bin" localSheetId="9" hidden="1">#REF!</definedName>
    <definedName name="_Dist_Bin" hidden="1">#REF!</definedName>
    <definedName name="_Dist_Values" localSheetId="7" hidden="1">#REF!</definedName>
    <definedName name="_Dist_Values" localSheetId="9" hidden="1">#REF!</definedName>
    <definedName name="_Dist_Values" hidden="1">#REF!</definedName>
    <definedName name="_doc">{"p1";"p2";"p3"}</definedName>
    <definedName name="_doc1">{0;0;0;0;1;-4105;0.25;0.25;0.38;0.4;2;FALSE;FALSE;FALSE;FALSE;FALSE;#N/A;2;FALSE;1;1;"";" ";"";"";"";"&amp;""Kennerly,Roman Bold""&amp;20LEHMAN BROTHERS";FALSE}</definedName>
    <definedName name="_dov2">#REF!</definedName>
    <definedName name="_DTS4">#REF!</definedName>
    <definedName name="_DUB10">#REF!</definedName>
    <definedName name="_DUB11">#REF!</definedName>
    <definedName name="_DUB12">#REF!</definedName>
    <definedName name="_DUB13">#REF!</definedName>
    <definedName name="_DUB14">#REF!</definedName>
    <definedName name="_DUB15">#REF!</definedName>
    <definedName name="_DUB16">#REF!</definedName>
    <definedName name="_DUB17">#REF!</definedName>
    <definedName name="_DUB18">#REF!</definedName>
    <definedName name="_DUB19">#REF!</definedName>
    <definedName name="_DUB20">#REF!</definedName>
    <definedName name="_DUB8">#REF!</definedName>
    <definedName name="_DUB9">#REF!</definedName>
    <definedName name="_ebt02">#REF!</definedName>
    <definedName name="_ebt99">#REF!</definedName>
    <definedName name="_eps01">#REF!</definedName>
    <definedName name="_eps02">#REF!</definedName>
    <definedName name="_eps03">#REF!</definedName>
    <definedName name="_eps04">#REF!</definedName>
    <definedName name="_eps05">#REF!</definedName>
    <definedName name="_eps98">#REF!</definedName>
    <definedName name="_eps99">#REF!</definedName>
    <definedName name="_eur01">#REF!</definedName>
    <definedName name="_eur02">#REF!</definedName>
    <definedName name="_eur03">#REF!</definedName>
    <definedName name="_eur04">#REF!</definedName>
    <definedName name="_eur05">#REF!</definedName>
    <definedName name="_eur06">#REF!</definedName>
    <definedName name="_eur07">#REF!</definedName>
    <definedName name="_eur08">#REF!</definedName>
    <definedName name="_eur09">#REF!</definedName>
    <definedName name="_eur10">#REF!</definedName>
    <definedName name="_eur11">#REF!</definedName>
    <definedName name="_eur12">#REF!</definedName>
    <definedName name="_eur13">#REF!</definedName>
    <definedName name="_eur97">#REF!</definedName>
    <definedName name="_eur98">#REF!</definedName>
    <definedName name="_eur99">#REF!</definedName>
    <definedName name="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7" hidden="1">{#N/A,#N/A,FALSE,"Aging Summary";#N/A,#N/A,FALSE,"Ratio Analysis";#N/A,#N/A,FALSE,"Test 120 Day Accts";#N/A,#N/A,FALSE,"Tickmarks"}</definedName>
    <definedName name="_FA200" localSheetId="9" hidden="1">{#N/A,#N/A,FALSE,"Aging Summary";#N/A,#N/A,FALSE,"Ratio Analysis";#N/A,#N/A,FALSE,"Test 120 Day Accts";#N/A,#N/A,FALSE,"Tickmarks"}</definedName>
    <definedName name="_FA200" hidden="1">{#N/A,#N/A,FALSE,"Aging Summary";#N/A,#N/A,FALSE,"Ratio Analysis";#N/A,#N/A,FALSE,"Test 120 Day Accts";#N/A,#N/A,FALSE,"Tickmarks"}</definedName>
    <definedName name="_fcf01">#REF!</definedName>
    <definedName name="_fcf02">#REF!</definedName>
    <definedName name="_fcf03">#REF!</definedName>
    <definedName name="_fcf04">#REF!</definedName>
    <definedName name="_fcf99">#REF!</definedName>
    <definedName name="_Fill" localSheetId="1" hidden="1">#REF!</definedName>
    <definedName name="_Fill" localSheetId="0" hidden="1">#REF!</definedName>
    <definedName name="_Fill" localSheetId="7" hidden="1">#REF!</definedName>
    <definedName name="_Fill" localSheetId="9" hidden="1">#REF!</definedName>
    <definedName name="_Fill" hidden="1">#REF!</definedName>
    <definedName name="_Fill.1" localSheetId="7" hidden="1">#REF!</definedName>
    <definedName name="_Fill.1" localSheetId="9" hidden="1">#REF!</definedName>
    <definedName name="_Fill.1" hidden="1">#REF!</definedName>
    <definedName name="_xlnm._FilterDatabase" localSheetId="7" hidden="1">#REF!</definedName>
    <definedName name="_xlnm._FilterDatabase" localSheetId="9" hidden="1">#REF!</definedName>
    <definedName name="_xlnm._FilterDatabase" hidden="1">#REF!</definedName>
    <definedName name="_FYR4">#REF!</definedName>
    <definedName name="_GIX1">#REF!</definedName>
    <definedName name="_GIX2">#REF!</definedName>
    <definedName name="_GIX3">#REF!</definedName>
    <definedName name="_IFN4">#REF!</definedName>
    <definedName name="_imm1">#REF!</definedName>
    <definedName name="_IPO2">#REF!</definedName>
    <definedName name="_J2">#REF!</definedName>
    <definedName name="_K66000" localSheetId="1">#REF!</definedName>
    <definedName name="_K66000" localSheetId="0">#REF!</definedName>
    <definedName name="_K66000" localSheetId="7">#REF!</definedName>
    <definedName name="_K66000">#REF!</definedName>
    <definedName name="_K67000" localSheetId="1">#REF!</definedName>
    <definedName name="_K67000" localSheetId="0">#REF!</definedName>
    <definedName name="_K67000" localSheetId="7">#REF!</definedName>
    <definedName name="_K67000">#REF!</definedName>
    <definedName name="_KA1">#REF!</definedName>
    <definedName name="_KA2">#REF!</definedName>
    <definedName name="_KA3">#REF!</definedName>
    <definedName name="_Key.1" localSheetId="7" hidden="1">#REF!</definedName>
    <definedName name="_Key.1" localSheetId="9" hidden="1">#REF!</definedName>
    <definedName name="_Key.1" hidden="1">#REF!</definedName>
    <definedName name="_Key1" localSheetId="0" hidden="1">#REF!</definedName>
    <definedName name="_Key1" localSheetId="7" hidden="1">#REF!</definedName>
    <definedName name="_Key1" localSheetId="9" hidden="1">#REF!</definedName>
    <definedName name="_Key1" hidden="1">#REF!</definedName>
    <definedName name="_key2" hidden="1">#REF!</definedName>
    <definedName name="_LCF1">#REF!</definedName>
    <definedName name="_LCF2">#REF!</definedName>
    <definedName name="_LCF3">#REF!</definedName>
    <definedName name="_LCF4">#REF!</definedName>
    <definedName name="_lev2">#REF!</definedName>
    <definedName name="_LTD107">#REF!</definedName>
    <definedName name="_LYN4">#REF!</definedName>
    <definedName name="_MAT1">#REF!</definedName>
    <definedName name="_MAT2">#REF!</definedName>
    <definedName name="_MatInverse_In" localSheetId="7" hidden="1">#REF!</definedName>
    <definedName name="_MatInverse_In" localSheetId="9" hidden="1">#REF!</definedName>
    <definedName name="_MatInverse_In" hidden="1">#REF!</definedName>
    <definedName name="_MatInverse_Out" localSheetId="7" hidden="1">#REF!</definedName>
    <definedName name="_MatInverse_Out" localSheetId="9" hidden="1">#REF!</definedName>
    <definedName name="_MatInverse_Out" hidden="1">#REF!</definedName>
    <definedName name="_MatMult_A" localSheetId="7" hidden="1">#REF!</definedName>
    <definedName name="_MatMult_A" localSheetId="9" hidden="1">#REF!</definedName>
    <definedName name="_MatMult_A" hidden="1">#REF!</definedName>
    <definedName name="_MatMult_AxB" localSheetId="7" hidden="1">#REF!</definedName>
    <definedName name="_MatMult_AxB" localSheetId="9" hidden="1">#REF!</definedName>
    <definedName name="_MatMult_AxB" hidden="1">#REF!</definedName>
    <definedName name="_MatMult_B" localSheetId="7" hidden="1">#REF!</definedName>
    <definedName name="_MatMult_B" localSheetId="9" hidden="1">#REF!</definedName>
    <definedName name="_MatMult_B" hidden="1">#REF!</definedName>
    <definedName name="_mdp1">#REF!</definedName>
    <definedName name="_mdp10">#REF!</definedName>
    <definedName name="_mdp13">#REF!</definedName>
    <definedName name="_mdp14">#REF!</definedName>
    <definedName name="_mdp15">#REF!</definedName>
    <definedName name="_mdp16">#REF!</definedName>
    <definedName name="_mdp8">#REF!</definedName>
    <definedName name="_MDZ2">#REF!,#REF!,#REF!,#REF!</definedName>
    <definedName name="_mdz22">#REF!,#REF!,#REF!,#REF!</definedName>
    <definedName name="_NA1" hidden="1">#REF!</definedName>
    <definedName name="_NA2" hidden="1">#REF!</definedName>
    <definedName name="_NA3" hidden="1">#REF!</definedName>
    <definedName name="_NA4" hidden="1">#REF!</definedName>
    <definedName name="_net01">#REF!</definedName>
    <definedName name="_net02">#REF!</definedName>
    <definedName name="_net03">#REF!</definedName>
    <definedName name="_net04">#REF!</definedName>
    <definedName name="_net05">#REF!</definedName>
    <definedName name="_NET1">#REF!</definedName>
    <definedName name="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i2001">#REF!</definedName>
    <definedName name="_ni2002">#REF!</definedName>
    <definedName name="_NP15">#REF!</definedName>
    <definedName name="_nsp1">#REF!</definedName>
    <definedName name="_nsp10">#REF!</definedName>
    <definedName name="_nsp11">#REF!</definedName>
    <definedName name="_nsp12">#REF!</definedName>
    <definedName name="_nsp13">#REF!</definedName>
    <definedName name="_op1">#REF!</definedName>
    <definedName name="_op2">#REF!</definedName>
    <definedName name="_OPR4">#REF!</definedName>
    <definedName name="_Orb157">#REF!</definedName>
    <definedName name="_Orb174">#REF!</definedName>
    <definedName name="_Orb176">#REF!</definedName>
    <definedName name="_Orb178">#REF!</definedName>
    <definedName name="_Orb180">#REF!</definedName>
    <definedName name="_Orb307">#REF!</definedName>
    <definedName name="_Orb310">#REF!</definedName>
    <definedName name="_Orb33">#REF!</definedName>
    <definedName name="_Orb340">#REF!</definedName>
    <definedName name="_Orb342">#REF!</definedName>
    <definedName name="_Orb359">#REF!</definedName>
    <definedName name="_Orb47">#REF!</definedName>
    <definedName name="_Orb60">#REF!</definedName>
    <definedName name="_Orb62">#REF!</definedName>
    <definedName name="_Orb64">#REF!</definedName>
    <definedName name="_Orb66">#REF!</definedName>
    <definedName name="_Orb83">#REF!</definedName>
    <definedName name="_Orb85">#REF!</definedName>
    <definedName name="_Order.1" hidden="1">255</definedName>
    <definedName name="_Order1" hidden="1">255</definedName>
    <definedName name="_Order1_1" hidden="1">255</definedName>
    <definedName name="_Order2" hidden="1">255</definedName>
    <definedName name="_P00Print_All">#REF!</definedName>
    <definedName name="_PA2">#REF!</definedName>
    <definedName name="_Parse_In" localSheetId="7" hidden="1">#REF!</definedName>
    <definedName name="_Parse_In" localSheetId="9" hidden="1">#REF!</definedName>
    <definedName name="_Parse_In" hidden="1">#REF!</definedName>
    <definedName name="_Parse_Out" hidden="1">#N/A</definedName>
    <definedName name="_pay1">#REF!</definedName>
    <definedName name="_pay2">#REF!</definedName>
    <definedName name="_PED4">#REF!</definedName>
    <definedName name="_PET12">#REF!</definedName>
    <definedName name="_PET13">#REF!</definedName>
    <definedName name="_PET14">#REF!</definedName>
    <definedName name="_PET15">#REF!</definedName>
    <definedName name="_PET16">#REF!</definedName>
    <definedName name="_PET17">#REF!</definedName>
    <definedName name="_PET18">#REF!</definedName>
    <definedName name="_PET19">#REF!</definedName>
    <definedName name="_PET2">#REF!</definedName>
    <definedName name="_PFY1">#REF!</definedName>
    <definedName name="_PFY2">#REF!</definedName>
    <definedName name="_PFY3">#REF!</definedName>
    <definedName name="_pg5">#REF!</definedName>
    <definedName name="_pg6">#REF!</definedName>
    <definedName name="_pg7">#REF!</definedName>
    <definedName name="_PT200" localSheetId="7" hidden="1">{#N/A,#N/A,FALSE,"Aging Summary";#N/A,#N/A,FALSE,"Ratio Analysis";#N/A,#N/A,FALSE,"Test 120 Day Accts";#N/A,#N/A,FALSE,"Tickmarks"}</definedName>
    <definedName name="_PT200" localSheetId="9"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QTri_Point_Comps">"TPMC Comps"</definedName>
    <definedName name="_RD1">#REF!</definedName>
    <definedName name="_rd2">#REF!</definedName>
    <definedName name="_RD3">#REF!</definedName>
    <definedName name="_RD4">#REF!</definedName>
    <definedName name="_Regression_Int" hidden="1">1</definedName>
    <definedName name="_Regression_Out" localSheetId="7" hidden="1">#REF!</definedName>
    <definedName name="_Regression_Out" localSheetId="9" hidden="1">#REF!</definedName>
    <definedName name="_Regression_Out" hidden="1">#REF!</definedName>
    <definedName name="_Regression_X" localSheetId="7" hidden="1">#REF!</definedName>
    <definedName name="_Regression_X" localSheetId="9" hidden="1">#REF!</definedName>
    <definedName name="_Regression_X" hidden="1">#REF!</definedName>
    <definedName name="_Regression_Y" localSheetId="7" hidden="1">#REF!</definedName>
    <definedName name="_Regression_Y" localSheetId="9" hidden="1">#REF!</definedName>
    <definedName name="_Regression_Y" hidden="1">#REF!</definedName>
    <definedName name="_rep1">#REF!</definedName>
    <definedName name="_Rep10">#REF!</definedName>
    <definedName name="_rep11">#REF!</definedName>
    <definedName name="_Rep12">#REF!</definedName>
    <definedName name="_Rep2">#REF!</definedName>
    <definedName name="_Rep3">#REF!</definedName>
    <definedName name="_Rep4">#REF!</definedName>
    <definedName name="_Rep5">#REF!</definedName>
    <definedName name="_Rep6">#REF!</definedName>
    <definedName name="_Rep7">#REF!</definedName>
    <definedName name="_Rep8">#REF!</definedName>
    <definedName name="_Rep9">#REF!</definedName>
    <definedName name="_Report">{"p1";"p2";"p3"}</definedName>
    <definedName name="_Report1">{"p1";"p2";"p3"}</definedName>
    <definedName name="_ret2">#REF!</definedName>
    <definedName name="_rev05">#REF!</definedName>
    <definedName name="_S_Base">{0.1;0;0.382758620689655;0;0;0;0.258620689655172;0;0.258620689655172}</definedName>
    <definedName name="_S_new_case">{0.1;0;0.45;0;0;0;0;0;0.45}</definedName>
    <definedName name="_Sat1001">#REF!</definedName>
    <definedName name="_Sat1002">#REF!</definedName>
    <definedName name="_Sat511">#REF!</definedName>
    <definedName name="_Sat601">#REF!</definedName>
    <definedName name="_Sat602">#REF!</definedName>
    <definedName name="_Sat603">#REF!</definedName>
    <definedName name="_Sat604">#REF!</definedName>
    <definedName name="_Sat605">#REF!</definedName>
    <definedName name="_Sat701">#REF!</definedName>
    <definedName name="_Sat702">#REF!</definedName>
    <definedName name="_Sat704">#REF!</definedName>
    <definedName name="_Sat705">#REF!</definedName>
    <definedName name="_Sat706">#REF!</definedName>
    <definedName name="_Sat707">#REF!</definedName>
    <definedName name="_Sat709">#REF!</definedName>
    <definedName name="_Sat801">#REF!</definedName>
    <definedName name="_Sat802">#REF!</definedName>
    <definedName name="_Sat804">#REF!</definedName>
    <definedName name="_Sat805">#REF!</definedName>
    <definedName name="_Sat901">#REF!</definedName>
    <definedName name="_Sat902">#REF!</definedName>
    <definedName name="_Sat903">#REF!</definedName>
    <definedName name="_Sat904">#REF!</definedName>
    <definedName name="_Sat905">#REF!</definedName>
    <definedName name="_Sat906">#REF!</definedName>
    <definedName name="_Sat907">#REF!</definedName>
    <definedName name="_Scenario_new_change">#REF!</definedName>
    <definedName name="_scenchg_count">1</definedName>
    <definedName name="_scenchg1">#REF!</definedName>
    <definedName name="_SCN4">#REF!</definedName>
    <definedName name="_SFD4">#REF!</definedName>
    <definedName name="_SFV4">#REF!</definedName>
    <definedName name="_SM1">#REF!</definedName>
    <definedName name="_sm2">#REF!</definedName>
    <definedName name="_SM3">#REF!</definedName>
    <definedName name="_SM4">#REF!</definedName>
    <definedName name="_SM5">#REF!</definedName>
    <definedName name="_Sort" localSheetId="1" hidden="1">#REF!</definedName>
    <definedName name="_Sort" localSheetId="0" hidden="1">#REF!</definedName>
    <definedName name="_Sort" localSheetId="7" hidden="1">#REF!</definedName>
    <definedName name="_Sort" localSheetId="9" hidden="1">#REF!</definedName>
    <definedName name="_Sort" hidden="1">#REF!</definedName>
    <definedName name="_Sort.1" localSheetId="7" hidden="1">#REF!</definedName>
    <definedName name="_Sort.1" localSheetId="9" hidden="1">#REF!</definedName>
    <definedName name="_Sort.1" hidden="1">#REF!</definedName>
    <definedName name="_SP15">#REF!</definedName>
    <definedName name="_STD107">#REF!</definedName>
    <definedName name="_sum1">#REF!</definedName>
    <definedName name="_sum2">#REF!</definedName>
    <definedName name="_Table1_In1" localSheetId="1" hidden="1">#REF!</definedName>
    <definedName name="_Table1_In1" localSheetId="0" hidden="1">#REF!</definedName>
    <definedName name="_Table1_In1" localSheetId="7" hidden="1">#REF!</definedName>
    <definedName name="_Table1_In1" localSheetId="9" hidden="1">#REF!</definedName>
    <definedName name="_Table1_In1" hidden="1">#REF!</definedName>
    <definedName name="_Table1_Out" localSheetId="1" hidden="1">#REF!</definedName>
    <definedName name="_Table1_Out" localSheetId="0" hidden="1">#REF!</definedName>
    <definedName name="_Table1_Out" localSheetId="7" hidden="1">#REF!</definedName>
    <definedName name="_Table1_Out" localSheetId="9" hidden="1">#REF!</definedName>
    <definedName name="_Table1_Out" hidden="1">#REF!</definedName>
    <definedName name="_Table2_In1" localSheetId="1" hidden="1">#REF!</definedName>
    <definedName name="_Table2_In1" localSheetId="0" hidden="1">#REF!</definedName>
    <definedName name="_Table2_In1" localSheetId="7" hidden="1">#REF!</definedName>
    <definedName name="_Table2_In1" localSheetId="9" hidden="1">#REF!</definedName>
    <definedName name="_Table2_In1" hidden="1">#REF!</definedName>
    <definedName name="_Table2_In2" localSheetId="1" hidden="1">#REF!</definedName>
    <definedName name="_Table2_In2" localSheetId="0" hidden="1">#REF!</definedName>
    <definedName name="_Table2_In2" localSheetId="7" hidden="1">#REF!</definedName>
    <definedName name="_Table2_In2" localSheetId="9" hidden="1">#REF!</definedName>
    <definedName name="_Table2_In2" hidden="1">#REF!</definedName>
    <definedName name="_Table2_Out" localSheetId="1" hidden="1">#REF!</definedName>
    <definedName name="_Table2_Out" localSheetId="0" hidden="1">#REF!</definedName>
    <definedName name="_Table2_Out" localSheetId="7" hidden="1">#REF!</definedName>
    <definedName name="_Table2_Out" localSheetId="9" hidden="1">#REF!</definedName>
    <definedName name="_Table2_Out" hidden="1">#REF!</definedName>
    <definedName name="_Table3_In2" localSheetId="0" hidden="1">#REF!</definedName>
    <definedName name="_Table3_In2" localSheetId="7" hidden="1">#REF!</definedName>
    <definedName name="_Table3_In2" localSheetId="9" hidden="1">#REF!</definedName>
    <definedName name="_Table3_In2" hidden="1">#REF!</definedName>
    <definedName name="_TAR1">#REF!</definedName>
    <definedName name="_TAR2">#REF!</definedName>
    <definedName name="_TAR3">#REF!</definedName>
    <definedName name="_TAR4">#REF!</definedName>
    <definedName name="_TAR5">#REF!</definedName>
    <definedName name="_TAR6">#REF!</definedName>
    <definedName name="_tax02">#REF!</definedName>
    <definedName name="_tax2">#REF!</definedName>
    <definedName name="_Tax2003">#REF!</definedName>
    <definedName name="_tax3">#REF!</definedName>
    <definedName name="_tax99">#REF!</definedName>
    <definedName name="_TB1" localSheetId="7" hidden="1">{#N/A,#N/A,TRUE,"Income";#N/A,#N/A,TRUE,"IncomeDetail";#N/A,#N/A,TRUE,"Balance";#N/A,#N/A,TRUE,"BalDetail"}</definedName>
    <definedName name="_TB1" localSheetId="9" hidden="1">{#N/A,#N/A,TRUE,"Income";#N/A,#N/A,TRUE,"IncomeDetail";#N/A,#N/A,TRUE,"Balance";#N/A,#N/A,TRUE,"BalDetail"}</definedName>
    <definedName name="_TB1" hidden="1">{#N/A,#N/A,TRUE,"Income";#N/A,#N/A,TRUE,"IncomeDetail";#N/A,#N/A,TRUE,"Balance";#N/A,#N/A,TRUE,"BalDetail"}</definedName>
    <definedName name="_TEX1">#REF!</definedName>
    <definedName name="_TEX2">#REF!</definedName>
    <definedName name="_TEX3">#REF!</definedName>
    <definedName name="_TEX4">#REF!</definedName>
    <definedName name="_TF1">#REF!</definedName>
    <definedName name="_TF2">#REF!</definedName>
    <definedName name="_TF3">#REF!</definedName>
    <definedName name="_TF4">#REF!</definedName>
    <definedName name="_UF1" localSheetId="7" hidden="1">{#N/A,#N/A,FALSE,"BreakoutFY95";#N/A,#N/A,FALSE,"BreakoutFY96";#N/A,#N/A,FALSE,"BreakoutFY97";#N/A,#N/A,FALSE,"BreakoutFY98"}</definedName>
    <definedName name="_UF1" localSheetId="9" hidden="1">{#N/A,#N/A,FALSE,"BreakoutFY95";#N/A,#N/A,FALSE,"BreakoutFY96";#N/A,#N/A,FALSE,"BreakoutFY97";#N/A,#N/A,FALSE,"BreakoutFY98"}</definedName>
    <definedName name="_UF1" hidden="1">{#N/A,#N/A,FALSE,"BreakoutFY95";#N/A,#N/A,FALSE,"BreakoutFY96";#N/A,#N/A,FALSE,"BreakoutFY97";#N/A,#N/A,FALSE,"BreakoutFY98"}</definedName>
    <definedName name="_USI10">#REF!</definedName>
    <definedName name="_USI11">#REF!</definedName>
    <definedName name="_USI12">#REF!</definedName>
    <definedName name="_USI13">#REF!</definedName>
    <definedName name="_USI14">#REF!</definedName>
    <definedName name="_USI8">#REF!</definedName>
    <definedName name="_USI9">#REF!</definedName>
    <definedName name="_ves1">#REF!</definedName>
    <definedName name="_www1" localSheetId="1" hidden="1">{#N/A,#N/A,FALSE,"schA"}</definedName>
    <definedName name="_www1" localSheetId="0" hidden="1">{#N/A,#N/A,FALSE,"schA"}</definedName>
    <definedName name="_www1" localSheetId="7" hidden="1">{#N/A,#N/A,FALSE,"schA"}</definedName>
    <definedName name="_www1" localSheetId="9" hidden="1">{#N/A,#N/A,FALSE,"schA"}</definedName>
    <definedName name="_www1" hidden="1">{#N/A,#N/A,FALSE,"schA"}</definedName>
    <definedName name="_www1_1" localSheetId="1" hidden="1">{#N/A,#N/A,FALSE,"schA"}</definedName>
    <definedName name="_www1_1" localSheetId="0" hidden="1">{#N/A,#N/A,FALSE,"schA"}</definedName>
    <definedName name="_www1_1" localSheetId="7" hidden="1">{#N/A,#N/A,FALSE,"schA"}</definedName>
    <definedName name="_www1_1" localSheetId="9" hidden="1">{#N/A,#N/A,FALSE,"schA"}</definedName>
    <definedName name="_www1_1" hidden="1">{#N/A,#N/A,FALSE,"schA"}</definedName>
    <definedName name="_www1_1_1" localSheetId="1" hidden="1">{#N/A,#N/A,FALSE,"schA"}</definedName>
    <definedName name="_www1_1_1" localSheetId="0" hidden="1">{#N/A,#N/A,FALSE,"schA"}</definedName>
    <definedName name="_www1_1_1" localSheetId="7" hidden="1">{#N/A,#N/A,FALSE,"schA"}</definedName>
    <definedName name="_www1_1_1" localSheetId="9" hidden="1">{#N/A,#N/A,FALSE,"schA"}</definedName>
    <definedName name="_www1_1_1" hidden="1">{#N/A,#N/A,FALSE,"schA"}</definedName>
    <definedName name="_www1_1_2" localSheetId="1" hidden="1">{#N/A,#N/A,FALSE,"schA"}</definedName>
    <definedName name="_www1_1_2" localSheetId="0" hidden="1">{#N/A,#N/A,FALSE,"schA"}</definedName>
    <definedName name="_www1_1_2" localSheetId="7" hidden="1">{#N/A,#N/A,FALSE,"schA"}</definedName>
    <definedName name="_www1_1_2" localSheetId="9" hidden="1">{#N/A,#N/A,FALSE,"schA"}</definedName>
    <definedName name="_www1_1_2" hidden="1">{#N/A,#N/A,FALSE,"schA"}</definedName>
    <definedName name="_www1_1_3" localSheetId="1" hidden="1">{#N/A,#N/A,FALSE,"schA"}</definedName>
    <definedName name="_www1_1_3" localSheetId="0" hidden="1">{#N/A,#N/A,FALSE,"schA"}</definedName>
    <definedName name="_www1_1_3" localSheetId="7" hidden="1">{#N/A,#N/A,FALSE,"schA"}</definedName>
    <definedName name="_www1_1_3" localSheetId="9" hidden="1">{#N/A,#N/A,FALSE,"schA"}</definedName>
    <definedName name="_www1_1_3" hidden="1">{#N/A,#N/A,FALSE,"schA"}</definedName>
    <definedName name="_www1_2" localSheetId="1" hidden="1">{#N/A,#N/A,FALSE,"schA"}</definedName>
    <definedName name="_www1_2" localSheetId="0" hidden="1">{#N/A,#N/A,FALSE,"schA"}</definedName>
    <definedName name="_www1_2" localSheetId="7" hidden="1">{#N/A,#N/A,FALSE,"schA"}</definedName>
    <definedName name="_www1_2" localSheetId="9" hidden="1">{#N/A,#N/A,FALSE,"schA"}</definedName>
    <definedName name="_www1_2" hidden="1">{#N/A,#N/A,FALSE,"schA"}</definedName>
    <definedName name="_www1_2_1" localSheetId="1" hidden="1">{#N/A,#N/A,FALSE,"schA"}</definedName>
    <definedName name="_www1_2_1" localSheetId="0" hidden="1">{#N/A,#N/A,FALSE,"schA"}</definedName>
    <definedName name="_www1_2_1" localSheetId="7" hidden="1">{#N/A,#N/A,FALSE,"schA"}</definedName>
    <definedName name="_www1_2_1" localSheetId="9" hidden="1">{#N/A,#N/A,FALSE,"schA"}</definedName>
    <definedName name="_www1_2_1" hidden="1">{#N/A,#N/A,FALSE,"schA"}</definedName>
    <definedName name="_www1_2_2" localSheetId="1" hidden="1">{#N/A,#N/A,FALSE,"schA"}</definedName>
    <definedName name="_www1_2_2" localSheetId="0" hidden="1">{#N/A,#N/A,FALSE,"schA"}</definedName>
    <definedName name="_www1_2_2" localSheetId="7" hidden="1">{#N/A,#N/A,FALSE,"schA"}</definedName>
    <definedName name="_www1_2_2" localSheetId="9" hidden="1">{#N/A,#N/A,FALSE,"schA"}</definedName>
    <definedName name="_www1_2_2" hidden="1">{#N/A,#N/A,FALSE,"schA"}</definedName>
    <definedName name="_www1_2_3" localSheetId="1" hidden="1">{#N/A,#N/A,FALSE,"schA"}</definedName>
    <definedName name="_www1_2_3" localSheetId="0" hidden="1">{#N/A,#N/A,FALSE,"schA"}</definedName>
    <definedName name="_www1_2_3" localSheetId="7" hidden="1">{#N/A,#N/A,FALSE,"schA"}</definedName>
    <definedName name="_www1_2_3" localSheetId="9" hidden="1">{#N/A,#N/A,FALSE,"schA"}</definedName>
    <definedName name="_www1_2_3" hidden="1">{#N/A,#N/A,FALSE,"schA"}</definedName>
    <definedName name="_www1_3" localSheetId="1" hidden="1">{#N/A,#N/A,FALSE,"schA"}</definedName>
    <definedName name="_www1_3" localSheetId="0" hidden="1">{#N/A,#N/A,FALSE,"schA"}</definedName>
    <definedName name="_www1_3" localSheetId="7" hidden="1">{#N/A,#N/A,FALSE,"schA"}</definedName>
    <definedName name="_www1_3" localSheetId="9" hidden="1">{#N/A,#N/A,FALSE,"schA"}</definedName>
    <definedName name="_www1_3" hidden="1">{#N/A,#N/A,FALSE,"schA"}</definedName>
    <definedName name="_www1_3_1" localSheetId="1" hidden="1">{#N/A,#N/A,FALSE,"schA"}</definedName>
    <definedName name="_www1_3_1" localSheetId="0" hidden="1">{#N/A,#N/A,FALSE,"schA"}</definedName>
    <definedName name="_www1_3_1" localSheetId="7" hidden="1">{#N/A,#N/A,FALSE,"schA"}</definedName>
    <definedName name="_www1_3_1" localSheetId="9" hidden="1">{#N/A,#N/A,FALSE,"schA"}</definedName>
    <definedName name="_www1_3_1" hidden="1">{#N/A,#N/A,FALSE,"schA"}</definedName>
    <definedName name="_www1_3_2" localSheetId="1" hidden="1">{#N/A,#N/A,FALSE,"schA"}</definedName>
    <definedName name="_www1_3_2" localSheetId="0" hidden="1">{#N/A,#N/A,FALSE,"schA"}</definedName>
    <definedName name="_www1_3_2" localSheetId="7" hidden="1">{#N/A,#N/A,FALSE,"schA"}</definedName>
    <definedName name="_www1_3_2" localSheetId="9" hidden="1">{#N/A,#N/A,FALSE,"schA"}</definedName>
    <definedName name="_www1_3_2" hidden="1">{#N/A,#N/A,FALSE,"schA"}</definedName>
    <definedName name="_www1_3_3" localSheetId="1" hidden="1">{#N/A,#N/A,FALSE,"schA"}</definedName>
    <definedName name="_www1_3_3" localSheetId="0" hidden="1">{#N/A,#N/A,FALSE,"schA"}</definedName>
    <definedName name="_www1_3_3" localSheetId="7" hidden="1">{#N/A,#N/A,FALSE,"schA"}</definedName>
    <definedName name="_www1_3_3" localSheetId="9" hidden="1">{#N/A,#N/A,FALSE,"schA"}</definedName>
    <definedName name="_www1_3_3" hidden="1">{#N/A,#N/A,FALSE,"schA"}</definedName>
    <definedName name="_www1_4" localSheetId="1" hidden="1">{#N/A,#N/A,FALSE,"schA"}</definedName>
    <definedName name="_www1_4" localSheetId="0" hidden="1">{#N/A,#N/A,FALSE,"schA"}</definedName>
    <definedName name="_www1_4" localSheetId="7" hidden="1">{#N/A,#N/A,FALSE,"schA"}</definedName>
    <definedName name="_www1_4" localSheetId="9" hidden="1">{#N/A,#N/A,FALSE,"schA"}</definedName>
    <definedName name="_www1_4" hidden="1">{#N/A,#N/A,FALSE,"schA"}</definedName>
    <definedName name="_www1_4_1" localSheetId="1" hidden="1">{#N/A,#N/A,FALSE,"schA"}</definedName>
    <definedName name="_www1_4_1" localSheetId="0" hidden="1">{#N/A,#N/A,FALSE,"schA"}</definedName>
    <definedName name="_www1_4_1" localSheetId="7" hidden="1">{#N/A,#N/A,FALSE,"schA"}</definedName>
    <definedName name="_www1_4_1" localSheetId="9" hidden="1">{#N/A,#N/A,FALSE,"schA"}</definedName>
    <definedName name="_www1_4_1" hidden="1">{#N/A,#N/A,FALSE,"schA"}</definedName>
    <definedName name="_www1_4_2" localSheetId="1" hidden="1">{#N/A,#N/A,FALSE,"schA"}</definedName>
    <definedName name="_www1_4_2" localSheetId="0" hidden="1">{#N/A,#N/A,FALSE,"schA"}</definedName>
    <definedName name="_www1_4_2" localSheetId="7" hidden="1">{#N/A,#N/A,FALSE,"schA"}</definedName>
    <definedName name="_www1_4_2" localSheetId="9" hidden="1">{#N/A,#N/A,FALSE,"schA"}</definedName>
    <definedName name="_www1_4_2" hidden="1">{#N/A,#N/A,FALSE,"schA"}</definedName>
    <definedName name="_www1_4_3" localSheetId="1" hidden="1">{#N/A,#N/A,FALSE,"schA"}</definedName>
    <definedName name="_www1_4_3" localSheetId="0" hidden="1">{#N/A,#N/A,FALSE,"schA"}</definedName>
    <definedName name="_www1_4_3" localSheetId="7" hidden="1">{#N/A,#N/A,FALSE,"schA"}</definedName>
    <definedName name="_www1_4_3" localSheetId="9" hidden="1">{#N/A,#N/A,FALSE,"schA"}</definedName>
    <definedName name="_www1_4_3" hidden="1">{#N/A,#N/A,FALSE,"schA"}</definedName>
    <definedName name="_www1_5" localSheetId="1" hidden="1">{#N/A,#N/A,FALSE,"schA"}</definedName>
    <definedName name="_www1_5" localSheetId="0" hidden="1">{#N/A,#N/A,FALSE,"schA"}</definedName>
    <definedName name="_www1_5" localSheetId="7" hidden="1">{#N/A,#N/A,FALSE,"schA"}</definedName>
    <definedName name="_www1_5" localSheetId="9" hidden="1">{#N/A,#N/A,FALSE,"schA"}</definedName>
    <definedName name="_www1_5" hidden="1">{#N/A,#N/A,FALSE,"schA"}</definedName>
    <definedName name="_www1_5_1" localSheetId="1" hidden="1">{#N/A,#N/A,FALSE,"schA"}</definedName>
    <definedName name="_www1_5_1" localSheetId="0" hidden="1">{#N/A,#N/A,FALSE,"schA"}</definedName>
    <definedName name="_www1_5_1" localSheetId="7" hidden="1">{#N/A,#N/A,FALSE,"schA"}</definedName>
    <definedName name="_www1_5_1" localSheetId="9" hidden="1">{#N/A,#N/A,FALSE,"schA"}</definedName>
    <definedName name="_www1_5_1" hidden="1">{#N/A,#N/A,FALSE,"schA"}</definedName>
    <definedName name="_www1_5_2" localSheetId="1" hidden="1">{#N/A,#N/A,FALSE,"schA"}</definedName>
    <definedName name="_www1_5_2" localSheetId="0" hidden="1">{#N/A,#N/A,FALSE,"schA"}</definedName>
    <definedName name="_www1_5_2" localSheetId="7" hidden="1">{#N/A,#N/A,FALSE,"schA"}</definedName>
    <definedName name="_www1_5_2" localSheetId="9" hidden="1">{#N/A,#N/A,FALSE,"schA"}</definedName>
    <definedName name="_www1_5_2" hidden="1">{#N/A,#N/A,FALSE,"schA"}</definedName>
    <definedName name="_www1_5_3" localSheetId="1" hidden="1">{#N/A,#N/A,FALSE,"schA"}</definedName>
    <definedName name="_www1_5_3" localSheetId="0" hidden="1">{#N/A,#N/A,FALSE,"schA"}</definedName>
    <definedName name="_www1_5_3" localSheetId="7" hidden="1">{#N/A,#N/A,FALSE,"schA"}</definedName>
    <definedName name="_www1_5_3" localSheetId="9" hidden="1">{#N/A,#N/A,FALSE,"schA"}</definedName>
    <definedName name="_www1_5_3" hidden="1">{#N/A,#N/A,FALSE,"schA"}</definedName>
    <definedName name="_xx2">#REF!</definedName>
    <definedName name="_Yr1994">#REF!</definedName>
    <definedName name="_Z5.5_Discounted_Cash_Flow_2">{0;0;0;0;1;#N/A;0;0;0.3;0.3;2;FALSE;FALSE;FALSE;FALSE;FALSE;#N/A;1;#N/A;1;1;"";""}</definedName>
    <definedName name="_Zaaleswork">{0;0;0;0;1;#N/A;0.25;0.25;0.5;0.25;2;FALSE;FALSE;FALSE;FALSE;FALSE;#N/A;1;72;#N/A;#N/A;"&amp;L&amp;7 RAMIBD04\GROUPS\M&amp;A\GORMAN\SPONSORS\MODEL\NEWMOD_1.XLS -- &amp;D, &amp;T -- Page &amp;P of &amp;N
&amp;7";"&amp;R&amp;""Times New Roman,Italic""&amp;7&amp;F; &amp;D; &amp;T; page &amp;P of &amp;N"}</definedName>
    <definedName name="_Zbaladj">{0;0;0;0;1;1;0;0;0;0;2;FALSE;FALSE;FALSE;FALSE;FALSE;#N/A;1;#N/A;1;1;"";""}</definedName>
    <definedName name="_Zdont_use_lbprint">{0;0;0;0;5;1;0.17;0.15;0.27;0.17;2;FALSE;FALSE;FALSE;FALSE;FALSE;#N/A;1;71;#N/A;#N/A;"";""}</definedName>
    <definedName name="_ZEV">{0;0;0;0;1;#N/A;0.75;0.75;1;1;1;FALSE;FALSE;FALSE;FALSE;FALSE;#N/A;1;100;#N/A;#N/A;"&amp;A";"Page &amp;P"}</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odel">{0;0;0;0;1;1;0.25;0.25;0.75;0.25;2;FALSE;FALSE;FALSE;FALSE;FALSE;#N/A;1;75;#N/A;#N/A;"";""}</definedName>
    <definedName name="_ZNotes">{0;0;0;0;1;#N/A;0.75;0.75;1;1;2;TRUE;TRUE;FALSE;FALSE;FALSE;#N/A;1;#N/A;1;1;"";""}</definedName>
    <definedName name="_Zp1">{0;0;0;0;1;-4105;0.25;0.25;0.38;0.4;2;FALSE;FALSE;FALSE;FALSE;FALSE;#N/A;2;FALSE;1;1;"";" ";"";"";"";"&amp;""Kennerly,Roman Bold""&amp;20LEHMAN BROTHERS";FALSE}</definedName>
    <definedName name="_Zp2">{0;0;0;0;1;#N/A;0.25;0.25;0.38;0.4;2;FALSE;FALSE;FALSE;FALSE;FALSE;#N/A;2;#N/A;1;1;"";"&amp;C &amp;R&amp;""Kennerly,Roman Bold""&amp;20LEHMAN BROTHERS"}</definedName>
    <definedName name="_Zp3">{0;0;0;0;1;#N/A;0.25;0.25;0.38;0.4;2;FALSE;FALSE;FALSE;FALSE;FALSE;#N/A;2;#N/A;1;1;"";"&amp;C &amp;R&amp;""Kennerly,Roman Bold""&amp;20LEHMAN BROTHERS"}</definedName>
    <definedName name="_zp4">{0;0;0;0;1;#N/A;0.25;0.25;0.38;0.4;2;FALSE;FALSE;FALSE;FALSE;FALSE;#N/A;2;#N/A;1;1;"";"&amp;C &amp;R&amp;""Kennerly,Roman Bold""&amp;20LEHMAN BROTHERS"}</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1">{0;0;0;0;5;1;0;0.461;0.036;0.519;2;TRUE;TRUE;FALSE;FALSE;FALSE;#N/A;1;#N/A;1;1;"";""}</definedName>
    <definedName name="_Zpage1">{0;0;0;0;1;#N/A;0.26;0.15;0.24;0.17;2;TRUE;TRUE;FALSE;FALSE;FALSE;#N/A;1;#N/A;1;1;"";""}</definedName>
    <definedName name="_Zpage2">{0;0;0;0;1;#N/A;0.26;0.15;0.24;0.17;2;TRUE;TRUE;FALSE;FALSE;FALSE;#N/A;1;#N/A;1;1;"";""}</definedName>
    <definedName name="_Zpage3">{0;0;0;0;1;#N/A;0.26;0.15;0.24;0.17;2;TRUE;TRUE;FALSE;FALSE;FALSE;#N/A;1;#N/A;1;1;"";""}</definedName>
    <definedName name="_Zprint_all">{0;0;0;0;1;#N/A;0;0;0.3;0.3;2;FALSE;FALSE;FALSE;FALSE;FALSE;#N/A;1;96;#N/A;#N/A;"";""}</definedName>
    <definedName name="_Zprint_area">{0;0;0;0;1;#N/A;0;0;0.3;0.3;2;FALSE;FALSE;FALSE;FALSE;FALSE;#N/A;1;100;#N/A;#N/A;"";""}</definedName>
    <definedName name="_Zprint_footnotes">{0;0;0;0;1;#N/A;0.65;0.25;0.5;0.5;2;TRUE;FALSE;FALSE;FALSE;FALSE;#N/A;1;85;#N/A;#N/A;"";"&amp;L&amp;""Kennerly,Roman Bold""LEHMAN BROTHERS&amp;R&amp;""Kennerly,Roman Bold""Strictly Confidential"}</definedName>
    <definedName name="_Zprint_output">{0;0;0;0;1;#N/A;0.65;0.25;0.5;0.5;2;TRUE;FALSE;FALSE;FALSE;FALSE;#N/A;1;85;#N/A;#N/A;"";"&amp;L&amp;""Kennerly,Roman Bold""LEHMAN BROTHERS&amp;R&amp;""Kennerly,Roman Bold""Strictly Confidential"}</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ummary">{0;0;0;0;1;1;0.85;0.87;0.5;0.5;1;FALSE;FALSE;FALSE;FALSE;FALSE;#N/A;1;100;#N/A;#N/A;"";""}</definedName>
    <definedName name="_Zuse_print_icon_on_toolbar">{0;0;0;0;5;1;0.17;0.15;0.27;0.17;2;FALSE;FALSE;FALSE;FALSE;FALSE;#N/A;1;71;#N/A;#N/A;"";""}</definedName>
    <definedName name="_Zwhole_model">{0;0;0;0;1;1;0.25;0;0.75;0.5;2;FALSE;FALSE;FALSE;FALSE;FALSE;#N/A;1;77;#N/A;#N/A;"";""}</definedName>
    <definedName name="_Zwholemodel">{0;0;0;0;1;1;0.25;0;0.75;0.5;2;FALSE;FALSE;FALSE;FALSE;FALSE;#N/A;1;77;#N/A;#N/A;"";""}</definedName>
    <definedName name="_Zwireless1">{0;0;0;0;1;-4105;0.26;0.15;0.24;0.17;2;TRUE;TRUE;FALSE;FALSE;FALSE;#N/A;1;FALSE;1;1;"";"";"";"";"";"";FALSE}</definedName>
    <definedName name="_Zwireless2">{0;0;0;0;1;-4105;0.26;0.15;0.24;0.17;2;TRUE;TRUE;FALSE;FALSE;FALSE;#N/A;1;FALSE;1;1;"";"";"";"";"";"";FALSE}</definedName>
    <definedName name="_Zwireless3">{0;0;0;0;1;-4105;0.26;0.15;0.24;0.17;2;TRUE;TRUE;FALSE;FALSE;FALSE;#N/A;1;FALSE;1;1;"";"";"";"";"";"";FALSE}</definedName>
    <definedName name="a" localSheetId="1" hidden="1">{"CF Dollar",#N/A,FALSE,"CF"}</definedName>
    <definedName name="a" localSheetId="0" hidden="1">{"CF Dollar",#N/A,FALSE,"CF"}</definedName>
    <definedName name="a" localSheetId="7" hidden="1">{"CF Dollar",#N/A,FALSE,"CF"}</definedName>
    <definedName name="a" localSheetId="9" hidden="1">{"CF Dollar",#N/A,FALSE,"CF"}</definedName>
    <definedName name="a" hidden="1">{"CF Dollar",#N/A,FALSE,"CF"}</definedName>
    <definedName name="a_1" localSheetId="1" hidden="1">{"CF Dollar",#N/A,FALSE,"CF"}</definedName>
    <definedName name="a_1" localSheetId="0" hidden="1">{"CF Dollar",#N/A,FALSE,"CF"}</definedName>
    <definedName name="a_1" localSheetId="7" hidden="1">{"CF Dollar",#N/A,FALSE,"CF"}</definedName>
    <definedName name="a_1" localSheetId="9" hidden="1">{"CF Dollar",#N/A,FALSE,"CF"}</definedName>
    <definedName name="a_1" hidden="1">{"CF Dollar",#N/A,FALSE,"CF"}</definedName>
    <definedName name="a_1_1">0.000104166669188999</definedName>
    <definedName name="aa">#REF!</definedName>
    <definedName name="aaa" localSheetId="1" hidden="1">{#N/A,#N/A,FALSE,"O&amp;M by processes";#N/A,#N/A,FALSE,"Elec Act vs Bud";#N/A,#N/A,FALSE,"G&amp;A";#N/A,#N/A,FALSE,"BGS";#N/A,#N/A,FALSE,"Res Cost"}</definedName>
    <definedName name="aaa" localSheetId="0" hidden="1">{#N/A,#N/A,FALSE,"O&amp;M by processes";#N/A,#N/A,FALSE,"Elec Act vs Bud";#N/A,#N/A,FALSE,"G&amp;A";#N/A,#N/A,FALSE,"BGS";#N/A,#N/A,FALSE,"Res Cost"}</definedName>
    <definedName name="aaa" localSheetId="7" hidden="1">{#N/A,#N/A,FALSE,"O&amp;M by processes";#N/A,#N/A,FALSE,"Elec Act vs Bud";#N/A,#N/A,FALSE,"G&amp;A";#N/A,#N/A,FALSE,"BGS";#N/A,#N/A,FALSE,"Res Cost"}</definedName>
    <definedName name="aaa" localSheetId="9"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#REF!,#REF!,#REF!,#REF!</definedName>
    <definedName name="aaaaa" localSheetId="7" hidden="1">{#N/A,#N/A,FALSE,"Aging Summary";#N/A,#N/A,FALSE,"Ratio Analysis";#N/A,#N/A,FALSE,"Test 120 Day Accts";#N/A,#N/A,FALSE,"Tickmarks"}</definedName>
    <definedName name="aaaaa" localSheetId="9" hidden="1">{#N/A,#N/A,FALSE,"Aging Summary";#N/A,#N/A,FALSE,"Ratio Analysis";#N/A,#N/A,FALSE,"Test 120 Day Accts";#N/A,#N/A,FALSE,"Tickmarks"}</definedName>
    <definedName name="aaaaa" hidden="1">{#N/A,#N/A,FALSE,"Aging Summary";#N/A,#N/A,FALSE,"Ratio Analysis";#N/A,#N/A,FALSE,"Test 120 Day Accts";#N/A,#N/A,FALSE,"Tickmarks"}</definedName>
    <definedName name="aaaaaa" localSheetId="7" hidden="1">{#N/A,#N/A,FALSE,"Land";#N/A,#N/A,FALSE,"Cost Analysis";"Summary",#N/A,FALSE,"Equipment"}</definedName>
    <definedName name="aaaaaa" localSheetId="9" hidden="1">{#N/A,#N/A,FALSE,"Land";#N/A,#N/A,FALSE,"Cost Analysis";"Summary",#N/A,FALSE,"Equipment"}</definedName>
    <definedName name="aaaaaa" hidden="1">{#N/A,#N/A,FALSE,"Land";#N/A,#N/A,FALSE,"Cost Analysis";"Summary",#N/A,FALSE,"Equipment"}</definedName>
    <definedName name="AAAAAAAAA">#REF!</definedName>
    <definedName name="aaaaaaaaaaaaaaa" localSheetId="1" hidden="1">{#N/A,#N/A,FALSE,"O&amp;M by processes";#N/A,#N/A,FALSE,"Elec Act vs Bud";#N/A,#N/A,FALSE,"G&amp;A";#N/A,#N/A,FALSE,"BGS";#N/A,#N/A,FALSE,"Res Cost"}</definedName>
    <definedName name="aaaaaaaaaaaaaaa" localSheetId="0" hidden="1">{#N/A,#N/A,FALSE,"O&amp;M by processes";#N/A,#N/A,FALSE,"Elec Act vs Bud";#N/A,#N/A,FALSE,"G&amp;A";#N/A,#N/A,FALSE,"BGS";#N/A,#N/A,FALSE,"Res Cost"}</definedName>
    <definedName name="aaaaaaaaaaaaaaa" localSheetId="7" hidden="1">{#N/A,#N/A,FALSE,"O&amp;M by processes";#N/A,#N/A,FALSE,"Elec Act vs Bud";#N/A,#N/A,FALSE,"G&amp;A";#N/A,#N/A,FALSE,"BGS";#N/A,#N/A,FALSE,"Res Cost"}</definedName>
    <definedName name="aaaaaaaaaaaaaaa" localSheetId="9"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1" hidden="1">{"'Edit'!$A$1:$V$2277"}</definedName>
    <definedName name="aabc" localSheetId="0" hidden="1">{"'Edit'!$A$1:$V$2277"}</definedName>
    <definedName name="aabc" localSheetId="7" hidden="1">{"'Edit'!$A$1:$V$2277"}</definedName>
    <definedName name="aabc" localSheetId="9" hidden="1">{"'Edit'!$A$1:$V$2277"}</definedName>
    <definedName name="aabc" hidden="1">{"'Edit'!$A$1:$V$2277"}</definedName>
    <definedName name="ab">#REF!</definedName>
    <definedName name="abbb">#REF!</definedName>
    <definedName name="ABC" localSheetId="7" hidden="1">{"_200",#N/A,FALSE,"ALLOCATIONS";"_80_1",#N/A,FALSE,"ALLOCATIONS";"_80_2",#N/A,FALSE,"ALLOCATIONS";"_80_3",#N/A,FALSE,"ALLOCATIONS";"_80_4",#N/A,FALSE,"ALLOCATIONS";"_80_5",#N/A,FALSE,"ALLOCATIONS"}</definedName>
    <definedName name="ABC" localSheetId="9"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7" hidden="1">{"NewCo_View",#N/A,FALSE,"Calculations"}</definedName>
    <definedName name="abeta" localSheetId="9" hidden="1">{"NewCo_View",#N/A,FALSE,"Calculations"}</definedName>
    <definedName name="abeta" hidden="1">{"NewCo_View",#N/A,FALSE,"Calculations"}</definedName>
    <definedName name="ac" localSheetId="7" hidden="1">{#N/A,#N/A,FALSE,"Assumptions",#N/A;#N/A,FALSE,"N-IS-Sum",#N/A,#N/A;FALSE,"N-St-Sum",#N/A,#N/A,FALSE;"Inc Stmt",#N/A,#N/A,FALSE,"Stats"}</definedName>
    <definedName name="ac" localSheetId="9" hidden="1">{#N/A,#N/A,FALSE,"Assumptions",#N/A;#N/A,FALSE,"N-IS-Sum",#N/A,#N/A;FALSE,"N-St-Sum",#N/A,#N/A,FALSE;"Inc Stmt",#N/A,#N/A,FALSE,"Stats"}</definedName>
    <definedName name="ac" hidden="1">{#N/A,#N/A,FALSE,"Assumptions",#N/A;#N/A,FALSE,"N-IS-Sum",#N/A,#N/A;FALSE,"N-St-Sum",#N/A,#N/A,FALSE;"Inc Stmt",#N/A,#N/A,FALSE,"Stats"}</definedName>
    <definedName name="Acadia" localSheetId="1" hidden="1">{"calspreads",#N/A,FALSE,"Sheet1";"curves",#N/A,FALSE,"Sheet1";"libor",#N/A,FALSE,"Sheet1"}</definedName>
    <definedName name="Acadia" localSheetId="0" hidden="1">{"calspreads",#N/A,FALSE,"Sheet1";"curves",#N/A,FALSE,"Sheet1";"libor",#N/A,FALSE,"Sheet1"}</definedName>
    <definedName name="Acadia" localSheetId="7" hidden="1">{"calspreads",#N/A,FALSE,"Sheet1";"curves",#N/A,FALSE,"Sheet1";"libor",#N/A,FALSE,"Sheet1"}</definedName>
    <definedName name="Acadia" localSheetId="9" hidden="1">{"calspreads",#N/A,FALSE,"Sheet1";"curves",#N/A,FALSE,"Sheet1";"libor",#N/A,FALSE,"Sheet1"}</definedName>
    <definedName name="Acadia" hidden="1">{"calspreads",#N/A,FALSE,"Sheet1";"curves",#N/A,FALSE,"Sheet1";"libor",#N/A,FALSE,"Sheet1"}</definedName>
    <definedName name="Acadia2" localSheetId="1" hidden="1">{"calspreads",#N/A,FALSE,"Sheet1";"curves",#N/A,FALSE,"Sheet1";"libor",#N/A,FALSE,"Sheet1"}</definedName>
    <definedName name="Acadia2" localSheetId="0" hidden="1">{"calspreads",#N/A,FALSE,"Sheet1";"curves",#N/A,FALSE,"Sheet1";"libor",#N/A,FALSE,"Sheet1"}</definedName>
    <definedName name="Acadia2" localSheetId="7" hidden="1">{"calspreads",#N/A,FALSE,"Sheet1";"curves",#N/A,FALSE,"Sheet1";"libor",#N/A,FALSE,"Sheet1"}</definedName>
    <definedName name="Acadia2" localSheetId="9" hidden="1">{"calspreads",#N/A,FALSE,"Sheet1";"curves",#N/A,FALSE,"Sheet1";"libor",#N/A,FALSE,"Sheet1"}</definedName>
    <definedName name="Acadia2" hidden="1">{"calspreads",#N/A,FALSE,"Sheet1";"curves",#N/A,FALSE,"Sheet1";"libor",#N/A,FALSE,"Sheet1"}</definedName>
    <definedName name="Acc">#REF!</definedName>
    <definedName name="AccBottom">#REF!</definedName>
    <definedName name="AccessDatabase" hidden="1">"C:\My Documents\発注予測.mdb"</definedName>
    <definedName name="Account">#REF!</definedName>
    <definedName name="AccountsPayable">#REF!</definedName>
    <definedName name="Accr_Prof_Fees">#REF!</definedName>
    <definedName name="ACCR93">#REF!</definedName>
    <definedName name="ACCR94">#REF!</definedName>
    <definedName name="ACCR95">#REF!</definedName>
    <definedName name="ACCRUED_LEGAL">#REF!</definedName>
    <definedName name="accruedexp">#REF!</definedName>
    <definedName name="acct">#REF!</definedName>
    <definedName name="AcctAliasCol">#REF!</definedName>
    <definedName name="AcctCol">#REF!</definedName>
    <definedName name="AcctNumber">#REF!</definedName>
    <definedName name="AccTop">#REF!</definedName>
    <definedName name="Accum_Amort">#REF!</definedName>
    <definedName name="Accum_Dep">#REF!</definedName>
    <definedName name="Accured" localSheetId="7" hidden="1">{#N/A,#N/A,FALSE,"Aging Summary";#N/A,#N/A,FALSE,"Ratio Analysis";#N/A,#N/A,FALSE,"Test 120 Day Accts";#N/A,#N/A,FALSE,"Tickmarks"}</definedName>
    <definedName name="Accured" localSheetId="9" hidden="1">{#N/A,#N/A,FALSE,"Aging Summary";#N/A,#N/A,FALSE,"Ratio Analysis";#N/A,#N/A,FALSE,"Test 120 Day Accts";#N/A,#N/A,FALSE,"Tickmarks"}</definedName>
    <definedName name="Accured" hidden="1">{#N/A,#N/A,FALSE,"Aging Summary";#N/A,#N/A,FALSE,"Ratio Analysis";#N/A,#N/A,FALSE,"Test 120 Day Accts";#N/A,#N/A,FALSE,"Tickmarks"}</definedName>
    <definedName name="ACIP">#REF!</definedName>
    <definedName name="ACQ">#REF!</definedName>
    <definedName name="acq3dp">#REF!</definedName>
    <definedName name="acqepsdate">#REF!</definedName>
    <definedName name="acqepsdate1">#REF!</definedName>
    <definedName name="acqepsdate2">#REF!</definedName>
    <definedName name="acqepsgrowth">#REF!</definedName>
    <definedName name="acqexercise">#REF!</definedName>
    <definedName name="AcqExistDepYrs">#REF!</definedName>
    <definedName name="AcqGwlAmrt_FASB">#REF!</definedName>
    <definedName name="AcqGwlAmrtYrs">#REF!</definedName>
    <definedName name="AcqHistYear">#REF!</definedName>
    <definedName name="AcqIntgAmrtYrs">#REF!</definedName>
    <definedName name="AcqLboProjection">#REF!</definedName>
    <definedName name="AcqNewDepYrs">#REF!</definedName>
    <definedName name="acqoptions">#REF!</definedName>
    <definedName name="AcqStubQtr">#REF!</definedName>
    <definedName name="AcqTaxRate">#REF!</definedName>
    <definedName name="acquire">#REF!</definedName>
    <definedName name="acquire_select">#REF!</definedName>
    <definedName name="acquirer">#REF!</definedName>
    <definedName name="Acquirer_Corporation">#REF!</definedName>
    <definedName name="acquirer_name">#REF!</definedName>
    <definedName name="acquireshares">#REF!</definedName>
    <definedName name="acquireticker">#REF!</definedName>
    <definedName name="Acquiror">#REF!</definedName>
    <definedName name="AcquirorStockPrice">#REF!</definedName>
    <definedName name="AcqYearEnd">#REF!</definedName>
    <definedName name="ACT" localSheetId="1">#REF!</definedName>
    <definedName name="ACT" localSheetId="0">#REF!</definedName>
    <definedName name="ACT" localSheetId="7">#REF!</definedName>
    <definedName name="ACT">#REF!</definedName>
    <definedName name="Act_deal">#REF!</definedName>
    <definedName name="Act_MTM">#REF!</definedName>
    <definedName name="Act_Total_Fuel">#REF!</definedName>
    <definedName name="actax">#REF!</definedName>
    <definedName name="ActualCFPS0">#REF!</definedName>
    <definedName name="ActualCFPS1">#REF!</definedName>
    <definedName name="ActualCFPS2">#REF!</definedName>
    <definedName name="ActualCFPS3">#REF!</definedName>
    <definedName name="ActualEPS0">#REF!</definedName>
    <definedName name="ActualEPS1">#REF!</definedName>
    <definedName name="ActualEPS2">#REF!</definedName>
    <definedName name="ActualEPS3">#REF!</definedName>
    <definedName name="ActualQ1">#REF!</definedName>
    <definedName name="ActualQ2">#REF!</definedName>
    <definedName name="ActualQ3">#REF!</definedName>
    <definedName name="ActualQ4">#REF!</definedName>
    <definedName name="ActualType">#REF!</definedName>
    <definedName name="adasd"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7" hidden="1">{#N/A,#N/A,FALSE,"Aging Summary";#N/A,#N/A,FALSE,"Ratio Analysis";#N/A,#N/A,FALSE,"Test 120 Day Accts";#N/A,#N/A,FALSE,"Tickmarks"}</definedName>
    <definedName name="adc" localSheetId="9" hidden="1">{#N/A,#N/A,FALSE,"Aging Summary";#N/A,#N/A,FALSE,"Ratio Analysis";#N/A,#N/A,FALSE,"Test 120 Day Accts";#N/A,#N/A,FALSE,"Tickmarks"}</definedName>
    <definedName name="adc" hidden="1">{#N/A,#N/A,FALSE,"Aging Summary";#N/A,#N/A,FALSE,"Ratio Analysis";#N/A,#N/A,FALSE,"Test 120 Day Accts";#N/A,#N/A,FALSE,"Tickmarks"}</definedName>
    <definedName name="AddComp">#REF!</definedName>
    <definedName name="Address">#REF!</definedName>
    <definedName name="adj_rev_temp">#REF!</definedName>
    <definedName name="AdjustedEPSPrimary">#REF!</definedName>
    <definedName name="AdjustedNetIncome">#REF!</definedName>
    <definedName name="AdjustedPretaxIncome">#REF!</definedName>
    <definedName name="AdjustmentsToPTI">#REF!</definedName>
    <definedName name="AdjustmentsToTaxes">#REF!</definedName>
    <definedName name="AdjustmentToIncomeTaxes">#REF!</definedName>
    <definedName name="adsf" localSheetId="7" hidden="1">{"NewCo_View",#N/A,FALSE,"Calculations"}</definedName>
    <definedName name="adsf" localSheetId="9" hidden="1">{"NewCo_View",#N/A,FALSE,"Calculations"}</definedName>
    <definedName name="adsf" hidden="1">{"NewCo_View",#N/A,FALSE,"Calculations"}</definedName>
    <definedName name="adsfg" localSheetId="1" hidden="1">{"gross_margin1",#N/A,FALSE,"Gross Margin Detail";"gross_margin2",#N/A,FALSE,"Gross Margin Detail"}</definedName>
    <definedName name="adsfg" localSheetId="0" hidden="1">{"gross_margin1",#N/A,FALSE,"Gross Margin Detail";"gross_margin2",#N/A,FALSE,"Gross Margin Detail"}</definedName>
    <definedName name="adsfg" localSheetId="7" hidden="1">{"gross_margin1",#N/A,FALSE,"Gross Margin Detail";"gross_margin2",#N/A,FALSE,"Gross Margin Detail"}</definedName>
    <definedName name="adsfg" localSheetId="9" hidden="1">{"gross_margin1",#N/A,FALSE,"Gross Margin Detail";"gross_margin2",#N/A,FALSE,"Gross Margin Detail"}</definedName>
    <definedName name="adsfg" hidden="1">{"gross_margin1",#N/A,FALSE,"Gross Margin Detail";"gross_margin2",#N/A,FALSE,"Gross Margin Detail"}</definedName>
    <definedName name="adsfg_1" localSheetId="1" hidden="1">{"gross_margin1",#N/A,FALSE,"Gross Margin Detail";"gross_margin2",#N/A,FALSE,"Gross Margin Detail"}</definedName>
    <definedName name="adsfg_1" localSheetId="0" hidden="1">{"gross_margin1",#N/A,FALSE,"Gross Margin Detail";"gross_margin2",#N/A,FALSE,"Gross Margin Detail"}</definedName>
    <definedName name="adsfg_1" localSheetId="7" hidden="1">{"gross_margin1",#N/A,FALSE,"Gross Margin Detail";"gross_margin2",#N/A,FALSE,"Gross Margin Detail"}</definedName>
    <definedName name="adsfg_1" localSheetId="9" hidden="1">{"gross_margin1",#N/A,FALSE,"Gross Margin Detail";"gross_margin2",#N/A,FALSE,"Gross Margin Detail"}</definedName>
    <definedName name="adsfg_1" hidden="1">{"gross_margin1",#N/A,FALSE,"Gross Margin Detail";"gross_margin2",#N/A,FALSE,"Gross Margin Detail"}</definedName>
    <definedName name="advance">#REF!</definedName>
    <definedName name="advisors">#N/A</definedName>
    <definedName name="ae">#N/A</definedName>
    <definedName name="AffAliasCol">#REF!</definedName>
    <definedName name="AffCol">#REF!</definedName>
    <definedName name="Affiliate">#REF!</definedName>
    <definedName name="afsdfdsafdsafadsfdsaf">{0;0;0;0;1;1;0.85;0.87;0.5;0.5;1;FALSE;FALSE;FALSE;FALSE;FALSE;#N/A;1;100;#N/A;#N/A;"";""}</definedName>
    <definedName name="aftertaxIRR">#REF!</definedName>
    <definedName name="AfterTaxItems">#REF!</definedName>
    <definedName name="aga">#REF!,#REF!,#REF!,#REF!</definedName>
    <definedName name="AGIS">#REF!</definedName>
    <definedName name="AGLBPDT" localSheetId="1">#REF!</definedName>
    <definedName name="AGLBPDT" localSheetId="0">#REF!</definedName>
    <definedName name="AGLBPDT" localSheetId="7">#REF!</definedName>
    <definedName name="AGLBPDT">#REF!</definedName>
    <definedName name="Air_Emission_Reduction_Credits__ERCs__Paid_after_Closing_Input">#REF!</definedName>
    <definedName name="al">#REF!</definedName>
    <definedName name="al0">#REF!</definedName>
    <definedName name="al00">#REF!</definedName>
    <definedName name="al000">#REF!</definedName>
    <definedName name="al1a">#REF!</definedName>
    <definedName name="al1b">#REF!</definedName>
    <definedName name="al1c">#REF!</definedName>
    <definedName name="al1d">#REF!</definedName>
    <definedName name="al1e">#REF!</definedName>
    <definedName name="al1f">#REF!</definedName>
    <definedName name="al1g">#REF!</definedName>
    <definedName name="al1h">#REF!</definedName>
    <definedName name="al3a">#REF!</definedName>
    <definedName name="al4a">#REF!</definedName>
    <definedName name="ala">#REF!</definedName>
    <definedName name="alaa">#REF!</definedName>
    <definedName name="alb">#REF!</definedName>
    <definedName name="alba">#REF!</definedName>
    <definedName name="alc">#REF!</definedName>
    <definedName name="alca">#REF!</definedName>
    <definedName name="alcoa">#REF!</definedName>
    <definedName name="ald">#REF!</definedName>
    <definedName name="alda">#REF!</definedName>
    <definedName name="ale">#REF!</definedName>
    <definedName name="alea">#REF!</definedName>
    <definedName name="alf">#REF!</definedName>
    <definedName name="alfa">#REF!</definedName>
    <definedName name="alg">#REF!</definedName>
    <definedName name="alga">#REF!</definedName>
    <definedName name="alh">#REF!</definedName>
    <definedName name="Align">#REF!</definedName>
    <definedName name="all">#REF!</definedName>
    <definedName name="ALL_CC">#REF!</definedName>
    <definedName name="All_Unit">#REF!</definedName>
    <definedName name="all_units">#REF!</definedName>
    <definedName name="allcash">#REF!</definedName>
    <definedName name="alll">#REF!</definedName>
    <definedName name="Allocation" localSheetId="7" hidden="1">{"Index",#N/A,FALSE,"Index"}</definedName>
    <definedName name="Allocation" localSheetId="9" hidden="1">{"Index",#N/A,FALSE,"Index"}</definedName>
    <definedName name="Allocation" hidden="1">{"Index",#N/A,FALSE,"Index"}</definedName>
    <definedName name="AllocList">#REF!</definedName>
    <definedName name="AllocName">#REF!</definedName>
    <definedName name="allowanceArray">#REF!</definedName>
    <definedName name="AllTables">{2}</definedName>
    <definedName name="alo">#REF!</definedName>
    <definedName name="aloo">#REF!</definedName>
    <definedName name="alp">#REF!</definedName>
    <definedName name="Alpha1">#REF!</definedName>
    <definedName name="Alpha2">#REF!</definedName>
    <definedName name="alpp">#REF!</definedName>
    <definedName name="alr">#REF!</definedName>
    <definedName name="als">#REF!</definedName>
    <definedName name="alt">#REF!</definedName>
    <definedName name="aluu">#REF!</definedName>
    <definedName name="alv">#REF!</definedName>
    <definedName name="alw">#REF!</definedName>
    <definedName name="alz">#REF!</definedName>
    <definedName name="alzz">#REF!</definedName>
    <definedName name="Am">#REF!</definedName>
    <definedName name="AMARGIN1">#REF!</definedName>
    <definedName name="AMARGIN2">#REF!</definedName>
    <definedName name="amort">#REF!</definedName>
    <definedName name="amort_exp">#REF!</definedName>
    <definedName name="amort_period">#REF!</definedName>
    <definedName name="amort_tax_2">#REF!</definedName>
    <definedName name="amort00">#REF!</definedName>
    <definedName name="amort01">#REF!</definedName>
    <definedName name="amort02">#REF!</definedName>
    <definedName name="amort03">#REF!</definedName>
    <definedName name="amort04">#REF!</definedName>
    <definedName name="amort05">#REF!</definedName>
    <definedName name="amort98">#REF!</definedName>
    <definedName name="amort99">#REF!</definedName>
    <definedName name="amortA">#REF!</definedName>
    <definedName name="amortB">#REF!</definedName>
    <definedName name="amortC">#REF!</definedName>
    <definedName name="Amortization">#REF!</definedName>
    <definedName name="amortization_period">#REF!</definedName>
    <definedName name="AmortizationOfDeferredFinancingCosts">#REF!</definedName>
    <definedName name="an">#REF!,#REF!,#REF!,#REF!</definedName>
    <definedName name="ancillaries">#REF!</definedName>
    <definedName name="ANDROGEN">#REF!</definedName>
    <definedName name="anitra">#N/A</definedName>
    <definedName name="anitra1">#N/A</definedName>
    <definedName name="anitra2">#N/A</definedName>
    <definedName name="anitra3">#N/A</definedName>
    <definedName name="ANNINST" localSheetId="1">#REF!</definedName>
    <definedName name="ANNINST" localSheetId="0">#REF!</definedName>
    <definedName name="ANNINST" localSheetId="7">#REF!</definedName>
    <definedName name="ANNINST">#REF!</definedName>
    <definedName name="ANNLBR" localSheetId="1">#REF!</definedName>
    <definedName name="ANNLBR" localSheetId="0">#REF!</definedName>
    <definedName name="ANNLBR" localSheetId="7">#REF!</definedName>
    <definedName name="ANNLBR">#REF!</definedName>
    <definedName name="ANNMAT" localSheetId="0">#REF!</definedName>
    <definedName name="ANNMAT" localSheetId="7">#REF!</definedName>
    <definedName name="ANNMAT">#REF!</definedName>
    <definedName name="AnnoucementDate">#REF!</definedName>
    <definedName name="annual_dscr">#REF!</definedName>
    <definedName name="annual_dtbe">#REF!</definedName>
    <definedName name="Annual_Inflation">#REF!</definedName>
    <definedName name="annual_nor">#REF!</definedName>
    <definedName name="annual_qty">#REF!</definedName>
    <definedName name="another">#REF!,#REF!,#REF!,#REF!</definedName>
    <definedName name="anscount" hidden="1">1</definedName>
    <definedName name="ant">#REF!</definedName>
    <definedName name="anto">#REF!</definedName>
    <definedName name="anto1">#REF!</definedName>
    <definedName name="AOD_Labor_Total_Current_Estimate" localSheetId="1">#REF!</definedName>
    <definedName name="AOD_Labor_Total_Current_Estimate" localSheetId="0">#REF!</definedName>
    <definedName name="AOD_Labor_Total_Current_Estimate" localSheetId="7">#REF!</definedName>
    <definedName name="AOD_Labor_Total_Current_Estimate">#REF!</definedName>
    <definedName name="AP">#REF!</definedName>
    <definedName name="AP_3"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A">#REF!</definedName>
    <definedName name="Apex" localSheetId="7" hidden="1">{"calspreads",#N/A,FALSE,"Sheet1";"curves",#N/A,FALSE,"Sheet1";"libor",#N/A,FALSE,"Sheet1"}</definedName>
    <definedName name="Apex" localSheetId="9" hidden="1">{"calspreads",#N/A,FALSE,"Sheet1";"curves",#N/A,FALSE,"Sheet1";"libor",#N/A,FALSE,"Sheet1"}</definedName>
    <definedName name="Apex" hidden="1">{"calspreads",#N/A,FALSE,"Sheet1";"curves",#N/A,FALSE,"Sheet1";"libor",#N/A,FALSE,"Sheet1"}</definedName>
    <definedName name="APHISTORY">#REF!</definedName>
    <definedName name="apinterco">#REF!</definedName>
    <definedName name="APN">#REF!</definedName>
    <definedName name="ApprovedAmount">#REF!</definedName>
    <definedName name="Apr">#REF!</definedName>
    <definedName name="AprDRS">#REF!</definedName>
    <definedName name="April">#REF!</definedName>
    <definedName name="AprNSRS">#REF!</definedName>
    <definedName name="APROD">#REF!</definedName>
    <definedName name="aprr">#REF!</definedName>
    <definedName name="AprRRS">#REF!</definedName>
    <definedName name="APRthree">#REF!</definedName>
    <definedName name="AprURS">#REF!</definedName>
    <definedName name="AR">#REF!</definedName>
    <definedName name="Arbor1">#REF!</definedName>
    <definedName name="arbrownsville">#REF!</definedName>
    <definedName name="ARCONCENTRATION">#REF!</definedName>
    <definedName name="AREVMfr">#REF!</definedName>
    <definedName name="AREVPROD">#REF!</definedName>
    <definedName name="ARHISTORICAL">#REF!</definedName>
    <definedName name="ARINELIGIBLES">#REF!</definedName>
    <definedName name="ARINELSUMM">#REF!</definedName>
    <definedName name="ARoyal1">#REF!</definedName>
    <definedName name="AROYAL2">#REF!</definedName>
    <definedName name="ARREC">#REF!</definedName>
    <definedName name="ARSTATS">#REF!</definedName>
    <definedName name="as" localSheetId="7" hidden="1">{#N/A,#N/A,FALSE,"Assumptions",#N/A;#N/A,FALSE,"N-IS-Sum",#N/A,#N/A;FALSE,"N-St-Sum",#N/A,#N/A,FALSE;"Inc Stmt",#N/A,#N/A,FALSE,"Stats"}</definedName>
    <definedName name="as" localSheetId="9" hidden="1">{#N/A,#N/A,FALSE,"Assumptions",#N/A;#N/A,FALSE,"N-IS-Sum",#N/A,#N/A;FALSE,"N-St-Sum",#N/A,#N/A,FALSE;"Inc Stmt",#N/A,#N/A,FALSE,"Stats"}</definedName>
    <definedName name="as" hidden="1">{#N/A,#N/A,FALSE,"Assumptions",#N/A;#N/A,FALSE,"N-IS-Sum",#N/A,#N/A;FALSE,"N-St-Sum",#N/A,#N/A,FALSE;"Inc Stmt",#N/A,#N/A,FALSE,"Stats"}</definedName>
    <definedName name="As_Built_Dollars">#REF!</definedName>
    <definedName name="AS_OF_DATE">#REF!</definedName>
    <definedName name="AS2DocOpenMode" hidden="1">"AS2DocumentEdit"</definedName>
    <definedName name="AS2HasNoAutoHeaderFooter" hidden="1">" "</definedName>
    <definedName name="AS2NamedRange" hidden="1">3</definedName>
    <definedName name="AS2ReportLS" hidden="1">1</definedName>
    <definedName name="AS2StaticLS" localSheetId="7" hidden="1">#REF!</definedName>
    <definedName name="AS2StaticLS" localSheetId="9" hidden="1">#REF!</definedName>
    <definedName name="AS2StaticLS" hidden="1">#REF!</definedName>
    <definedName name="AS2SyncStepLS" hidden="1">0</definedName>
    <definedName name="AS2TickmarkLS" localSheetId="1" hidden="1">#REF!</definedName>
    <definedName name="AS2TickmarkLS" localSheetId="0" hidden="1">#REF!</definedName>
    <definedName name="AS2TickmarkLS" localSheetId="7" hidden="1">#REF!</definedName>
    <definedName name="AS2TickmarkLS" localSheetId="9" hidden="1">#REF!</definedName>
    <definedName name="AS2TickmarkLS" hidden="1">#REF!</definedName>
    <definedName name="AS2VersionLS" hidden="1">300</definedName>
    <definedName name="asd" localSheetId="1" hidden="1">{2;#N/A;"R13C16:R17C16";#N/A;"R13C14:R17C15";FALSE;FALSE;FALSE;95;#N/A;#N/A;"R13C19";#N/A;FALSE;FALSE;FALSE;FALSE;#N/A;"";#N/A;FALSE;"";"";#N/A;#N/A;#N/A}</definedName>
    <definedName name="asd" localSheetId="0" hidden="1">{2;#N/A;"R13C16:R17C16";#N/A;"R13C14:R17C15";FALSE;FALSE;FALSE;95;#N/A;#N/A;"R13C19";#N/A;FALSE;FALSE;FALSE;FALSE;#N/A;"";#N/A;FALSE;"";"";#N/A;#N/A;#N/A}</definedName>
    <definedName name="asd" localSheetId="7" hidden="1">{2;#N/A;"R13C16:R17C16";#N/A;"R13C14:R17C15";FALSE;FALSE;FALSE;95;#N/A;#N/A;"R13C19";#N/A;FALSE;FALSE;FALSE;FALSE;#N/A;"";#N/A;FALSE;"";"";#N/A;#N/A;#N/A}</definedName>
    <definedName name="asd" localSheetId="9" hidden="1">{2;#N/A;"R13C16:R17C16";#N/A;"R13C14:R17C15";FALSE;FALSE;FALSE;95;#N/A;#N/A;"R13C19";#N/A;FALSE;FALSE;FALSE;FALSE;#N/A;"";#N/A;FALSE;"";"";#N/A;#N/A;#N/A}</definedName>
    <definedName name="asd" hidden="1">{2;#N/A;"R13C16:R17C16";#N/A;"R13C14:R17C15";FALSE;FALSE;FALSE;95;#N/A;#N/A;"R13C19";#N/A;FALSE;FALSE;FALSE;FALSE;#N/A;"";#N/A;FALSE;"";"";#N/A;#N/A;#N/A}</definedName>
    <definedName name="ASD_LACTUALS">#REF!</definedName>
    <definedName name="ASDATE">#REF!</definedName>
    <definedName name="asde" localSheetId="7" hidden="1">{"NewCo_View",#N/A,FALSE,"Calculations"}</definedName>
    <definedName name="asde" localSheetId="9" hidden="1">{"NewCo_View",#N/A,FALSE,"Calculations"}</definedName>
    <definedName name="asde" hidden="1">{"NewCo_View",#N/A,FALSE,"Calculations"}</definedName>
    <definedName name="asdf" localSheetId="1" hidden="1">{"'Edit'!$A$1:$V$2277"}</definedName>
    <definedName name="asdf" localSheetId="0" hidden="1">{"'Edit'!$A$1:$V$2277"}</definedName>
    <definedName name="asdf" localSheetId="7" hidden="1">{"'Edit'!$A$1:$V$2277"}</definedName>
    <definedName name="asdf" localSheetId="9" hidden="1">{"'Edit'!$A$1:$V$2277"}</definedName>
    <definedName name="asdf" hidden="1">{"'Edit'!$A$1:$V$2277"}</definedName>
    <definedName name="asdfas">{0;0;0;0;1;#N/A;0.26;0.15;0.24;0.17;2;TRUE;TRUE;FALSE;FALSE;FALSE;#N/A;1;#N/A;1;1;"";""}</definedName>
    <definedName name="asdfasdf">{0;0;0;0;1;#N/A;0.25;0.25;0.5;0.25;2;FALSE;FALSE;FALSE;FALSE;FALSE;#N/A;1;72;#N/A;#N/A;"&amp;L&amp;7 RAMIBD04\GROUPS\M&amp;A\GORMAN\SPONSORS\MODEL\NEWMOD_1.XLS -- &amp;D, &amp;T -- Page &amp;P of &amp;N
&amp;7";"&amp;R&amp;""Times New Roman,Italic""&amp;7&amp;F; &amp;D; &amp;T; page &amp;P of &amp;N"}</definedName>
    <definedName name="asdfasdfdasfadsfsd">{0;0;0;0;1;1;0.17;0.15;0.27;0.42;2;FALSE;FALSE;FALSE;FALSE;FALSE;#N/A;1;#N/A;1;1;"";""}</definedName>
    <definedName name="asdfasdfdsafdsafsd">{0;0;0;0;1;#N/A;0.26;0.15;0.24;0.17;2;TRUE;TRUE;FALSE;FALSE;FALSE;#N/A;1;#N/A;1;1;"";""}</definedName>
    <definedName name="asdfasdfsfsd">{0;0;0;0;1;#N/A;0;0;0.3;0.3;2;FALSE;FALSE;FALSE;FALSE;FALSE;#N/A;1;96;#N/A;#N/A;"";""}</definedName>
    <definedName name="asfdasdfasd">{0;0;0;0;1;#N/A;0;0;0.3;0.3;2;FALSE;FALSE;FALSE;FALSE;FALSE;#N/A;1;100;#N/A;#N/A;"";""}</definedName>
    <definedName name="asofdate">#REF!</definedName>
    <definedName name="ASPortfolio">#REF!</definedName>
    <definedName name="asset">#REF!</definedName>
    <definedName name="AssetSale">#REF!</definedName>
    <definedName name="AssetWriteUp">#REF!</definedName>
    <definedName name="AssetWriteUpDepPd">#REF!</definedName>
    <definedName name="Assumptions" localSheetId="7" hidden="1">{"Index",#N/A,FALSE,"Index"}</definedName>
    <definedName name="Assumptions" localSheetId="9" hidden="1">{"Index",#N/A,FALSE,"Index"}</definedName>
    <definedName name="Assumptions" hidden="1">{"Index",#N/A,FALSE,"Index"}</definedName>
    <definedName name="AST">#REF!</definedName>
    <definedName name="ASTABLE">#REF!</definedName>
    <definedName name="astoriaPropertyTax">#REF!</definedName>
    <definedName name="ASUM">#REF!</definedName>
    <definedName name="asum1">#REF!</definedName>
    <definedName name="asum2">#REF!</definedName>
    <definedName name="ASUM3">#REF!</definedName>
    <definedName name="at">#REF!</definedName>
    <definedName name="ATEMPSALES">#REF!</definedName>
    <definedName name="ATT" localSheetId="7" hidden="1">{#N/A,#N/A,FALSE,"DAOCM 2차 검토"}</definedName>
    <definedName name="ATT" hidden="1">{#N/A,#N/A,FALSE,"DAOCM 2차 검토"}</definedName>
    <definedName name="Attach3" localSheetId="7" hidden="1">{"Grant",#N/A,FALSE,"Grant";"GP Developer",#N/A,FALSE,"GP &amp; Dev Loans";"Operating Analysis",#N/A,FALSE,"Operations";"Tax Credit",#N/A,FALSE,"Tax Credits";"Tax Credit Analysis",#N/A,FALSE,"TC Analysis"}</definedName>
    <definedName name="Attach3" localSheetId="9"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tv">#REF!</definedName>
    <definedName name="Auction_Year">#REF!</definedName>
    <definedName name="Aug">#REF!</definedName>
    <definedName name="AugDRS">#REF!</definedName>
    <definedName name="AugNSRS">#REF!</definedName>
    <definedName name="augr">#REF!</definedName>
    <definedName name="AugRRS">#REF!</definedName>
    <definedName name="AugURS">#REF!</definedName>
    <definedName name="August">#REF!</definedName>
    <definedName name="_xlnm.Auto_Open_xlquery_DClick" localSheetId="0" hidden="1">#REF!</definedName>
    <definedName name="_xlnm.Auto_Open_xlquery_DClick" localSheetId="7" hidden="1">#REF!</definedName>
    <definedName name="_xlnm.Auto_Open_xlquery_DClick" localSheetId="9" hidden="1">#REF!</definedName>
    <definedName name="_xlnm.Auto_Open_xlquery_DClick" hidden="1">#REF!</definedName>
    <definedName name="AutoDestruct.AutoDestruct">#REF!</definedName>
    <definedName name="avail">#REF!</definedName>
    <definedName name="AVAILABILITY">#REF!</definedName>
    <definedName name="AVER_SHARES_EPS">#REF!</definedName>
    <definedName name="average">#REF!</definedName>
    <definedName name="average_dscr">#REF!</definedName>
    <definedName name="average_dtbe">#REF!</definedName>
    <definedName name="Average_Shares_Outstanding">#REF!</definedName>
    <definedName name="AverageDaysInventory">#REF!</definedName>
    <definedName name="AverageDaysPayable">#REF!</definedName>
    <definedName name="AverageDSO">#REF!</definedName>
    <definedName name="AverageInvTurns">#REF!</definedName>
    <definedName name="AverageNWC">#REF!</definedName>
    <definedName name="averageRateA">#REF!</definedName>
    <definedName name="averageRateB">#REF!</definedName>
    <definedName name="averageRateC">#REF!</definedName>
    <definedName name="AZAValu">#REF!</definedName>
    <definedName name="b" localSheetId="1" hidden="1">{#N/A,#N/A,FALSE,"changes";#N/A,#N/A,FALSE,"Assumptions";"view1",#N/A,FALSE,"BE Analysis";"view2",#N/A,FALSE,"BE Analysis";#N/A,#N/A,FALSE,"DCF Calculation - Scenario 1";"Dollar",#N/A,FALSE,"Consolidated - Scenario 1";"CS",#N/A,FALSE,"Consolidated - Scenario 1"}</definedName>
    <definedName name="b" localSheetId="0" hidden="1">{#N/A,#N/A,FALSE,"changes";#N/A,#N/A,FALSE,"Assumptions";"view1",#N/A,FALSE,"BE Analysis";"view2",#N/A,FALSE,"BE Analysis";#N/A,#N/A,FALSE,"DCF Calculation - Scenario 1";"Dollar",#N/A,FALSE,"Consolidated - Scenario 1";"CS",#N/A,FALSE,"Consolidated - Scenario 1"}</definedName>
    <definedName name="b" localSheetId="7" hidden="1">{#N/A,#N/A,FALSE,"changes";#N/A,#N/A,FALSE,"Assumptions";"view1",#N/A,FALSE,"BE Analysis";"view2",#N/A,FALSE,"BE Analysis";#N/A,#N/A,FALSE,"DCF Calculation - Scenario 1";"Dollar",#N/A,FALSE,"Consolidated - Scenario 1";"CS",#N/A,FALSE,"Consolidated - Scenario 1"}</definedName>
    <definedName name="b" localSheetId="9"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1" hidden="1">{#N/A,#N/A,FALSE,"changes";#N/A,#N/A,FALSE,"Assumptions";"view1",#N/A,FALSE,"BE Analysis";"view2",#N/A,FALSE,"BE Analysis";#N/A,#N/A,FALSE,"DCF Calculation - Scenario 1";"Dollar",#N/A,FALSE,"Consolidated - Scenario 1";"CS",#N/A,FALSE,"Consolidated - Scenario 1"}</definedName>
    <definedName name="b_1" localSheetId="0" hidden="1">{#N/A,#N/A,FALSE,"changes";#N/A,#N/A,FALSE,"Assumptions";"view1",#N/A,FALSE,"BE Analysis";"view2",#N/A,FALSE,"BE Analysis";#N/A,#N/A,FALSE,"DCF Calculation - Scenario 1";"Dollar",#N/A,FALSE,"Consolidated - Scenario 1";"CS",#N/A,FALSE,"Consolidated - Scenario 1"}</definedName>
    <definedName name="b_1" localSheetId="7" hidden="1">{#N/A,#N/A,FALSE,"changes";#N/A,#N/A,FALSE,"Assumptions";"view1",#N/A,FALSE,"BE Analysis";"view2",#N/A,FALSE,"BE Analysis";#N/A,#N/A,FALSE,"DCF Calculation - Scenario 1";"Dollar",#N/A,FALSE,"Consolidated - Scenario 1";"CS",#N/A,FALSE,"Consolidated - Scenario 1"}</definedName>
    <definedName name="b_1" localSheetId="9"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_1_1">38483.4052314815</definedName>
    <definedName name="BACKLOG">#REF!</definedName>
    <definedName name="Bacou2">#REF!</definedName>
    <definedName name="Bacou4">#REF!</definedName>
    <definedName name="Bal_Sht_Asset">#REF!</definedName>
    <definedName name="Bal_Sht_Liab">#REF!</definedName>
    <definedName name="balance">#N/A</definedName>
    <definedName name="Balance_of_Plant">#REF!</definedName>
    <definedName name="balance_sheet">#REF!</definedName>
    <definedName name="balsh1stqtr97">#N/A</definedName>
    <definedName name="balshet2ndqtr">#N/A</definedName>
    <definedName name="BALSHT">#REF!</definedName>
    <definedName name="bank1999">#REF!</definedName>
    <definedName name="bankAgentFee">#REF!</definedName>
    <definedName name="BANKRECS">#REF!</definedName>
    <definedName name="BAS">#REF!</definedName>
    <definedName name="Base_Mat_Dollars">#REF!</definedName>
    <definedName name="Base_Productive_Hours">#REF!</definedName>
    <definedName name="Base_Sub_Dollars">#REF!</definedName>
    <definedName name="baseline">#REF!</definedName>
    <definedName name="baseloadMW">#REF!</definedName>
    <definedName name="BaseYear">#REF!</definedName>
    <definedName name="BaseYr">#REF!</definedName>
    <definedName name="basis">#REF!</definedName>
    <definedName name="BB">#REF!</definedName>
    <definedName name="bbb" localSheetId="1" hidden="1">{#N/A,#N/A,FALSE,"O&amp;M by processes";#N/A,#N/A,FALSE,"Elec Act vs Bud";#N/A,#N/A,FALSE,"G&amp;A";#N/A,#N/A,FALSE,"BGS";#N/A,#N/A,FALSE,"Res Cost"}</definedName>
    <definedName name="bbb" localSheetId="0" hidden="1">{#N/A,#N/A,FALSE,"O&amp;M by processes";#N/A,#N/A,FALSE,"Elec Act vs Bud";#N/A,#N/A,FALSE,"G&amp;A";#N/A,#N/A,FALSE,"BGS";#N/A,#N/A,FALSE,"Res Cost"}</definedName>
    <definedName name="bbb" localSheetId="7" hidden="1">{#N/A,#N/A,FALSE,"O&amp;M by processes";#N/A,#N/A,FALSE,"Elec Act vs Bud";#N/A,#N/A,FALSE,"G&amp;A";#N/A,#N/A,FALSE,"BGS";#N/A,#N/A,FALSE,"Res Cost"}</definedName>
    <definedName name="bbb" localSheetId="9"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 hidden="1">{#N/A,#N/A,FALSE,"O&amp;M by processes";#N/A,#N/A,FALSE,"Elec Act vs Bud";#N/A,#N/A,FALSE,"G&amp;A";#N/A,#N/A,FALSE,"BGS";#N/A,#N/A,FALSE,"Res Cost"}</definedName>
    <definedName name="bbbb" localSheetId="0" hidden="1">{#N/A,#N/A,FALSE,"O&amp;M by processes";#N/A,#N/A,FALSE,"Elec Act vs Bud";#N/A,#N/A,FALSE,"G&amp;A";#N/A,#N/A,FALSE,"BGS";#N/A,#N/A,FALSE,"Res Cost"}</definedName>
    <definedName name="bbbb" localSheetId="7" hidden="1">{#N/A,#N/A,FALSE,"O&amp;M by processes";#N/A,#N/A,FALSE,"Elec Act vs Bud";#N/A,#N/A,FALSE,"G&amp;A";#N/A,#N/A,FALSE,"BGS";#N/A,#N/A,FALSE,"Res Cost"}</definedName>
    <definedName name="bbbb" localSheetId="9"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 hidden="1">{#N/A,#N/A,FALSE,"O&amp;M by processes";#N/A,#N/A,FALSE,"Elec Act vs Bud";#N/A,#N/A,FALSE,"G&amp;A";#N/A,#N/A,FALSE,"BGS";#N/A,#N/A,FALSE,"Res Cost"}</definedName>
    <definedName name="bbbbb" localSheetId="0" hidden="1">{#N/A,#N/A,FALSE,"O&amp;M by processes";#N/A,#N/A,FALSE,"Elec Act vs Bud";#N/A,#N/A,FALSE,"G&amp;A";#N/A,#N/A,FALSE,"BGS";#N/A,#N/A,FALSE,"Res Cost"}</definedName>
    <definedName name="bbbbb" localSheetId="7" hidden="1">{#N/A,#N/A,FALSE,"O&amp;M by processes";#N/A,#N/A,FALSE,"Elec Act vs Bud";#N/A,#N/A,FALSE,"G&amp;A";#N/A,#N/A,FALSE,"BGS";#N/A,#N/A,FALSE,"Res Cost"}</definedName>
    <definedName name="bbbbb" localSheetId="9"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 hidden="1">{#N/A,#N/A,FALSE,"O&amp;M by processes";#N/A,#N/A,FALSE,"Elec Act vs Bud";#N/A,#N/A,FALSE,"G&amp;A";#N/A,#N/A,FALSE,"BGS";#N/A,#N/A,FALSE,"Res Cost"}</definedName>
    <definedName name="bbc" localSheetId="0" hidden="1">{#N/A,#N/A,FALSE,"O&amp;M by processes";#N/A,#N/A,FALSE,"Elec Act vs Bud";#N/A,#N/A,FALSE,"G&amp;A";#N/A,#N/A,FALSE,"BGS";#N/A,#N/A,FALSE,"Res Cost"}</definedName>
    <definedName name="bbc" localSheetId="7" hidden="1">{#N/A,#N/A,FALSE,"O&amp;M by processes";#N/A,#N/A,FALSE,"Elec Act vs Bud";#N/A,#N/A,FALSE,"G&amp;A";#N/A,#N/A,FALSE,"BGS";#N/A,#N/A,FALSE,"Res Cost"}</definedName>
    <definedName name="bbc" localSheetId="9"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g_Bal">#REF!</definedName>
    <definedName name="beg_nwc">#REF!</definedName>
    <definedName name="beginapr">#REF!</definedName>
    <definedName name="beginfeb">#REF!</definedName>
    <definedName name="beginjan">#REF!</definedName>
    <definedName name="beginmar">#REF!</definedName>
    <definedName name="beginmay">#REF!</definedName>
    <definedName name="Benefit_Total">#REF!</definedName>
    <definedName name="Bengal3_EPS_DataTable_Horizontal">#REF!</definedName>
    <definedName name="Bengal3_EPS_DataTable_Vertical">#REF!</definedName>
    <definedName name="benrate">#REF!</definedName>
    <definedName name="BEPT93">#REF!</definedName>
    <definedName name="BEPT94">#REF!</definedName>
    <definedName name="BEPT95">#REF!</definedName>
    <definedName name="Beta">#REF!</definedName>
    <definedName name="BEx1SBVCTJD9JNNWCDLKN66E1Q6I" localSheetId="7" hidden="1">#REF!</definedName>
    <definedName name="BEx1SBVCTJD9JNNWCDLKN66E1Q6I" localSheetId="9" hidden="1">#REF!</definedName>
    <definedName name="BEx1SBVCTJD9JNNWCDLKN66E1Q6I" hidden="1">#REF!</definedName>
    <definedName name="BEx1VZ4WFTXXZ1ES2K5VS9HV5OZF" localSheetId="7" hidden="1">#REF! #REF! #REF!</definedName>
    <definedName name="BEx1VZ4WFTXXZ1ES2K5VS9HV5OZF" localSheetId="9" hidden="1">In #REF! #REF!</definedName>
    <definedName name="BEx1VZ4WFTXXZ1ES2K5VS9HV5OZF" hidden="1">In #REF! #REF!</definedName>
    <definedName name="BEx3OZKO9Y2WLPH6VCA1KE3DGW96" localSheetId="7" hidden="1">YTD #REF!</definedName>
    <definedName name="BEx3OZKO9Y2WLPH6VCA1KE3DGW96" localSheetId="9" hidden="1">YTD #REF!</definedName>
    <definedName name="BEx3OZKO9Y2WLPH6VCA1KE3DGW96" hidden="1">YTD #REF!</definedName>
    <definedName name="BEx59IRQE9WO908W6XQCHI6N394W" localSheetId="7" hidden="1">#REF! #REF! #REF!</definedName>
    <definedName name="BEx59IRQE9WO908W6XQCHI6N394W" localSheetId="9" hidden="1">In #REF! #REF!</definedName>
    <definedName name="BEx59IRQE9WO908W6XQCHI6N394W" hidden="1">In #REF! #REF!</definedName>
    <definedName name="BEx7AX0CC71BEXKGJV6QJKSXTXK8" localSheetId="7" hidden="1">#REF! #REF! #REF!</definedName>
    <definedName name="BEx7AX0CC71BEXKGJV6QJKSXTXK8" localSheetId="9" hidden="1">In #REF! #REF!</definedName>
    <definedName name="BEx7AX0CC71BEXKGJV6QJKSXTXK8" hidden="1">In #REF! #REF!</definedName>
    <definedName name="BEx90N2DKUGS8U7HQKNPXO81IYN8" localSheetId="7" hidden="1">#REF!</definedName>
    <definedName name="BEx90N2DKUGS8U7HQKNPXO81IYN8" localSheetId="9" hidden="1">#REF!</definedName>
    <definedName name="BEx90N2DKUGS8U7HQKNPXO81IYN8" hidden="1">#REF!</definedName>
    <definedName name="BEx93CRO7US4R7W3OAPCDRAI63FC" localSheetId="7" hidden="1">#REF!</definedName>
    <definedName name="BEx93CRO7US4R7W3OAPCDRAI63FC" localSheetId="9" hidden="1">#REF!</definedName>
    <definedName name="BEx93CRO7US4R7W3OAPCDRAI63FC" hidden="1">#REF!</definedName>
    <definedName name="BExAZZF9A1XEUEQG8TC656DNUBHE" localSheetId="7" hidden="1">#REF! #REF! #REF!</definedName>
    <definedName name="BExAZZF9A1XEUEQG8TC656DNUBHE" localSheetId="9" hidden="1">In #REF! #REF!</definedName>
    <definedName name="BExAZZF9A1XEUEQG8TC656DNUBHE" hidden="1">In #REF! #REF!</definedName>
    <definedName name="BExB0N93OLR30H9Z6OQXZAYBTEBX" localSheetId="7" hidden="1">#REF! #REF! #REF!</definedName>
    <definedName name="BExB0N93OLR30H9Z6OQXZAYBTEBX" localSheetId="9" hidden="1">In #REF! #REF!</definedName>
    <definedName name="BExB0N93OLR30H9Z6OQXZAYBTEBX" hidden="1">In #REF! #REF!</definedName>
    <definedName name="BExEPGDOU6N6328FFYVYL1HXPCKO" localSheetId="7" hidden="1">YTD #REF!</definedName>
    <definedName name="BExEPGDOU6N6328FFYVYL1HXPCKO" localSheetId="9" hidden="1">YTD #REF!</definedName>
    <definedName name="BExEPGDOU6N6328FFYVYL1HXPCKO" hidden="1">YTD #REF!</definedName>
    <definedName name="BExGPGKFWQ04UEAW5BB4WJE9TRE1" localSheetId="7" hidden="1">YTD #REF!</definedName>
    <definedName name="BExGPGKFWQ04UEAW5BB4WJE9TRE1" localSheetId="9" hidden="1">YTD #REF!</definedName>
    <definedName name="BExGPGKFWQ04UEAW5BB4WJE9TRE1" hidden="1">YTD #REF!</definedName>
    <definedName name="BExGS4GZ2710YLA90XX5RW3Z8VHC" localSheetId="7" hidden="1">#REF! #REF! #REF!</definedName>
    <definedName name="BExGS4GZ2710YLA90XX5RW3Z8VHC" localSheetId="9" hidden="1">In #REF! #REF!</definedName>
    <definedName name="BExGS4GZ2710YLA90XX5RW3Z8VHC" hidden="1">In #REF! #REF!</definedName>
    <definedName name="BExIJF0Q68HZ3A4YH3Y05M2LMBJ1" localSheetId="7" hidden="1">YTD #REF!</definedName>
    <definedName name="BExIJF0Q68HZ3A4YH3Y05M2LMBJ1" localSheetId="9" hidden="1">YTD #REF!</definedName>
    <definedName name="BExIJF0Q68HZ3A4YH3Y05M2LMBJ1" hidden="1">YTD #REF!</definedName>
    <definedName name="BExKJSE99UYMVAV1HZD4YFOW9XBW" localSheetId="7" hidden="1">YTD #REF!</definedName>
    <definedName name="BExKJSE99UYMVAV1HZD4YFOW9XBW" localSheetId="9" hidden="1">YTD #REF!</definedName>
    <definedName name="BExKJSE99UYMVAV1HZD4YFOW9XBW" hidden="1">YTD #REF!</definedName>
    <definedName name="BExOHNAOSVYZOJF8IRUGDYGZ64T7" localSheetId="7" hidden="1">YTD #REF!</definedName>
    <definedName name="BExOHNAOSVYZOJF8IRUGDYGZ64T7" localSheetId="9" hidden="1">YTD #REF!</definedName>
    <definedName name="BExOHNAOSVYZOJF8IRUGDYGZ64T7" hidden="1">YTD #REF!</definedName>
    <definedName name="BExOMDTN5BZ1DTPJEGQH4HSNU90A" localSheetId="7" hidden="1">#REF! #REF! #REF!</definedName>
    <definedName name="BExOMDTN5BZ1DTPJEGQH4HSNU90A" localSheetId="9" hidden="1">In #REF! #REF!</definedName>
    <definedName name="BExOMDTN5BZ1DTPJEGQH4HSNU90A" hidden="1">In #REF! #REF!</definedName>
    <definedName name="BExS4A1VBQWKBHRIRD1MXA5HR0M4" localSheetId="7" hidden="1">#REF! #REF! #REF!</definedName>
    <definedName name="BExS4A1VBQWKBHRIRD1MXA5HR0M4" localSheetId="9" hidden="1">In #REF! #REF!</definedName>
    <definedName name="BExS4A1VBQWKBHRIRD1MXA5HR0M4" hidden="1">In #REF! #REF!</definedName>
    <definedName name="BExTX41OZ2ADZUVQF7RO81LA8PAL" localSheetId="7" hidden="1">#REF! #REF! #REF!</definedName>
    <definedName name="BExTX41OZ2ADZUVQF7RO81LA8PAL" localSheetId="9" hidden="1">In #REF! #REF!</definedName>
    <definedName name="BExTX41OZ2ADZUVQF7RO81LA8PAL" hidden="1">In #REF! #REF!</definedName>
    <definedName name="BExU9NUKD8HUDZMHPPGB9NT77HPA" localSheetId="7" hidden="1">YTD #REF!</definedName>
    <definedName name="BExU9NUKD8HUDZMHPPGB9NT77HPA" localSheetId="9" hidden="1">YTD #REF!</definedName>
    <definedName name="BExU9NUKD8HUDZMHPPGB9NT77HPA" hidden="1">YTD #REF!</definedName>
    <definedName name="BExUATI558PTYMWQB9DEK5JBJ3R3" localSheetId="7" hidden="1">YTD #REF!</definedName>
    <definedName name="BExUATI558PTYMWQB9DEK5JBJ3R3" localSheetId="9" hidden="1">YTD #REF!</definedName>
    <definedName name="BExUATI558PTYMWQB9DEK5JBJ3R3" hidden="1">YTD #REF!</definedName>
    <definedName name="BExVRO8C0SITVNUIIQ3V8H5ZAUOB" localSheetId="7" hidden="1">YTD #REF!</definedName>
    <definedName name="BExVRO8C0SITVNUIIQ3V8H5ZAUOB" localSheetId="9" hidden="1">YTD #REF!</definedName>
    <definedName name="BExVRO8C0SITVNUIIQ3V8H5ZAUOB" hidden="1">YTD #REF!</definedName>
    <definedName name="BExW5C6U4VD11XF96XEN6SR74AEB" localSheetId="7" hidden="1">#REF!</definedName>
    <definedName name="BExW5C6U4VD11XF96XEN6SR74AEB" localSheetId="9" hidden="1">#REF!</definedName>
    <definedName name="BExW5C6U4VD11XF96XEN6SR74AEB" hidden="1">#REF!</definedName>
    <definedName name="BExXOZWZMB39RV0B8GJ3GU6RFVGR" localSheetId="7" hidden="1">#REF!</definedName>
    <definedName name="BExXOZWZMB39RV0B8GJ3GU6RFVGR" localSheetId="9" hidden="1">#REF!</definedName>
    <definedName name="BExXOZWZMB39RV0B8GJ3GU6RFVGR" hidden="1">#REF!</definedName>
    <definedName name="BExXSS4NG52JTFFL3Z73ZMFG5WMT" localSheetId="7" hidden="1">#REF! #REF! #REF!</definedName>
    <definedName name="BExXSS4NG52JTFFL3Z73ZMFG5WMT" localSheetId="9" hidden="1">In #REF! #REF!</definedName>
    <definedName name="BExXSS4NG52JTFFL3Z73ZMFG5WMT" hidden="1">In #REF! #REF!</definedName>
    <definedName name="BExZOQNRDAJ0TLH719GX8FGKTTWD" localSheetId="7" hidden="1">YTD #REF!</definedName>
    <definedName name="BExZOQNRDAJ0TLH719GX8FGKTTWD" localSheetId="9" hidden="1">YTD #REF!</definedName>
    <definedName name="BExZOQNRDAJ0TLH719GX8FGKTTWD" hidden="1">YTD #REF!</definedName>
    <definedName name="BExZV5FGTYE08Q8JZL4TSZV4RAZN" localSheetId="7" hidden="1">YTD #REF!</definedName>
    <definedName name="BExZV5FGTYE08Q8JZL4TSZV4RAZN" localSheetId="9" hidden="1">YTD #REF!</definedName>
    <definedName name="BExZV5FGTYE08Q8JZL4TSZV4RAZN" hidden="1">YTD #REF!</definedName>
    <definedName name="BFAC">#REF!</definedName>
    <definedName name="BG_Del" hidden="1">15</definedName>
    <definedName name="BG_Ins" hidden="1">4</definedName>
    <definedName name="BG_Mod" hidden="1">6</definedName>
    <definedName name="Bid_ItemNumb">#REF!</definedName>
    <definedName name="Bid_Less_Markup">#REF!</definedName>
    <definedName name="BID_LOOKUP">#REF!</definedName>
    <definedName name="Bid_OverrideCCCategory">#REF!</definedName>
    <definedName name="BID_Quantity">#REF!</definedName>
    <definedName name="Bid_Result">OFFSET(#REF!,0,0,COUNTA(#REF!)+0,1)</definedName>
    <definedName name="Bid_UnitType">#REF!</definedName>
    <definedName name="BIGEPOS">#REF!</definedName>
    <definedName name="bill">#REF!</definedName>
    <definedName name="bills">#N/A</definedName>
    <definedName name="BizLine">#REF!</definedName>
    <definedName name="BJDUAL">#REF!</definedName>
    <definedName name="BJOPT">#REF!</definedName>
    <definedName name="Blackthunder">#REF!</definedName>
    <definedName name="blank">#REF!</definedName>
    <definedName name="BldgsAlloc">#REF!</definedName>
    <definedName name="BldgsDepr">#REF!</definedName>
    <definedName name="BlendedStockPrice">#REF!</definedName>
    <definedName name="BLHR">#REF!</definedName>
    <definedName name="BLKW">#REF!</definedName>
    <definedName name="BLKWOP">#REF!</definedName>
    <definedName name="BLKWPK">#REF!</definedName>
    <definedName name="Block_Data">#REF!</definedName>
    <definedName name="BLPH1" localSheetId="1" hidden="1">#REF!</definedName>
    <definedName name="BLPH1" localSheetId="0" hidden="1">#REF!</definedName>
    <definedName name="BLPH1" localSheetId="7" hidden="1">#REF!</definedName>
    <definedName name="BLPH1" localSheetId="9" hidden="1">#REF!</definedName>
    <definedName name="BLPH1" hidden="1">#REF!</definedName>
    <definedName name="BLPH10" localSheetId="1" hidden="1">#REF!</definedName>
    <definedName name="BLPH10" localSheetId="0" hidden="1">#REF!</definedName>
    <definedName name="BLPH10" localSheetId="7" hidden="1">#REF!</definedName>
    <definedName name="BLPH10" localSheetId="9" hidden="1">#REF!</definedName>
    <definedName name="BLPH10" hidden="1">#REF!</definedName>
    <definedName name="BLPH11" localSheetId="1" hidden="1">#REF!</definedName>
    <definedName name="BLPH11" localSheetId="0" hidden="1">#REF!</definedName>
    <definedName name="BLPH11" localSheetId="7" hidden="1">#REF!</definedName>
    <definedName name="BLPH11" localSheetId="9" hidden="1">#REF!</definedName>
    <definedName name="BLPH11" hidden="1">#REF!</definedName>
    <definedName name="BLPH12" localSheetId="0" hidden="1">#REF!</definedName>
    <definedName name="BLPH12" localSheetId="7" hidden="1">#REF!</definedName>
    <definedName name="BLPH12" localSheetId="9" hidden="1">#REF!</definedName>
    <definedName name="BLPH12" hidden="1">#REF!</definedName>
    <definedName name="BLPH13" localSheetId="0" hidden="1">#REF!</definedName>
    <definedName name="BLPH13" localSheetId="7" hidden="1">#REF!</definedName>
    <definedName name="BLPH13" localSheetId="9" hidden="1">#REF!</definedName>
    <definedName name="BLPH13" hidden="1">#REF!</definedName>
    <definedName name="BLPH14" localSheetId="0" hidden="1">#REF!</definedName>
    <definedName name="BLPH14" localSheetId="7" hidden="1">#REF!</definedName>
    <definedName name="BLPH14" localSheetId="9" hidden="1">#REF!</definedName>
    <definedName name="BLPH14" hidden="1">#REF!</definedName>
    <definedName name="BLPH15" localSheetId="0" hidden="1">#REF!</definedName>
    <definedName name="BLPH15" localSheetId="7" hidden="1">#REF!</definedName>
    <definedName name="BLPH15" localSheetId="9" hidden="1">#REF!</definedName>
    <definedName name="BLPH15" hidden="1">#REF!</definedName>
    <definedName name="BLPH16" localSheetId="0" hidden="1">#REF!</definedName>
    <definedName name="BLPH16" localSheetId="7" hidden="1">#REF!</definedName>
    <definedName name="BLPH16" localSheetId="9" hidden="1">#REF!</definedName>
    <definedName name="BLPH16" hidden="1">#REF!</definedName>
    <definedName name="BLPH17" localSheetId="0" hidden="1">#REF!</definedName>
    <definedName name="BLPH17" localSheetId="7" hidden="1">#REF!</definedName>
    <definedName name="BLPH17" localSheetId="9" hidden="1">#REF!</definedName>
    <definedName name="BLPH17" hidden="1">#REF!</definedName>
    <definedName name="BLPH18" localSheetId="0" hidden="1">#REF!</definedName>
    <definedName name="BLPH18" localSheetId="7" hidden="1">#REF!</definedName>
    <definedName name="BLPH18" localSheetId="9" hidden="1">#REF!</definedName>
    <definedName name="BLPH18" hidden="1">#REF!</definedName>
    <definedName name="BLPH19" localSheetId="0" hidden="1">#REF!</definedName>
    <definedName name="BLPH19" localSheetId="7" hidden="1">#REF!</definedName>
    <definedName name="BLPH19" localSheetId="9" hidden="1">#REF!</definedName>
    <definedName name="BLPH19" hidden="1">#REF!</definedName>
    <definedName name="BLPH2" localSheetId="0" hidden="1">#REF!</definedName>
    <definedName name="BLPH2" localSheetId="7" hidden="1">#REF!</definedName>
    <definedName name="BLPH2" localSheetId="9" hidden="1">#REF!</definedName>
    <definedName name="BLPH2" hidden="1">#REF!</definedName>
    <definedName name="BLPH20" localSheetId="0" hidden="1">#REF!</definedName>
    <definedName name="BLPH20" localSheetId="7" hidden="1">#REF!</definedName>
    <definedName name="BLPH20" localSheetId="9" hidden="1">#REF!</definedName>
    <definedName name="BLPH20" hidden="1">#REF!</definedName>
    <definedName name="BLPH21" localSheetId="0" hidden="1">#REF!</definedName>
    <definedName name="BLPH21" localSheetId="7" hidden="1">#REF!</definedName>
    <definedName name="BLPH21" localSheetId="9" hidden="1">#REF!</definedName>
    <definedName name="BLPH21" hidden="1">#REF!</definedName>
    <definedName name="BLPH22" localSheetId="0" hidden="1">#REF!</definedName>
    <definedName name="BLPH22" localSheetId="7" hidden="1">#REF!</definedName>
    <definedName name="BLPH22" localSheetId="9" hidden="1">#REF!</definedName>
    <definedName name="BLPH22" hidden="1">#REF!</definedName>
    <definedName name="BLPH23" localSheetId="0" hidden="1">#REF!</definedName>
    <definedName name="BLPH23" localSheetId="7" hidden="1">#REF!</definedName>
    <definedName name="BLPH23" localSheetId="9" hidden="1">#REF!</definedName>
    <definedName name="BLPH23" hidden="1">#REF!</definedName>
    <definedName name="BLPH24" localSheetId="0" hidden="1">#REF!</definedName>
    <definedName name="BLPH24" localSheetId="7" hidden="1">#REF!</definedName>
    <definedName name="BLPH24" localSheetId="9" hidden="1">#REF!</definedName>
    <definedName name="BLPH24" hidden="1">#REF!</definedName>
    <definedName name="BLPH25" localSheetId="0" hidden="1">#REF!</definedName>
    <definedName name="BLPH25" localSheetId="7" hidden="1">#REF!</definedName>
    <definedName name="BLPH25" localSheetId="9" hidden="1">#REF!</definedName>
    <definedName name="BLPH25" hidden="1">#REF!</definedName>
    <definedName name="BLPH26" localSheetId="0" hidden="1">#REF!</definedName>
    <definedName name="BLPH26" localSheetId="7" hidden="1">#REF!</definedName>
    <definedName name="BLPH26" localSheetId="9" hidden="1">#REF!</definedName>
    <definedName name="BLPH26" hidden="1">#REF!</definedName>
    <definedName name="BLPH27" localSheetId="0" hidden="1">#REF!</definedName>
    <definedName name="BLPH27" localSheetId="7" hidden="1">#REF!</definedName>
    <definedName name="BLPH27" localSheetId="9" hidden="1">#REF!</definedName>
    <definedName name="BLPH27" hidden="1">#REF!</definedName>
    <definedName name="BLPH28" localSheetId="0" hidden="1">#REF!</definedName>
    <definedName name="BLPH28" localSheetId="7" hidden="1">#REF!</definedName>
    <definedName name="BLPH28" localSheetId="9" hidden="1">#REF!</definedName>
    <definedName name="BLPH28" hidden="1">#REF!</definedName>
    <definedName name="BLPH29" localSheetId="0" hidden="1">#REF!</definedName>
    <definedName name="BLPH29" localSheetId="7" hidden="1">#REF!</definedName>
    <definedName name="BLPH29" localSheetId="9" hidden="1">#REF!</definedName>
    <definedName name="BLPH29" hidden="1">#REF!</definedName>
    <definedName name="BLPH3" localSheetId="0" hidden="1">#REF!</definedName>
    <definedName name="BLPH3" localSheetId="7" hidden="1">#REF!</definedName>
    <definedName name="BLPH3" localSheetId="9" hidden="1">#REF!</definedName>
    <definedName name="BLPH3" hidden="1">#REF!</definedName>
    <definedName name="BLPH30" localSheetId="0" hidden="1">#REF!</definedName>
    <definedName name="BLPH30" localSheetId="7" hidden="1">#REF!</definedName>
    <definedName name="BLPH30" localSheetId="9" hidden="1">#REF!</definedName>
    <definedName name="BLPH30" hidden="1">#REF!</definedName>
    <definedName name="BLPH31" localSheetId="0" hidden="1">#REF!</definedName>
    <definedName name="BLPH31" localSheetId="7" hidden="1">#REF!</definedName>
    <definedName name="BLPH31" localSheetId="9" hidden="1">#REF!</definedName>
    <definedName name="BLPH31" hidden="1">#REF!</definedName>
    <definedName name="BLPH32" localSheetId="0" hidden="1">#REF!</definedName>
    <definedName name="BLPH32" localSheetId="7" hidden="1">#REF!</definedName>
    <definedName name="BLPH32" localSheetId="9" hidden="1">#REF!</definedName>
    <definedName name="BLPH32" hidden="1">#REF!</definedName>
    <definedName name="BLPH33" localSheetId="0" hidden="1">#REF!</definedName>
    <definedName name="BLPH33" localSheetId="7" hidden="1">#REF!</definedName>
    <definedName name="BLPH33" localSheetId="9" hidden="1">#REF!</definedName>
    <definedName name="BLPH33" hidden="1">#REF!</definedName>
    <definedName name="BLPH34" localSheetId="0" hidden="1">#REF!</definedName>
    <definedName name="BLPH34" localSheetId="7" hidden="1">#REF!</definedName>
    <definedName name="BLPH34" localSheetId="9" hidden="1">#REF!</definedName>
    <definedName name="BLPH34" hidden="1">#REF!</definedName>
    <definedName name="BLPH35" localSheetId="0" hidden="1">#REF!</definedName>
    <definedName name="BLPH35" localSheetId="7" hidden="1">#REF!</definedName>
    <definedName name="BLPH35" localSheetId="9" hidden="1">#REF!</definedName>
    <definedName name="BLPH35" hidden="1">#REF!</definedName>
    <definedName name="BLPH36" localSheetId="0" hidden="1">#REF!</definedName>
    <definedName name="BLPH36" localSheetId="7" hidden="1">#REF!</definedName>
    <definedName name="BLPH36" localSheetId="9" hidden="1">#REF!</definedName>
    <definedName name="BLPH36" hidden="1">#REF!</definedName>
    <definedName name="BLPH37" localSheetId="0" hidden="1">#REF!</definedName>
    <definedName name="BLPH37" localSheetId="7" hidden="1">#REF!</definedName>
    <definedName name="BLPH37" localSheetId="9" hidden="1">#REF!</definedName>
    <definedName name="BLPH37" hidden="1">#REF!</definedName>
    <definedName name="BLPH38" localSheetId="0" hidden="1">#REF!</definedName>
    <definedName name="BLPH38" localSheetId="7" hidden="1">#REF!</definedName>
    <definedName name="BLPH38" localSheetId="9" hidden="1">#REF!</definedName>
    <definedName name="BLPH38" hidden="1">#REF!</definedName>
    <definedName name="BLPH39" localSheetId="0" hidden="1">#REF!</definedName>
    <definedName name="BLPH39" localSheetId="7" hidden="1">#REF!</definedName>
    <definedName name="BLPH39" localSheetId="9" hidden="1">#REF!</definedName>
    <definedName name="BLPH39" hidden="1">#REF!</definedName>
    <definedName name="BLPH4" localSheetId="0" hidden="1">#REF!</definedName>
    <definedName name="BLPH4" localSheetId="7" hidden="1">#REF!</definedName>
    <definedName name="BLPH4" localSheetId="9" hidden="1">#REF!</definedName>
    <definedName name="BLPH4" hidden="1">#REF!</definedName>
    <definedName name="BLPH40" localSheetId="0" hidden="1">#REF!</definedName>
    <definedName name="BLPH40" localSheetId="7" hidden="1">#REF!</definedName>
    <definedName name="BLPH40" localSheetId="9" hidden="1">#REF!</definedName>
    <definedName name="BLPH40" hidden="1">#REF!</definedName>
    <definedName name="BLPH41" localSheetId="0" hidden="1">#REF!</definedName>
    <definedName name="BLPH41" localSheetId="7" hidden="1">#REF!</definedName>
    <definedName name="BLPH41" localSheetId="9" hidden="1">#REF!</definedName>
    <definedName name="BLPH41" hidden="1">#REF!</definedName>
    <definedName name="BLPH42" localSheetId="0" hidden="1">#REF!</definedName>
    <definedName name="BLPH42" localSheetId="7" hidden="1">#REF!</definedName>
    <definedName name="BLPH42" localSheetId="9" hidden="1">#REF!</definedName>
    <definedName name="BLPH42" hidden="1">#REF!</definedName>
    <definedName name="BLPH43" localSheetId="0" hidden="1">#REF!</definedName>
    <definedName name="BLPH43" localSheetId="7" hidden="1">#REF!</definedName>
    <definedName name="BLPH43" localSheetId="9" hidden="1">#REF!</definedName>
    <definedName name="BLPH43" hidden="1">#REF!</definedName>
    <definedName name="BLPH44" localSheetId="0" hidden="1">#REF!</definedName>
    <definedName name="BLPH44" localSheetId="7" hidden="1">#REF!</definedName>
    <definedName name="BLPH44" localSheetId="9" hidden="1">#REF!</definedName>
    <definedName name="BLPH44" hidden="1">#REF!</definedName>
    <definedName name="BLPH45" localSheetId="0" hidden="1">#REF!</definedName>
    <definedName name="BLPH45" localSheetId="7" hidden="1">#REF!</definedName>
    <definedName name="BLPH45" localSheetId="9" hidden="1">#REF!</definedName>
    <definedName name="BLPH45" hidden="1">#REF!</definedName>
    <definedName name="BLPH46" localSheetId="0" hidden="1">#REF!</definedName>
    <definedName name="BLPH46" localSheetId="7" hidden="1">#REF!</definedName>
    <definedName name="BLPH46" localSheetId="9" hidden="1">#REF!</definedName>
    <definedName name="BLPH46" hidden="1">#REF!</definedName>
    <definedName name="BLPH47" localSheetId="0" hidden="1">#REF!</definedName>
    <definedName name="BLPH47" localSheetId="7" hidden="1">#REF!</definedName>
    <definedName name="BLPH47" localSheetId="9" hidden="1">#REF!</definedName>
    <definedName name="BLPH47" hidden="1">#REF!</definedName>
    <definedName name="BLPH48" localSheetId="7" hidden="1">#REF!</definedName>
    <definedName name="BLPH48" localSheetId="9" hidden="1">#REF!</definedName>
    <definedName name="BLPH48" hidden="1">#REF!</definedName>
    <definedName name="BLPH49" localSheetId="7" hidden="1">#REF!</definedName>
    <definedName name="BLPH49" localSheetId="9" hidden="1">#REF!</definedName>
    <definedName name="BLPH49" hidden="1">#REF!</definedName>
    <definedName name="BLPH5" localSheetId="0" hidden="1">#REF!</definedName>
    <definedName name="BLPH5" localSheetId="7" hidden="1">#REF!</definedName>
    <definedName name="BLPH5" localSheetId="9" hidden="1">#REF!</definedName>
    <definedName name="BLPH5" hidden="1">#REF!</definedName>
    <definedName name="BLPH50" localSheetId="7" hidden="1">#REF!</definedName>
    <definedName name="BLPH50" localSheetId="9" hidden="1">#REF!</definedName>
    <definedName name="BLPH50" hidden="1">#REF!</definedName>
    <definedName name="BLPH51" localSheetId="7" hidden="1">#REF!</definedName>
    <definedName name="BLPH51" localSheetId="9" hidden="1">#REF!</definedName>
    <definedName name="BLPH51" hidden="1">#REF!</definedName>
    <definedName name="BLPH52" localSheetId="7" hidden="1">#REF!</definedName>
    <definedName name="BLPH52" localSheetId="9" hidden="1">#REF!</definedName>
    <definedName name="BLPH52" hidden="1">#REF!</definedName>
    <definedName name="BLPH53" localSheetId="7" hidden="1">#REF!</definedName>
    <definedName name="BLPH53" localSheetId="9" hidden="1">#REF!</definedName>
    <definedName name="BLPH53" hidden="1">#REF!</definedName>
    <definedName name="BLPH54" localSheetId="7" hidden="1">#REF!</definedName>
    <definedName name="BLPH54" localSheetId="9" hidden="1">#REF!</definedName>
    <definedName name="BLPH54" hidden="1">#REF!</definedName>
    <definedName name="BLPH55" localSheetId="7" hidden="1">#REF!</definedName>
    <definedName name="BLPH55" localSheetId="9" hidden="1">#REF!</definedName>
    <definedName name="BLPH55" hidden="1">#REF!</definedName>
    <definedName name="BLPH56" localSheetId="7" hidden="1">#REF!</definedName>
    <definedName name="BLPH56" localSheetId="9" hidden="1">#REF!</definedName>
    <definedName name="BLPH56" hidden="1">#REF!</definedName>
    <definedName name="BLPH6" localSheetId="0" hidden="1">#REF!</definedName>
    <definedName name="BLPH6" localSheetId="7" hidden="1">#REF!</definedName>
    <definedName name="BLPH6" localSheetId="9" hidden="1">#REF!</definedName>
    <definedName name="BLPH6" hidden="1">#REF!</definedName>
    <definedName name="BLPH7" localSheetId="0" hidden="1">#REF!</definedName>
    <definedName name="BLPH7" localSheetId="7" hidden="1">#REF!</definedName>
    <definedName name="BLPH7" localSheetId="9" hidden="1">#REF!</definedName>
    <definedName name="BLPH7" hidden="1">#REF!</definedName>
    <definedName name="BLPH8" localSheetId="0" hidden="1">#REF!</definedName>
    <definedName name="BLPH8" localSheetId="7" hidden="1">#REF!</definedName>
    <definedName name="BLPH8" localSheetId="9" hidden="1">#REF!</definedName>
    <definedName name="BLPH8" hidden="1">#REF!</definedName>
    <definedName name="BLPH82" localSheetId="7" hidden="1">#REF!</definedName>
    <definedName name="BLPH82" localSheetId="9" hidden="1">#REF!</definedName>
    <definedName name="BLPH82" hidden="1">#REF!</definedName>
    <definedName name="BLPH83" localSheetId="7" hidden="1">#REF!</definedName>
    <definedName name="BLPH83" localSheetId="9" hidden="1">#REF!</definedName>
    <definedName name="BLPH83" hidden="1">#REF!</definedName>
    <definedName name="BLPH9" localSheetId="0" hidden="1">#REF!</definedName>
    <definedName name="BLPH9" localSheetId="7" hidden="1">#REF!</definedName>
    <definedName name="BLPH9" localSheetId="9" hidden="1">#REF!</definedName>
    <definedName name="BLPH9" hidden="1">#REF!</definedName>
    <definedName name="BMSLBR" localSheetId="0">#REF!</definedName>
    <definedName name="BMSLBR" localSheetId="7">#REF!</definedName>
    <definedName name="BMSLBR">#REF!</definedName>
    <definedName name="bon">#REF!</definedName>
    <definedName name="BOND_COST">#REF!</definedName>
    <definedName name="Bond_Total">#REF!</definedName>
    <definedName name="BondCost">#REF!</definedName>
    <definedName name="Bonus___EPC_Contractor_Early_Completion">#REF!</definedName>
    <definedName name="Bonus___Turbine_Supplier_Heat_Rate___Output">#REF!</definedName>
    <definedName name="Bonus_Dollars">#REF!</definedName>
    <definedName name="Book">#REF!</definedName>
    <definedName name="Book_Table">#REF!</definedName>
    <definedName name="BOOKEQUITY">#REF!</definedName>
    <definedName name="bookLife">#REF!</definedName>
    <definedName name="BookType">1</definedName>
    <definedName name="BookValuePerShare">#REF!</definedName>
    <definedName name="BOOSTER">#REF!</definedName>
    <definedName name="BORDCOLSUMMARY">#REF!</definedName>
    <definedName name="BORDER" localSheetId="0">#REF!</definedName>
    <definedName name="BORDER" localSheetId="7">#REF!</definedName>
    <definedName name="BORDER">#REF!</definedName>
    <definedName name="BORDROW" localSheetId="0">#REF!</definedName>
    <definedName name="BORDROW" localSheetId="7">#REF!</definedName>
    <definedName name="BORDROW">#REF!</definedName>
    <definedName name="bosque">#REF!</definedName>
    <definedName name="bosqueCC_option_type">#REF!</definedName>
    <definedName name="bot">#REF!</definedName>
    <definedName name="BOTCOPY">#REF!</definedName>
    <definedName name="BOTSEG">#REF!</definedName>
    <definedName name="BOTSUM">#REF!</definedName>
    <definedName name="BOTSUM1">#REF!</definedName>
    <definedName name="BOTTOT">#REF!</definedName>
    <definedName name="box">#REF!</definedName>
    <definedName name="BPAGE">"1"</definedName>
    <definedName name="Brazos">#REF!</definedName>
    <definedName name="brdepr">#REF!</definedName>
    <definedName name="breval">#REF!</definedName>
    <definedName name="brfin">#REF!</definedName>
    <definedName name="briacst">#REF!</definedName>
    <definedName name="briact">#REF!</definedName>
    <definedName name="briash">#REF!</definedName>
    <definedName name="bricum">#REF!</definedName>
    <definedName name="brimo">#REF!</definedName>
    <definedName name="brimw">#REF!</definedName>
    <definedName name="brirev">#REF!</definedName>
    <definedName name="bris">#REF!</definedName>
    <definedName name="brisust">#REF!</definedName>
    <definedName name="briw">#REF!</definedName>
    <definedName name="briytd">#REF!</definedName>
    <definedName name="broinc">#REF!</definedName>
    <definedName name="bromfuel">#REF!</definedName>
    <definedName name="brshex">#REF!</definedName>
    <definedName name="bs">#REF!</definedName>
    <definedName name="bs_date">#REF!</definedName>
    <definedName name="BSCVALUATION">#REF!</definedName>
    <definedName name="BSCVALUATION2">#REF!</definedName>
    <definedName name="BSError">#REF!</definedName>
    <definedName name="BSList">#REF!</definedName>
    <definedName name="BSName">#REF!</definedName>
    <definedName name="BU">#REF!</definedName>
    <definedName name="BU_List">#REF!</definedName>
    <definedName name="BU_TABLE">#REF!</definedName>
    <definedName name="BU_TABLE1">#REF!</definedName>
    <definedName name="Budget">#REF!</definedName>
    <definedName name="Budget1997">#N/A</definedName>
    <definedName name="BudgetHCAssignment">#REF!</definedName>
    <definedName name="BudgetHours">#REF!</definedName>
    <definedName name="BudgetUnits">#REF!</definedName>
    <definedName name="BUILD">#REF!</definedName>
    <definedName name="Builder_s_Insurance">#REF!</definedName>
    <definedName name="BUILDING">#REF!</definedName>
    <definedName name="Building_and_Grounds">#REF!</definedName>
    <definedName name="bun">#REF!</definedName>
    <definedName name="BURD901110" localSheetId="0">#REF!</definedName>
    <definedName name="BURD901110" localSheetId="7">#REF!</definedName>
    <definedName name="BURD901110">#REF!</definedName>
    <definedName name="BURD901120" localSheetId="0">#REF!</definedName>
    <definedName name="BURD901120" localSheetId="7">#REF!</definedName>
    <definedName name="BURD901120">#REF!</definedName>
    <definedName name="BURD901130" localSheetId="0">#REF!</definedName>
    <definedName name="BURD901130" localSheetId="7">#REF!</definedName>
    <definedName name="BURD901130">#REF!</definedName>
    <definedName name="BURD901200" localSheetId="0">#REF!</definedName>
    <definedName name="BURD901200" localSheetId="7">#REF!</definedName>
    <definedName name="BURD901200">#REF!</definedName>
    <definedName name="Burden">#REF!</definedName>
    <definedName name="BURDRATE1" localSheetId="0">#REF!</definedName>
    <definedName name="BURDRATE1" localSheetId="7">#REF!</definedName>
    <definedName name="BURDRATE1">#REF!</definedName>
    <definedName name="BURDRATE2" localSheetId="0">#REF!</definedName>
    <definedName name="BURDRATE2" localSheetId="7">#REF!</definedName>
    <definedName name="BURDRATE2">#REF!</definedName>
    <definedName name="BURNINST" localSheetId="0">#REF!</definedName>
    <definedName name="BURNINST" localSheetId="7">#REF!</definedName>
    <definedName name="BURNINST">#REF!</definedName>
    <definedName name="BURNTOT" localSheetId="0">#REF!</definedName>
    <definedName name="BURNTOT" localSheetId="7">#REF!</definedName>
    <definedName name="BURNTOT">#REF!</definedName>
    <definedName name="busa1">#REF!</definedName>
    <definedName name="busa11">#REF!</definedName>
    <definedName name="busa12">#REF!</definedName>
    <definedName name="busa13">#REF!</definedName>
    <definedName name="busa14">#REF!</definedName>
    <definedName name="busa8">#REF!</definedName>
    <definedName name="BusiLineexp">#N/A</definedName>
    <definedName name="BUSINESS">#REF!</definedName>
    <definedName name="BUSINT">#REF!</definedName>
    <definedName name="BusUnit">#REF!</definedName>
    <definedName name="BUV">#REF!</definedName>
    <definedName name="Buy_Date">#REF!</definedName>
    <definedName name="ByChangingCell">#REF!</definedName>
    <definedName name="C_">#REF!</definedName>
    <definedName name="c_Closing.Date.Acq">#REF!</definedName>
    <definedName name="c_Closing.Date.Tar">#REF!</definedName>
    <definedName name="c_Closing.Month.Acq">#REF!</definedName>
    <definedName name="c_Closing.Month.Tar">#REF!</definedName>
    <definedName name="c_Month.Acq">#REF!</definedName>
    <definedName name="c_Month.Tar">#REF!</definedName>
    <definedName name="c_OffsetFactor">#REF!</definedName>
    <definedName name="c_ShiftFactorX">#REF!</definedName>
    <definedName name="c_ShiftFactorY">#REF!</definedName>
    <definedName name="CA">#REF!</definedName>
    <definedName name="cad_discount">#REF!</definedName>
    <definedName name="CAGR">#REF!</definedName>
    <definedName name="CAISO_Ex_Post_RT">#REF!</definedName>
    <definedName name="Cal_PX_Day_Ahead_MCP">#REF!</definedName>
    <definedName name="Cal_PX_NP15_Day_Ahead_MCP">#REF!</definedName>
    <definedName name="Cal_PX_SP15_Day_Ahead_MCP">#REF!</definedName>
    <definedName name="calculation">#REF!</definedName>
    <definedName name="Calendar">#REF!</definedName>
    <definedName name="CalendarCFPS1">#REF!</definedName>
    <definedName name="CalendarCFPS2">#REF!</definedName>
    <definedName name="CalendarCFPS3">#REF!</definedName>
    <definedName name="CalendarEPS1">#REF!</definedName>
    <definedName name="CalendarEPS2">#REF!</definedName>
    <definedName name="CalendarEPS3">#REF!</definedName>
    <definedName name="CalendarPE">#REF!</definedName>
    <definedName name="Calpine_Operations">#REF!</definedName>
    <definedName name="can" localSheetId="1" hidden="1">{#N/A,#N/A,FALSE,"O&amp;M by processes";#N/A,#N/A,FALSE,"Elec Act vs Bud";#N/A,#N/A,FALSE,"G&amp;A";#N/A,#N/A,FALSE,"BGS";#N/A,#N/A,FALSE,"Res Cost"}</definedName>
    <definedName name="can" localSheetId="0" hidden="1">{#N/A,#N/A,FALSE,"O&amp;M by processes";#N/A,#N/A,FALSE,"Elec Act vs Bud";#N/A,#N/A,FALSE,"G&amp;A";#N/A,#N/A,FALSE,"BGS";#N/A,#N/A,FALSE,"Res Cost"}</definedName>
    <definedName name="can" localSheetId="7" hidden="1">{#N/A,#N/A,FALSE,"O&amp;M by processes";#N/A,#N/A,FALSE,"Elec Act vs Bud";#N/A,#N/A,FALSE,"G&amp;A";#N/A,#N/A,FALSE,"BGS";#N/A,#N/A,FALSE,"Res Cost"}</definedName>
    <definedName name="can" localSheetId="9"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1" hidden="1">{"PARTNERS CAPITAL STMT",#N/A,FALSE,"Partners Capital"}</definedName>
    <definedName name="cancel" localSheetId="0" hidden="1">{"PARTNERS CAPITAL STMT",#N/A,FALSE,"Partners Capital"}</definedName>
    <definedName name="cancel" localSheetId="7" hidden="1">{"PARTNERS CAPITAL STMT",#N/A,FALSE,"Partners Capital"}</definedName>
    <definedName name="cancel" localSheetId="9" hidden="1">{"PARTNERS CAPITAL STMT",#N/A,FALSE,"Partners Capital"}</definedName>
    <definedName name="cancel" hidden="1">{"PARTNERS CAPITAL STMT",#N/A,FALSE,"Partners Capital"}</definedName>
    <definedName name="cancel_1" localSheetId="1" hidden="1">{"PARTNERS CAPITAL STMT",#N/A,FALSE,"Partners Capital"}</definedName>
    <definedName name="cancel_1" localSheetId="0" hidden="1">{"PARTNERS CAPITAL STMT",#N/A,FALSE,"Partners Capital"}</definedName>
    <definedName name="cancel_1" localSheetId="7" hidden="1">{"PARTNERS CAPITAL STMT",#N/A,FALSE,"Partners Capital"}</definedName>
    <definedName name="cancel_1" localSheetId="9" hidden="1">{"PARTNERS CAPITAL STMT",#N/A,FALSE,"Partners Capital"}</definedName>
    <definedName name="cancel_1" hidden="1">{"PARTNERS CAPITAL STMT",#N/A,FALSE,"Partners Capital"}</definedName>
    <definedName name="cancel2" localSheetId="1" hidden="1">{"PNLProjDL",#N/A,FALSE,"PROJCO";"PNLParDL",#N/A,FALSE,"Parent"}</definedName>
    <definedName name="cancel2" localSheetId="0" hidden="1">{"PNLProjDL",#N/A,FALSE,"PROJCO";"PNLParDL",#N/A,FALSE,"Parent"}</definedName>
    <definedName name="cancel2" localSheetId="7" hidden="1">{"PNLProjDL",#N/A,FALSE,"PROJCO";"PNLParDL",#N/A,FALSE,"Parent"}</definedName>
    <definedName name="cancel2" localSheetId="9" hidden="1">{"PNLProjDL",#N/A,FALSE,"PROJCO";"PNLParDL",#N/A,FALSE,"Parent"}</definedName>
    <definedName name="cancel2" hidden="1">{"PNLProjDL",#N/A,FALSE,"PROJCO";"PNLParDL",#N/A,FALSE,"Parent"}</definedName>
    <definedName name="cancel2_1" localSheetId="1" hidden="1">{"PNLProjDL",#N/A,FALSE,"PROJCO";"PNLParDL",#N/A,FALSE,"Parent"}</definedName>
    <definedName name="cancel2_1" localSheetId="0" hidden="1">{"PNLProjDL",#N/A,FALSE,"PROJCO";"PNLParDL",#N/A,FALSE,"Parent"}</definedName>
    <definedName name="cancel2_1" localSheetId="7" hidden="1">{"PNLProjDL",#N/A,FALSE,"PROJCO";"PNLParDL",#N/A,FALSE,"Parent"}</definedName>
    <definedName name="cancel2_1" localSheetId="9" hidden="1">{"PNLProjDL",#N/A,FALSE,"PROJCO";"PNLParDL",#N/A,FALSE,"Parent"}</definedName>
    <definedName name="cancel2_1" hidden="1">{"PNLProjDL",#N/A,FALSE,"PROJCO";"PNLParDL",#N/A,FALSE,"Parent"}</definedName>
    <definedName name="cancel3" localSheetId="1" hidden="1">{"Summary",#N/A,FALSE,"MICMULT";"Income Statement",#N/A,FALSE,"MICMULT";"Cash Flows",#N/A,FALSE,"MICMULT"}</definedName>
    <definedName name="cancel3" localSheetId="0" hidden="1">{"Summary",#N/A,FALSE,"MICMULT";"Income Statement",#N/A,FALSE,"MICMULT";"Cash Flows",#N/A,FALSE,"MICMULT"}</definedName>
    <definedName name="cancel3" localSheetId="7" hidden="1">{"Summary",#N/A,FALSE,"MICMULT";"Income Statement",#N/A,FALSE,"MICMULT";"Cash Flows",#N/A,FALSE,"MICMULT"}</definedName>
    <definedName name="cancel3" localSheetId="9" hidden="1">{"Summary",#N/A,FALSE,"MICMULT";"Income Statement",#N/A,FALSE,"MICMULT";"Cash Flows",#N/A,FALSE,"MICMULT"}</definedName>
    <definedName name="cancel3" hidden="1">{"Summary",#N/A,FALSE,"MICMULT";"Income Statement",#N/A,FALSE,"MICMULT";"Cash Flows",#N/A,FALSE,"MICMULT"}</definedName>
    <definedName name="cancel3_1" localSheetId="1" hidden="1">{"Summary",#N/A,FALSE,"MICMULT";"Income Statement",#N/A,FALSE,"MICMULT";"Cash Flows",#N/A,FALSE,"MICMULT"}</definedName>
    <definedName name="cancel3_1" localSheetId="0" hidden="1">{"Summary",#N/A,FALSE,"MICMULT";"Income Statement",#N/A,FALSE,"MICMULT";"Cash Flows",#N/A,FALSE,"MICMULT"}</definedName>
    <definedName name="cancel3_1" localSheetId="7" hidden="1">{"Summary",#N/A,FALSE,"MICMULT";"Income Statement",#N/A,FALSE,"MICMULT";"Cash Flows",#N/A,FALSE,"MICMULT"}</definedName>
    <definedName name="cancel3_1" localSheetId="9" hidden="1">{"Summary",#N/A,FALSE,"MICMULT";"Income Statement",#N/A,FALSE,"MICMULT";"Cash Flows",#N/A,FALSE,"MICMULT"}</definedName>
    <definedName name="cancel3_1" hidden="1">{"Summary",#N/A,FALSE,"MICMULT";"Income Statement",#N/A,FALSE,"MICMULT";"Cash Flows",#N/A,FALSE,"MICMULT"}</definedName>
    <definedName name="CANDIHide" localSheetId="1">#REF!</definedName>
    <definedName name="CANDIHide" localSheetId="0">#REF!</definedName>
    <definedName name="CANDIHide" localSheetId="7">#REF!</definedName>
    <definedName name="CANDIHide">#REF!</definedName>
    <definedName name="cap">#REF!</definedName>
    <definedName name="Cap_Deg">#REF!</definedName>
    <definedName name="Cap_Factor">#REF!</definedName>
    <definedName name="Cap_Pay">#REF!</definedName>
    <definedName name="Cap_Rate">#REF!</definedName>
    <definedName name="CapAccrual">#REF!</definedName>
    <definedName name="capacctsv1">#REF!</definedName>
    <definedName name="capacity">#REF!</definedName>
    <definedName name="Capacity_Compensation_Out">#REF!</definedName>
    <definedName name="Capacity_Factor">#REF!</definedName>
    <definedName name="Capacity_Factor_Out">#REF!</definedName>
    <definedName name="Capacity_Out">#REF!</definedName>
    <definedName name="capacity7">#REF!</definedName>
    <definedName name="capacityCases">#REF!</definedName>
    <definedName name="CapacityCol">3</definedName>
    <definedName name="capacitySwitch">#REF!</definedName>
    <definedName name="capacitySwitchArray">#REF!</definedName>
    <definedName name="CAPADJMT">#REF!</definedName>
    <definedName name="capandrates">#N/A</definedName>
    <definedName name="CapCostCol">38</definedName>
    <definedName name="CapDay">#REF!</definedName>
    <definedName name="Capex">#REF!</definedName>
    <definedName name="CapEx_Out">#REF!</definedName>
    <definedName name="CapEx_Tax_Depreciation_Out">#REF!</definedName>
    <definedName name="capex_year10">#REF!</definedName>
    <definedName name="capex_year11">#REF!</definedName>
    <definedName name="capex_year12">#REF!</definedName>
    <definedName name="capex_year13">#REF!</definedName>
    <definedName name="capex_year14">#REF!</definedName>
    <definedName name="capex_year15">#REF!</definedName>
    <definedName name="capex_year16">#REF!</definedName>
    <definedName name="capex_year17">#REF!</definedName>
    <definedName name="capex_year18">#REF!</definedName>
    <definedName name="capex_year19">#REF!</definedName>
    <definedName name="capex_year9">#REF!</definedName>
    <definedName name="capex05">#REF!</definedName>
    <definedName name="capex1998">#REF!</definedName>
    <definedName name="capex1999">#REF!</definedName>
    <definedName name="capex2000">#REF!</definedName>
    <definedName name="capex2001">#REF!</definedName>
    <definedName name="capex2002">#REF!</definedName>
    <definedName name="capex98">#REF!</definedName>
    <definedName name="capexAccountArray">#REF!</definedName>
    <definedName name="capexAccountRate">#REF!</definedName>
    <definedName name="CapexAccts">#REF!</definedName>
    <definedName name="CapexApr">#REF!</definedName>
    <definedName name="CapexAug">#REF!</definedName>
    <definedName name="CapexDec">#REF!</definedName>
    <definedName name="CapexDept">#REF!</definedName>
    <definedName name="CapexDeptMember">#REF!</definedName>
    <definedName name="CapexFeb">#REF!</definedName>
    <definedName name="CapExInputEnd">#REF!</definedName>
    <definedName name="CapexInputStart">#REF!</definedName>
    <definedName name="CapexJan">#REF!</definedName>
    <definedName name="CapexJul">#REF!</definedName>
    <definedName name="CapexJun">#REF!</definedName>
    <definedName name="CapexLRInputEnd">#REF!</definedName>
    <definedName name="CapexLRInputStart">#REF!</definedName>
    <definedName name="CapexMar">#REF!</definedName>
    <definedName name="CapexMay">#REF!</definedName>
    <definedName name="CapexMM">#REF!</definedName>
    <definedName name="CapexNov">#REF!</definedName>
    <definedName name="CapexOct">#REF!</definedName>
    <definedName name="capexOpenBalance">#REF!</definedName>
    <definedName name="CapexPoxValid">#REF!</definedName>
    <definedName name="CapexSep">#REF!</definedName>
    <definedName name="capexSwitch">#REF!</definedName>
    <definedName name="CAPFAC2">#REF!</definedName>
    <definedName name="CAPITAL">#REF!</definedName>
    <definedName name="Capital_Cost">#REF!</definedName>
    <definedName name="Capital_Expenditures">#REF!</definedName>
    <definedName name="CapitalExpenditures">#REF!</definedName>
    <definedName name="CapitalExpendituresMargin">#REF!</definedName>
    <definedName name="capitalGainTaxRate">#REF!</definedName>
    <definedName name="Capitalized_Interest_DCC">#REF!</definedName>
    <definedName name="Capitalized_Interest_DEC">#REF!</definedName>
    <definedName name="Capitalized_Interest_ELEC">#REF!</definedName>
    <definedName name="CapitalizedInterestExpense">#REF!</definedName>
    <definedName name="capitalleaseobligation">#REF!</definedName>
    <definedName name="CapKey">#REF!</definedName>
    <definedName name="CapParty">#REF!</definedName>
    <definedName name="CapProd">#REF!</definedName>
    <definedName name="caps">#REF!</definedName>
    <definedName name="CapX">#REF!</definedName>
    <definedName name="CAPX_SCN">#REF!</definedName>
    <definedName name="carryArray">#REF!</definedName>
    <definedName name="carryHurdle">#REF!</definedName>
    <definedName name="case">#REF!</definedName>
    <definedName name="Case_1">#REF!</definedName>
    <definedName name="Case_2">#REF!</definedName>
    <definedName name="Case1">#REF!</definedName>
    <definedName name="Case2">#REF!</definedName>
    <definedName name="case3">#REF!</definedName>
    <definedName name="case4">#REF!</definedName>
    <definedName name="CASENAME">#REF!</definedName>
    <definedName name="CaseNew">#REF!</definedName>
    <definedName name="CaseNumber">#REF!</definedName>
    <definedName name="cash">#REF!</definedName>
    <definedName name="CASH_BALANCE">#REF!</definedName>
    <definedName name="Cash_Interest_Paid_DCC">#REF!</definedName>
    <definedName name="Cash_Interest_Paid_DEC">#REF!</definedName>
    <definedName name="Cash_Interest_Paid_ELEC">#REF!</definedName>
    <definedName name="cash01">#REF!</definedName>
    <definedName name="CASH1998">#REF!</definedName>
    <definedName name="CASH1999">#REF!</definedName>
    <definedName name="CASH2003">#REF!</definedName>
    <definedName name="CashAndMarketableSecurities">#REF!</definedName>
    <definedName name="CASHDISB">#REF!</definedName>
    <definedName name="cashEquity">#REF!</definedName>
    <definedName name="CASHFLOW2">#REF!</definedName>
    <definedName name="CashFlowFromOperations">#REF!</definedName>
    <definedName name="CASHONCASH">#REF!</definedName>
    <definedName name="CASHREC">#REF!</definedName>
    <definedName name="Catagories">#REF!</definedName>
    <definedName name="Category_Tables">#REF!</definedName>
    <definedName name="CBWorkbookPriority" hidden="1">-2082472701</definedName>
    <definedName name="cc">#N/A</definedName>
    <definedName name="CC_Work_Type">#REF!</definedName>
    <definedName name="cca_rate">#REF!</definedName>
    <definedName name="ccc" localSheetId="1" hidden="1">{#N/A,#N/A,FALSE,"O&amp;M by processes";#N/A,#N/A,FALSE,"Elec Act vs Bud";#N/A,#N/A,FALSE,"G&amp;A";#N/A,#N/A,FALSE,"BGS";#N/A,#N/A,FALSE,"Res Cost"}</definedName>
    <definedName name="ccc" localSheetId="0" hidden="1">{#N/A,#N/A,FALSE,"O&amp;M by processes";#N/A,#N/A,FALSE,"Elec Act vs Bud";#N/A,#N/A,FALSE,"G&amp;A";#N/A,#N/A,FALSE,"BGS";#N/A,#N/A,FALSE,"Res Cost"}</definedName>
    <definedName name="ccc" localSheetId="7" hidden="1">{#N/A,#N/A,FALSE,"O&amp;M by processes";#N/A,#N/A,FALSE,"Elec Act vs Bud";#N/A,#N/A,FALSE,"G&amp;A";#N/A,#N/A,FALSE,"BGS";#N/A,#N/A,FALSE,"Res Cost"}</definedName>
    <definedName name="ccc" localSheetId="9"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 hidden="1">{#N/A,#N/A,FALSE,"O&amp;M by processes";#N/A,#N/A,FALSE,"Elec Act vs Bud";#N/A,#N/A,FALSE,"G&amp;A";#N/A,#N/A,FALSE,"BGS";#N/A,#N/A,FALSE,"Res Cost"}</definedName>
    <definedName name="cccc" localSheetId="0" hidden="1">{#N/A,#N/A,FALSE,"O&amp;M by processes";#N/A,#N/A,FALSE,"Elec Act vs Bud";#N/A,#N/A,FALSE,"G&amp;A";#N/A,#N/A,FALSE,"BGS";#N/A,#N/A,FALSE,"Res Cost"}</definedName>
    <definedName name="cccc" localSheetId="7" hidden="1">{#N/A,#N/A,FALSE,"O&amp;M by processes";#N/A,#N/A,FALSE,"Elec Act vs Bud";#N/A,#N/A,FALSE,"G&amp;A";#N/A,#N/A,FALSE,"BGS";#N/A,#N/A,FALSE,"Res Cost"}</definedName>
    <definedName name="cccc" localSheetId="9" hidden="1">{#N/A,#N/A,FALSE,"O&amp;M by processes";#N/A,#N/A,FALSE,"Elec Act vs Bud";#N/A,#N/A,FALSE,"G&amp;A";#N/A,#N/A,FALSE,"BGS";#N/A,#N/A,FALSE,"Res Cost"}</definedName>
    <definedName name="cccc" hidden="1">{#N/A,#N/A,FALSE,"O&amp;M by processes";#N/A,#N/A,FALSE,"Elec Act vs Bud";#N/A,#N/A,FALSE,"G&amp;A";#N/A,#N/A,FALSE,"BGS";#N/A,#N/A,FALSE,"Res Cost"}</definedName>
    <definedName name="ccdfina">#N/A</definedName>
    <definedName name="cCols">COUNTA(#REF!)</definedName>
    <definedName name="cdr">#REF!</definedName>
    <definedName name="CEFAC">#REF!</definedName>
    <definedName name="cegToll">#REF!</definedName>
    <definedName name="Cell_1">#REF!</definedName>
    <definedName name="Cell_Phone_Dollars">#REF!</definedName>
    <definedName name="CELLPHONE_DOLLARS">#REF!</definedName>
    <definedName name="CENTER">#REF!</definedName>
    <definedName name="CENTOIL">#REF!</definedName>
    <definedName name="centraman">#REF!</definedName>
    <definedName name="CENTRANS">#REF!</definedName>
    <definedName name="cf">#REF!</definedName>
    <definedName name="CF_99_04">#REF!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NEP">#REF!</definedName>
    <definedName name="cf_amort_ret_dcc">#REF!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NEP">#REF!</definedName>
    <definedName name="cf_asset_sales_dfd">#REF!</definedName>
    <definedName name="cf_asset_sales_dgov">#REF!</definedName>
    <definedName name="cf_asset_sales_egov">#REF!</definedName>
    <definedName name="cf_asset_sales_gov">#REF!</definedName>
    <definedName name="cf_asset_sales_ngov">#REF!</definedName>
    <definedName name="cf_asset_sales_rgov">#REF!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NEP">#REF!</definedName>
    <definedName name="cf_cap_exp_corp">#REF!</definedName>
    <definedName name="cf_cap_exp_dgov">#REF!</definedName>
    <definedName name="cf_cap_exp_eadj">#REF!</definedName>
    <definedName name="cf_cap_exp_egov">#REF!</definedName>
    <definedName name="cf_cap_exp_fsad">#REF!</definedName>
    <definedName name="cf_cap_exp_gadj">#REF!</definedName>
    <definedName name="cf_cap_exp_gov">#REF!</definedName>
    <definedName name="cf_cap_exp_mali">#REF!</definedName>
    <definedName name="cf_cap_exp_mwp">#REF!</definedName>
    <definedName name="cf_cap_exp_ngov">#REF!</definedName>
    <definedName name="cf_cap_exp_npl">#REF!</definedName>
    <definedName name="cf_cap_exp_rgov">#REF!</definedName>
    <definedName name="cf_cap_exp_rmwp">#REF!</definedName>
    <definedName name="cf_cap_exp_rode">#REF!</definedName>
    <definedName name="cf_cap_exp_vfs">#REF!</definedName>
    <definedName name="cf_cap_exp_wolv">#REF!</definedName>
    <definedName name="cf_cash_chg_CMNEP">#REF!</definedName>
    <definedName name="cf_cash_chg_eadj">#REF!</definedName>
    <definedName name="cf_cash_chg_fsad">#REF!</definedName>
    <definedName name="cf_cash_chg_gadj">#REF!</definedName>
    <definedName name="cf_cash_chg_gov">#REF!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NEP">#REF!</definedName>
    <definedName name="cf_cms_iss_corp">#REF!</definedName>
    <definedName name="cf_cms_iss_dgov">#REF!</definedName>
    <definedName name="cf_cms_iss_eadj">#REF!</definedName>
    <definedName name="cf_cms_iss_egov">#REF!</definedName>
    <definedName name="cf_cms_iss_fsad">#REF!</definedName>
    <definedName name="cf_cms_iss_gadj">#REF!</definedName>
    <definedName name="cf_cms_iss_gov">#REF!</definedName>
    <definedName name="cf_cms_iss_mali">#REF!</definedName>
    <definedName name="cf_cms_iss_mwp">#REF!</definedName>
    <definedName name="cf_cms_iss_ngov">#REF!</definedName>
    <definedName name="cf_cms_iss_npl">#REF!</definedName>
    <definedName name="cf_cms_iss_rgov">#REF!</definedName>
    <definedName name="cf_cms_iss_rmwp">#REF!</definedName>
    <definedName name="cf_cms_iss_rode">#REF!</definedName>
    <definedName name="cf_cms_iss_vfs">#REF!</definedName>
    <definedName name="cf_cms_iss_wolv">#REF!</definedName>
    <definedName name="cf_convert_iss_CM4DC">#REF!</definedName>
    <definedName name="cf_convert_iss_CM4DE">#REF!</definedName>
    <definedName name="cf_convert_iss_CMNEP">#REF!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NEP">#REF!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expan_capx_0">#REF!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orp">#REF!</definedName>
    <definedName name="cf_expan_capx_dgov">#REF!</definedName>
    <definedName name="cf_expan_capx_eadj">#REF!</definedName>
    <definedName name="cf_expan_capx_egov">#REF!</definedName>
    <definedName name="cf_expan_capx_fsad">#REF!</definedName>
    <definedName name="cf_expan_capx_gadj">#REF!</definedName>
    <definedName name="cf_expan_capx_gov">#REF!</definedName>
    <definedName name="cf_expan_capx_iden_eadj">#REF!</definedName>
    <definedName name="cf_expan_capx_iden_etrn">#REF!</definedName>
    <definedName name="cf_expan_capx_iden_fsad">#REF!</definedName>
    <definedName name="cf_expan_capx_iden_gadj">#REF!</definedName>
    <definedName name="cf_expan_capx_iden_gov">#REF!</definedName>
    <definedName name="cf_expan_capx_mali">#REF!</definedName>
    <definedName name="cf_expan_capx_mwp">#REF!</definedName>
    <definedName name="cf_expan_capx_ngov">#REF!</definedName>
    <definedName name="cf_expan_capx_npl">#REF!</definedName>
    <definedName name="cf_expan_capx_rgov">#REF!</definedName>
    <definedName name="cf_expan_capx_rmwp">#REF!</definedName>
    <definedName name="cf_expan_capx_rode">#REF!</definedName>
    <definedName name="cf_expan_capx_vfs">#REF!</definedName>
    <definedName name="cf_expan_capx_wolv">#REF!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NEP">#REF!</definedName>
    <definedName name="cf_fin_act_corp">#REF!</definedName>
    <definedName name="cf_fin_act_dgov">#REF!</definedName>
    <definedName name="cf_fin_act_eadj">#REF!</definedName>
    <definedName name="cf_fin_act_egov">#REF!</definedName>
    <definedName name="cf_fin_act_fsad">#REF!</definedName>
    <definedName name="cf_fin_act_gadj">#REF!</definedName>
    <definedName name="cf_fin_act_gov">#REF!</definedName>
    <definedName name="cf_fin_act_mali">#REF!</definedName>
    <definedName name="cf_fin_act_ngov">#REF!</definedName>
    <definedName name="cf_fin_act_npl">#REF!</definedName>
    <definedName name="cf_fin_act_rgov">#REF!</definedName>
    <definedName name="cf_fin_act_vfs">#REF!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NEP">#REF!</definedName>
    <definedName name="cf_inv_act_corp">#REF!</definedName>
    <definedName name="cf_inv_act_dgov">#REF!</definedName>
    <definedName name="cf_inv_act_eadj">#REF!</definedName>
    <definedName name="cf_inv_act_egov">#REF!</definedName>
    <definedName name="cf_inv_act_fsad">#REF!</definedName>
    <definedName name="cf_inv_act_gadj">#REF!</definedName>
    <definedName name="cf_inv_act_gov">#REF!</definedName>
    <definedName name="cf_inv_act_mali">#REF!</definedName>
    <definedName name="cf_inv_act_mwp">#REF!</definedName>
    <definedName name="cf_inv_act_ngov">#REF!</definedName>
    <definedName name="cf_inv_act_npl">#REF!</definedName>
    <definedName name="cf_inv_act_rgov">#REF!</definedName>
    <definedName name="cf_inv_act_rmwp">#REF!</definedName>
    <definedName name="cf_inv_act_rode">#REF!</definedName>
    <definedName name="cf_inv_act_vfs">#REF!</definedName>
    <definedName name="cf_inv_act_wolv">#REF!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NEP">#REF!</definedName>
    <definedName name="cf_invsec_corp">#REF!</definedName>
    <definedName name="cf_invsec_dgov">#REF!</definedName>
    <definedName name="cf_invsec_eadj">#REF!</definedName>
    <definedName name="cf_invsec_egov">#REF!</definedName>
    <definedName name="cf_invsec_fsad">#REF!</definedName>
    <definedName name="cf_invsec_gadj">#REF!</definedName>
    <definedName name="cf_invsec_gov">#REF!</definedName>
    <definedName name="cf_invsec_mali">#REF!</definedName>
    <definedName name="cf_invsec_mwp">#REF!</definedName>
    <definedName name="cf_invsec_ngov">#REF!</definedName>
    <definedName name="cf_invsec_npl">#REF!</definedName>
    <definedName name="cf_invsec_rgov">#REF!</definedName>
    <definedName name="cf_invsec_rmwp">#REF!</definedName>
    <definedName name="cf_invsec_rode">#REF!</definedName>
    <definedName name="cf_invsec_vfs">#REF!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NEP">#REF!</definedName>
    <definedName name="cf_ltd_iss_corp">#REF!</definedName>
    <definedName name="cf_ltd_iss_dgov">#REF!</definedName>
    <definedName name="cf_ltd_iss_eadj">#REF!</definedName>
    <definedName name="cf_ltd_iss_egov">#REF!</definedName>
    <definedName name="cf_ltd_iss_fsad">#REF!</definedName>
    <definedName name="cf_ltd_iss_gadj">#REF!</definedName>
    <definedName name="cf_ltd_iss_gov">#REF!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gov">#REF!</definedName>
    <definedName name="cf_ltd_iss_npl">#REF!</definedName>
    <definedName name="cf_ltd_iss_rgov">#REF!</definedName>
    <definedName name="cf_ltd_iss_rmwp">#REF!</definedName>
    <definedName name="cf_ltd_iss_rode">#REF!</definedName>
    <definedName name="cf_ltd_iss_vfs">#REF!</definedName>
    <definedName name="cf_ltd_iss_wolv">#REF!</definedName>
    <definedName name="cf_maint_capx_0">#REF!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orp">#REF!</definedName>
    <definedName name="cf_maint_capx_dgov">#REF!</definedName>
    <definedName name="cf_maint_capx_eadj">#REF!</definedName>
    <definedName name="cf_maint_capx_egov">#REF!</definedName>
    <definedName name="cf_maint_capx_fsad">#REF!</definedName>
    <definedName name="cf_maint_capx_gadj">#REF!</definedName>
    <definedName name="cf_maint_capx_gov">#REF!</definedName>
    <definedName name="cf_maint_capx_iden_eadj">#REF!</definedName>
    <definedName name="cf_maint_capx_iden_etrn">#REF!</definedName>
    <definedName name="cf_maint_capx_iden_fsad">#REF!</definedName>
    <definedName name="cf_maint_capx_iden_gadj">#REF!</definedName>
    <definedName name="cf_maint_capx_iden_gov">#REF!</definedName>
    <definedName name="cf_maint_capx_mali">#REF!</definedName>
    <definedName name="cf_maint_capx_mwp">#REF!</definedName>
    <definedName name="cf_maint_capx_ngov">#REF!</definedName>
    <definedName name="cf_maint_capx_npl">#REF!</definedName>
    <definedName name="cf_maint_capx_rgov">#REF!</definedName>
    <definedName name="cf_maint_capx_rmwp">#REF!</definedName>
    <definedName name="cf_maint_capx_rode">#REF!</definedName>
    <definedName name="cf_maint_capx_vfs">#REF!</definedName>
    <definedName name="cf_maint_capx_wolv">#REF!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NEP">#REF!</definedName>
    <definedName name="cf_oper_corp">#REF!</definedName>
    <definedName name="cf_oper_dgov">#REF!</definedName>
    <definedName name="cf_oper_eadj">#REF!</definedName>
    <definedName name="cf_oper_egov">#REF!</definedName>
    <definedName name="cf_oper_fsad">#REF!</definedName>
    <definedName name="cf_oper_gadj">#REF!</definedName>
    <definedName name="cf_oper_gov">#REF!</definedName>
    <definedName name="cf_oper_mali">#REF!</definedName>
    <definedName name="cf_oper_mwp">#REF!</definedName>
    <definedName name="cf_oper_ngov">#REF!</definedName>
    <definedName name="cf_oper_npl">#REF!</definedName>
    <definedName name="cf_oper_rgov">#REF!</definedName>
    <definedName name="cf_oper_rmwp">#REF!</definedName>
    <definedName name="cf_oper_rode">#REF!</definedName>
    <definedName name="cf_oper_vfs">#REF!</definedName>
    <definedName name="cf_oper_wolv">#REF!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NEP">#REF!</definedName>
    <definedName name="cf_pfs_div_dgov">#REF!</definedName>
    <definedName name="cf_pfs_div_egov">#REF!</definedName>
    <definedName name="cf_pfs_div_fsad">#REF!</definedName>
    <definedName name="cf_pfs_div_gadj">#REF!</definedName>
    <definedName name="cf_pfs_div_gov">#REF!</definedName>
    <definedName name="cf_pfs_div_ngov">#REF!</definedName>
    <definedName name="cf_pfs_div_rgov">#REF!</definedName>
    <definedName name="cf_pfs_div_vfs">#REF!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NEP">#REF!</definedName>
    <definedName name="cf_stb_iss_corp">#REF!</definedName>
    <definedName name="cf_stb_iss_dgov">#REF!</definedName>
    <definedName name="cf_stb_iss_eadj">#REF!</definedName>
    <definedName name="cf_stb_iss_egov">#REF!</definedName>
    <definedName name="cf_stb_iss_fsad">#REF!</definedName>
    <definedName name="cf_stb_iss_gadj">#REF!</definedName>
    <definedName name="cf_stb_iss_gov">#REF!</definedName>
    <definedName name="cf_stb_iss_mali">#REF!</definedName>
    <definedName name="cf_stb_iss_mwp">#REF!</definedName>
    <definedName name="cf_stb_iss_ngov">#REF!</definedName>
    <definedName name="cf_stb_iss_npl">#REF!</definedName>
    <definedName name="cf_stb_iss_rgov">#REF!</definedName>
    <definedName name="cf_stb_iss_rmwp">#REF!</definedName>
    <definedName name="cf_stb_iss_rode">#REF!</definedName>
    <definedName name="cf_stb_iss_vfs">#REF!</definedName>
    <definedName name="cf_stb_iss_wolv">#REF!</definedName>
    <definedName name="cf_tot_constr_CMDCC">#REF!</definedName>
    <definedName name="cf_tot_constr_CMDEC">#REF!</definedName>
    <definedName name="cf_tot_constr_CMELE">#REF!</definedName>
    <definedName name="cf_tot_constr_CMNEP">#REF!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NEP">#REF!</definedName>
    <definedName name="cf_tot_ret_corp">#REF!</definedName>
    <definedName name="cf_tot_ret_dgov">#REF!</definedName>
    <definedName name="cf_tot_ret_eadj">#REF!</definedName>
    <definedName name="cf_tot_ret_egov">#REF!</definedName>
    <definedName name="cf_tot_ret_fsad">#REF!</definedName>
    <definedName name="cf_tot_ret_gadj">#REF!</definedName>
    <definedName name="cf_tot_ret_gov">#REF!</definedName>
    <definedName name="cf_tot_ret_mali">#REF!</definedName>
    <definedName name="cf_tot_ret_mwp">#REF!</definedName>
    <definedName name="cf_tot_ret_ngov">#REF!</definedName>
    <definedName name="cf_tot_ret_npl">#REF!</definedName>
    <definedName name="cf_tot_ret_rgov">#REF!</definedName>
    <definedName name="cf_tot_ret_rmwp">#REF!</definedName>
    <definedName name="cf_tot_ret_rode">#REF!</definedName>
    <definedName name="cf_tot_ret_vfs">#REF!</definedName>
    <definedName name="cf_tot_ret_wolv">#REF!</definedName>
    <definedName name="cf_vfs_iss_CM4DC">#REF!</definedName>
    <definedName name="cf_vfs_iss_CM4DE">#REF!</definedName>
    <definedName name="cf_vfs_iss_CMNEP">#REF!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2DC">#REF!</definedName>
    <definedName name="cf_wc_minint_be_CM3DC">#REF!</definedName>
    <definedName name="cf_wc_minint_be_CM4DC">#REF!</definedName>
    <definedName name="cf_wc_minint_be_CMNEP">#REF!</definedName>
    <definedName name="cf_wc_minint_be_corp">#REF!</definedName>
    <definedName name="cf_wc_minint_be_dgov">#REF!</definedName>
    <definedName name="cf_wc_minint_be_eadj">#REF!</definedName>
    <definedName name="cf_wc_minint_be_egov">#REF!</definedName>
    <definedName name="cf_wc_minint_be_fsad">#REF!</definedName>
    <definedName name="cf_wc_minint_be_gadj">#REF!</definedName>
    <definedName name="cf_wc_minint_be_gov">#REF!</definedName>
    <definedName name="cf_wc_minint_be_mali">#REF!</definedName>
    <definedName name="cf_wc_minint_be_mwp">#REF!</definedName>
    <definedName name="cf_wc_minint_be_ngov">#REF!</definedName>
    <definedName name="cf_wc_minint_be_npl">#REF!</definedName>
    <definedName name="cf_wc_minint_be_rgov">#REF!</definedName>
    <definedName name="cf_wc_minint_be_rmwp">#REF!</definedName>
    <definedName name="cf_wc_minint_be_rode">#REF!</definedName>
    <definedName name="cf_wc_minint_be_vfs">#REF!</definedName>
    <definedName name="cf_wc_minint_be_wolv">#REF!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2DC">#REF!</definedName>
    <definedName name="cf_wc_minint_maint_CM3DC">#REF!</definedName>
    <definedName name="cf_wc_minint_maint_CM4DC">#REF!</definedName>
    <definedName name="cf_wc_minint_maint_CMNEP">#REF!</definedName>
    <definedName name="cf_wc_minint_maint_corp">#REF!</definedName>
    <definedName name="cf_wc_minint_maint_dgov">#REF!</definedName>
    <definedName name="cf_wc_minint_maint_eadj">#REF!</definedName>
    <definedName name="cf_wc_minint_maint_egov">#REF!</definedName>
    <definedName name="cf_wc_minint_maint_fsad">#REF!</definedName>
    <definedName name="cf_wc_minint_maint_gadj">#REF!</definedName>
    <definedName name="cf_wc_minint_maint_gov">#REF!</definedName>
    <definedName name="cf_wc_minint_maint_mali">#REF!</definedName>
    <definedName name="cf_wc_minint_maint_mwp">#REF!</definedName>
    <definedName name="cf_wc_minint_maint_ngov">#REF!</definedName>
    <definedName name="cf_wc_minint_maint_npl">#REF!</definedName>
    <definedName name="cf_wc_minint_maint_rgov">#REF!</definedName>
    <definedName name="cf_wc_minint_maint_rmwp">#REF!</definedName>
    <definedName name="cf_wc_minint_maint_rode">#REF!</definedName>
    <definedName name="cf_wc_minint_maint_vfs">#REF!</definedName>
    <definedName name="cf_wc_minint_maint_wolv">#REF!</definedName>
    <definedName name="CFAC">#REF!</definedName>
    <definedName name="cfcfee1">#REF!</definedName>
    <definedName name="cfcfees">#REF!</definedName>
    <definedName name="cfcfees1">#REF!</definedName>
    <definedName name="cfcfees1a">#REF!</definedName>
    <definedName name="cfcfees1c">#REF!</definedName>
    <definedName name="cfcfees2">#REF!</definedName>
    <definedName name="cfcfees22">#REF!</definedName>
    <definedName name="cfcfeesa">#REF!</definedName>
    <definedName name="cfcfeesb">#REF!</definedName>
    <definedName name="cfcfeess">#REF!</definedName>
    <definedName name="cfcsale1">#REF!</definedName>
    <definedName name="cfcsales">#REF!</definedName>
    <definedName name="cfcsales01">#REF!</definedName>
    <definedName name="cfcsales1">#REF!</definedName>
    <definedName name="cfcsales1a">#REF!</definedName>
    <definedName name="cfcsales1c">#REF!</definedName>
    <definedName name="cfcsales2">#REF!</definedName>
    <definedName name="cfcsalesa">#REF!</definedName>
    <definedName name="cfcsalesb">#REF!</definedName>
    <definedName name="cfcsaless">#REF!</definedName>
    <definedName name="cfs">#REF!</definedName>
    <definedName name="CFSUM">#REF!</definedName>
    <definedName name="CH_COS" localSheetId="1">#REF!</definedName>
    <definedName name="CH_COS" localSheetId="0">#REF!</definedName>
    <definedName name="CH_COS" localSheetId="7">#REF!</definedName>
    <definedName name="CH_COS">#REF!</definedName>
    <definedName name="change">#REF!</definedName>
    <definedName name="Change_Date">#REF!</definedName>
    <definedName name="Change_Initial">#REF!</definedName>
    <definedName name="Change_Rev">#REF!</definedName>
    <definedName name="ChangeInAccountsPayable">#REF!</definedName>
    <definedName name="ChangeInAccountsReceivable">#REF!</definedName>
    <definedName name="ChangeInInventories">#REF!</definedName>
    <definedName name="ChangeInNetWorkingCapital">#REF!</definedName>
    <definedName name="ChangeInOtherCurrentAssets">#REF!</definedName>
    <definedName name="ChangeInOtherCurrentLiabilities">#REF!</definedName>
    <definedName name="ChangeNWC">#REF!</definedName>
    <definedName name="charge_covenant">#REF!</definedName>
    <definedName name="charge_customer">#REF!</definedName>
    <definedName name="charge_other1">#REF!</definedName>
    <definedName name="charge_other2">#REF!</definedName>
    <definedName name="charge_other3">#REF!</definedName>
    <definedName name="charge_other4">#REF!</definedName>
    <definedName name="charge_other5">#REF!</definedName>
    <definedName name="charge_tradename">#REF!</definedName>
    <definedName name="CHARGE2">#REF!</definedName>
    <definedName name="CHARGE4">#REF!</definedName>
    <definedName name="chart" localSheetId="1">#REF!</definedName>
    <definedName name="chart" localSheetId="0">#REF!</definedName>
    <definedName name="chart" localSheetId="7">#REF!</definedName>
    <definedName name="chart">#REF!</definedName>
    <definedName name="ChartData">#REF!</definedName>
    <definedName name="check">#REF!</definedName>
    <definedName name="check1">#REF!</definedName>
    <definedName name="ChgClassFlag">#REF!</definedName>
    <definedName name="ChgStatusFlag">#REF!</definedName>
    <definedName name="Choices_Wrapper">#N/A</definedName>
    <definedName name="CHOOSE">#REF!</definedName>
    <definedName name="CI">#REF!</definedName>
    <definedName name="CIP">#REF!</definedName>
    <definedName name="CIQWBGuid">"1f5a91d4-5542-4639-807c-12862b3e28ba"</definedName>
    <definedName name="CIRC">#REF!</definedName>
    <definedName name="circ1">#REF!</definedName>
    <definedName name="circ2">#REF!</definedName>
    <definedName name="circb">#REF!</definedName>
    <definedName name="circular">#REF!</definedName>
    <definedName name="CISO">#REF!</definedName>
    <definedName name="CivilHide" localSheetId="1">#REF!</definedName>
    <definedName name="CivilHide" localSheetId="0">#REF!</definedName>
    <definedName name="CivilHide" localSheetId="7">#REF!</definedName>
    <definedName name="CivilHide">#REF!</definedName>
    <definedName name="ClassA">#REF!</definedName>
    <definedName name="ClassB">#REF!</definedName>
    <definedName name="Classification">#REF!</definedName>
    <definedName name="claw">#REF!</definedName>
    <definedName name="client">#REF!</definedName>
    <definedName name="client_co">#REF!</definedName>
    <definedName name="closingDate">#REF!</definedName>
    <definedName name="ClosingPrice">#REF!</definedName>
    <definedName name="cmbs">#REF!</definedName>
    <definedName name="cms_dividends">#REF!</definedName>
    <definedName name="CMWH">#REF!</definedName>
    <definedName name="CO_Data_Elements">#REF!</definedName>
    <definedName name="CO_Factor">#REF!</definedName>
    <definedName name="CO2_Offsets_Construction">#REF!</definedName>
    <definedName name="COA">#REF!</definedName>
    <definedName name="Coal_Prices">#REF!</definedName>
    <definedName name="CoalInflation">#REF!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#REF!</definedName>
    <definedName name="coeff">#REF!</definedName>
    <definedName name="cogs">#REF!</definedName>
    <definedName name="COGS_as_a___of_Sales">#REF!</definedName>
    <definedName name="cogs_exhibit_letter">#REF!</definedName>
    <definedName name="cogs1">#REF!</definedName>
    <definedName name="cogs2">#REF!</definedName>
    <definedName name="cogs3">#REF!</definedName>
    <definedName name="cogs4">#REF!</definedName>
    <definedName name="cogs5">#REF!</definedName>
    <definedName name="colGasRevenue">#REF!</definedName>
    <definedName name="colGasVolume">#REF!</definedName>
    <definedName name="colPowerDelivery">#REF!</definedName>
    <definedName name="colPowerEndDate">#REF!</definedName>
    <definedName name="colPowerFlowDate">#REF!</definedName>
    <definedName name="colPowerRevenue">#REF!</definedName>
    <definedName name="colPowerTradeDate">#REF!</definedName>
    <definedName name="colPowerVolume">#REF!</definedName>
    <definedName name="column_heading">#REF!</definedName>
    <definedName name="comb">#REF!</definedName>
    <definedName name="comb2">#REF!</definedName>
    <definedName name="combbs">#REF!</definedName>
    <definedName name="CombinedTaxRate">#REF!</definedName>
    <definedName name="COMBINST" localSheetId="0">#REF!</definedName>
    <definedName name="COMBINST" localSheetId="7">#REF!</definedName>
    <definedName name="COMBINST">#REF!</definedName>
    <definedName name="COMBLBR" localSheetId="0">#REF!</definedName>
    <definedName name="COMBLBR" localSheetId="7">#REF!</definedName>
    <definedName name="COMBLBR">#REF!</definedName>
    <definedName name="combsources">#REF!</definedName>
    <definedName name="ComGen">#REF!</definedName>
    <definedName name="Comments">#REF!</definedName>
    <definedName name="CommercialPaper">#REF!</definedName>
    <definedName name="Commitment_Date">#REF!</definedName>
    <definedName name="Commodities">#REF!</definedName>
    <definedName name="common">#REF!</definedName>
    <definedName name="Common_Dividends">#REF!</definedName>
    <definedName name="Common_Lbr12">#REF!</definedName>
    <definedName name="Common_Lbr34">#REF!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on_TB12">#REF!</definedName>
    <definedName name="Common_TB34">#REF!</definedName>
    <definedName name="Common12">#REF!</definedName>
    <definedName name="Common34">#REF!</definedName>
    <definedName name="Commoncost">#REF!</definedName>
    <definedName name="Commoncost1">#REF!</definedName>
    <definedName name="CommonDividendsPaid">#REF!</definedName>
    <definedName name="CommonEquity">#REF!</definedName>
    <definedName name="CommonOutstanding">#REF!</definedName>
    <definedName name="Communication_Services_CAPX">#REF!</definedName>
    <definedName name="Communication_Services_EBIT">#REF!</definedName>
    <definedName name="Communication_Services_MAINT">#REF!</definedName>
    <definedName name="COMP">#REF!</definedName>
    <definedName name="Comp1">"DYNEGY INC                                                  |DYN"</definedName>
    <definedName name="Comp10">""</definedName>
    <definedName name="Comp2">"RELIANT ENERGY INC                                                  |RRI"</definedName>
    <definedName name="Comp3">"NRG ENERGY INC                                                  |NRG"</definedName>
    <definedName name="Comp4">""</definedName>
    <definedName name="Comp5">""</definedName>
    <definedName name="Comp6">""</definedName>
    <definedName name="Comp7">""</definedName>
    <definedName name="Comp8">""</definedName>
    <definedName name="Comp9">""</definedName>
    <definedName name="Company">#REF!</definedName>
    <definedName name="Company_Name">"Cavalier Homes, Inc."</definedName>
    <definedName name="company1fye">#REF!</definedName>
    <definedName name="companyfye">#REF!</definedName>
    <definedName name="CompanyHQ">#REF!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re" localSheetId="0">#REF!</definedName>
    <definedName name="Compare" localSheetId="7">#REF!</definedName>
    <definedName name="Compare">#REF!</definedName>
    <definedName name="CompletionDate">#REF!</definedName>
    <definedName name="CompList">#REF!</definedName>
    <definedName name="Comps">#REF!</definedName>
    <definedName name="coname">#REF!</definedName>
    <definedName name="CONCDATABASE" localSheetId="0">#REF!</definedName>
    <definedName name="CONCDATABASE" localSheetId="7">#REF!</definedName>
    <definedName name="CONCDATABASE">#REF!</definedName>
    <definedName name="ConcreteHide" localSheetId="0">#REF!</definedName>
    <definedName name="ConcreteHide" localSheetId="7">#REF!</definedName>
    <definedName name="ConcreteHide">#REF!</definedName>
    <definedName name="ConditionCol">39</definedName>
    <definedName name="Conductor">#REF!</definedName>
    <definedName name="ConfSwitch">#REF!</definedName>
    <definedName name="CONIS">#REF!</definedName>
    <definedName name="CONLBR" localSheetId="0">#REF!</definedName>
    <definedName name="CONLBR" localSheetId="7">#REF!</definedName>
    <definedName name="CONLBR">#REF!</definedName>
    <definedName name="cono_yes">#REF!</definedName>
    <definedName name="CONS1">#REF!</definedName>
    <definedName name="consbs">#REF!</definedName>
    <definedName name="consideration">#REF!</definedName>
    <definedName name="CONSINST" localSheetId="0">#REF!</definedName>
    <definedName name="CONSINST" localSheetId="7">#REF!</definedName>
    <definedName name="CONSINST">#REF!</definedName>
    <definedName name="Consolid" localSheetId="1" hidden="1">{#N/A,#N/A,FALSE,"O&amp;M by processes";#N/A,#N/A,FALSE,"Elec Act vs Bud";#N/A,#N/A,FALSE,"G&amp;A";#N/A,#N/A,FALSE,"BGS";#N/A,#N/A,FALSE,"Res Cost"}</definedName>
    <definedName name="Consolid" localSheetId="0" hidden="1">{#N/A,#N/A,FALSE,"O&amp;M by processes";#N/A,#N/A,FALSE,"Elec Act vs Bud";#N/A,#N/A,FALSE,"G&amp;A";#N/A,#N/A,FALSE,"BGS";#N/A,#N/A,FALSE,"Res Cost"}</definedName>
    <definedName name="Consolid" localSheetId="7" hidden="1">{#N/A,#N/A,FALSE,"O&amp;M by processes";#N/A,#N/A,FALSE,"Elec Act vs Bud";#N/A,#N/A,FALSE,"G&amp;A";#N/A,#N/A,FALSE,"BGS";#N/A,#N/A,FALSE,"Res Cost"}</definedName>
    <definedName name="Consolid" localSheetId="9"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 hidden="1">{#N/A,#N/A,FALSE,"O&amp;M by processes";#N/A,#N/A,FALSE,"Elec Act vs Bud";#N/A,#N/A,FALSE,"G&amp;A";#N/A,#N/A,FALSE,"BGS";#N/A,#N/A,FALSE,"Res Cost"}</definedName>
    <definedName name="Consolidated" localSheetId="0" hidden="1">{#N/A,#N/A,FALSE,"O&amp;M by processes";#N/A,#N/A,FALSE,"Elec Act vs Bud";#N/A,#N/A,FALSE,"G&amp;A";#N/A,#N/A,FALSE,"BGS";#N/A,#N/A,FALSE,"Res Cost"}</definedName>
    <definedName name="Consolidated" localSheetId="7" hidden="1">{#N/A,#N/A,FALSE,"O&amp;M by processes";#N/A,#N/A,FALSE,"Elec Act vs Bud";#N/A,#N/A,FALSE,"G&amp;A";#N/A,#N/A,FALSE,"BGS";#N/A,#N/A,FALSE,"Res Cost"}</definedName>
    <definedName name="Consolidated" localSheetId="9" hidden="1">{#N/A,#N/A,FALSE,"O&amp;M by processes";#N/A,#N/A,FALSE,"Elec Act vs Bud";#N/A,#N/A,FALSE,"G&amp;A";#N/A,#N/A,FALSE,"BGS";#N/A,#N/A,FALSE,"Res Cost"}</definedName>
    <definedName name="Consolidated" hidden="1">{#N/A,#N/A,FALSE,"O&amp;M by processes";#N/A,#N/A,FALSE,"Elec Act vs Bud";#N/A,#N/A,FALSE,"G&amp;A";#N/A,#N/A,FALSE,"BGS";#N/A,#N/A,FALSE,"Res Cost"}</definedName>
    <definedName name="CONSTANT">#REF!</definedName>
    <definedName name="CONSTANT1">#REF!</definedName>
    <definedName name="ConstantsTable">#REF!</definedName>
    <definedName name="Constr_Indirects_Labor" localSheetId="1">#REF!</definedName>
    <definedName name="Constr_Indirects_Labor" localSheetId="0">#REF!</definedName>
    <definedName name="Constr_Indirects_Labor" localSheetId="7">#REF!</definedName>
    <definedName name="Constr_Indirects_Labor">#REF!</definedName>
    <definedName name="Construction_Contingency_Amount">#REF!</definedName>
    <definedName name="Construction_Delay">#REF!</definedName>
    <definedName name="Construction_Draw_Balance_of_Facility_Monthly_Percentages">#REF!</definedName>
    <definedName name="Construction_Draw_BOP_Spares_Monthly_Percentages">#REF!</definedName>
    <definedName name="Construction_Draw_GA_Salaries">#REF!</definedName>
    <definedName name="Construction_Draw_Gas_Interconnect_Monthly_Percentage">#REF!</definedName>
    <definedName name="Construction_Draw_Initial_Spares_Monthly_Percentages">#REF!</definedName>
    <definedName name="Construction_Draw_O_M_Mobilization_Monthly_Percentages">#REF!</definedName>
    <definedName name="Construction_Draw_Owners_Contig">#REF!</definedName>
    <definedName name="Construction_Draw_Power_Island_CT_Monthly_Percentage">#REF!</definedName>
    <definedName name="Construction_Draw_Power_Island_HRSG_Other_Monthly_Percentage">#REF!</definedName>
    <definedName name="Construction_Draw_Power_Island_ST_Monthly_Percentage">#REF!</definedName>
    <definedName name="Construction_Draw_Transmission_Interconnect_Monthly_Percentage">#REF!</definedName>
    <definedName name="Construction_Draw_Water_Interconnect_Monthly_Percentage">#REF!</definedName>
    <definedName name="Construction_Duration__months">#REF!</definedName>
    <definedName name="Construction_Duration_Planned">#REF!</definedName>
    <definedName name="Construction_Month_Date">#REF!</definedName>
    <definedName name="Construction_Other_G_A">#REF!</definedName>
    <definedName name="Construction_Period">#REF!</definedName>
    <definedName name="Construction_Professional_Services">#REF!</definedName>
    <definedName name="Construction_Public_Relations">#REF!</definedName>
    <definedName name="Construction_Salaries___Adders">#REF!</definedName>
    <definedName name="Construction_Travel___Entertainment">#REF!</definedName>
    <definedName name="ConstructionManagementFee">#REF!</definedName>
    <definedName name="Consumables">#REF!</definedName>
    <definedName name="Consumers">OFFSET(#REF!,0,0,COUNTA(#REF!),1)</definedName>
    <definedName name="cont">#REF!</definedName>
    <definedName name="cont2">#REF!</definedName>
    <definedName name="Contingency">#REF!</definedName>
    <definedName name="Contr" localSheetId="7" hidden="1">{#N/A,#N/A,FALSE,"Aging Summary";#N/A,#N/A,FALSE,"Ratio Analysis";#N/A,#N/A,FALSE,"Test 120 Day Accts";#N/A,#N/A,FALSE,"Tickmarks"}</definedName>
    <definedName name="Contr" localSheetId="9" hidden="1">{#N/A,#N/A,FALSE,"Aging Summary";#N/A,#N/A,FALSE,"Ratio Analysis";#N/A,#N/A,FALSE,"Test 120 Day Accts";#N/A,#N/A,FALSE,"Tickmarks"}</definedName>
    <definedName name="Contr" hidden="1">{#N/A,#N/A,FALSE,"Aging Summary";#N/A,#N/A,FALSE,"Ratio Analysis";#N/A,#N/A,FALSE,"Test 120 Day Accts";#N/A,#N/A,FALSE,"Tickmarks"}</definedName>
    <definedName name="Contract_Types">OFFSET(#REF!,0,0,COUNTA(#REF!)+0,1)</definedName>
    <definedName name="Contract25Generation">#REF!</definedName>
    <definedName name="Contract25MarketOppCosts">#REF!</definedName>
    <definedName name="Contract25Revenues">#REF!</definedName>
    <definedName name="Contracted_only">#REF!</definedName>
    <definedName name="Contracter_s_Markup">#REF!</definedName>
    <definedName name="contributory_charge">#REF!</definedName>
    <definedName name="ConversionToggle">#REF!</definedName>
    <definedName name="ConvertibleDebt">#REF!</definedName>
    <definedName name="ConvertibleDebt1">#REF!</definedName>
    <definedName name="ConvertibleDebt2">#REF!</definedName>
    <definedName name="ConvertibleDebt3">#REF!</definedName>
    <definedName name="ConvertibleDebt4">#REF!</definedName>
    <definedName name="ConvertibleDebtShares1">#REF!</definedName>
    <definedName name="ConvertibleDebtShares2">#REF!</definedName>
    <definedName name="ConvertibleDebtShares3">#REF!</definedName>
    <definedName name="ConvertibleDebtShares4">#REF!</definedName>
    <definedName name="ConvertiblePreferredBookValue">#REF!</definedName>
    <definedName name="ConvertiblePreferredBookValue1">#REF!</definedName>
    <definedName name="ConvertiblePreferredBookValue2">#REF!</definedName>
    <definedName name="ConvertiblePreferredLiquidValue">#REF!</definedName>
    <definedName name="ConvertiblePreferredLiquidValue1">#REF!</definedName>
    <definedName name="ConvertiblePreferredLiquidValue2">#REF!</definedName>
    <definedName name="ConvertiblePreferredShares1">#REF!</definedName>
    <definedName name="ConvertiblePreferredShares2">#REF!</definedName>
    <definedName name="converts">#REF!</definedName>
    <definedName name="COO" localSheetId="7" hidden="1">{#N/A,#N/A,FALSE,"Matrix";#N/A,#N/A,FALSE,"Cash Flow";#N/A,#N/A,FALSE,"10 Year Cost Analysis"}</definedName>
    <definedName name="COO" localSheetId="9" hidden="1">{#N/A,#N/A,FALSE,"Matrix";#N/A,#N/A,FALSE,"Cash Flow";#N/A,#N/A,FALSE,"10 Year Cost Analysis"}</definedName>
    <definedName name="COO" hidden="1">{#N/A,#N/A,FALSE,"Matrix";#N/A,#N/A,FALSE,"Cash Flow";#N/A,#N/A,FALSE,"10 Year Cost Analysis"}</definedName>
    <definedName name="COP">#REF!</definedName>
    <definedName name="CoPremium">#REF!</definedName>
    <definedName name="copy">#REF!</definedName>
    <definedName name="COPY1">{"PR1","pr1",TRUE,"Sch PR-1"}</definedName>
    <definedName name="copy2">#REF!</definedName>
    <definedName name="COPY3">{"PR1","pr1",TRUE,"Sch PR-1"}</definedName>
    <definedName name="copy5">{"PR1","pr1",TRUE,"Sch PR-1"}</definedName>
    <definedName name="copy7">{"PR1","pr1",TRUE,"Sch PR-1"}</definedName>
    <definedName name="CopyArea">#REF!</definedName>
    <definedName name="COPYBOT">#REF!</definedName>
    <definedName name="copydjk3">{"PR1","pr1",TRUE,"Sch PR-1"}</definedName>
    <definedName name="copyright">#REF!</definedName>
    <definedName name="COPYROW" localSheetId="1">#REF!</definedName>
    <definedName name="COPYROW" localSheetId="0">#REF!</definedName>
    <definedName name="COPYROW" localSheetId="7">#REF!</definedName>
    <definedName name="COPYROW">#REF!</definedName>
    <definedName name="COPYTOP">#REF!</definedName>
    <definedName name="core_discrate1">#REF!</definedName>
    <definedName name="core_discrate10">#REF!</definedName>
    <definedName name="core_discrate11">#REF!</definedName>
    <definedName name="core_discrate12">#REF!</definedName>
    <definedName name="core_discrate13">#REF!</definedName>
    <definedName name="core_discrate14">#REF!</definedName>
    <definedName name="core_discrate15">#REF!</definedName>
    <definedName name="core_discrate16">#REF!</definedName>
    <definedName name="core_discrate17">#REF!</definedName>
    <definedName name="core_discrate18">#REF!</definedName>
    <definedName name="core_discrate19">#REF!</definedName>
    <definedName name="core_discrate2">#REF!</definedName>
    <definedName name="core_discrate20">#REF!</definedName>
    <definedName name="core_discrate3">#REF!</definedName>
    <definedName name="core_discrate4">#REF!</definedName>
    <definedName name="core_discrate5">#REF!</definedName>
    <definedName name="core_discrate6">#REF!</definedName>
    <definedName name="core_discrate7">#REF!</definedName>
    <definedName name="core_discrate8">#REF!</definedName>
    <definedName name="core_discrate9">#REF!</definedName>
    <definedName name="core_value">#REF!</definedName>
    <definedName name="core_value_a">#REF!</definedName>
    <definedName name="core_value_b">#REF!</definedName>
    <definedName name="core_value_c">#REF!</definedName>
    <definedName name="core_value_d">#REF!</definedName>
    <definedName name="core_value_e">#REF!</definedName>
    <definedName name="core_value_f">#REF!</definedName>
    <definedName name="core_value_g">#REF!</definedName>
    <definedName name="core_value_h">#REF!</definedName>
    <definedName name="core_value_i">#REF!</definedName>
    <definedName name="core_value_j">#REF!</definedName>
    <definedName name="core_value_K">#REF!</definedName>
    <definedName name="core_value_l">#REF!</definedName>
    <definedName name="core_value_m">#REF!</definedName>
    <definedName name="core_value_n">#REF!</definedName>
    <definedName name="core_value_o">#REF!</definedName>
    <definedName name="core_value_p">#REF!</definedName>
    <definedName name="core_value_q">#REF!</definedName>
    <definedName name="core_value_r">#REF!</definedName>
    <definedName name="core_value_s">#REF!</definedName>
    <definedName name="core_value_t">#REF!</definedName>
    <definedName name="CORP">#REF!</definedName>
    <definedName name="Corp_Admin_EBIT">#REF!</definedName>
    <definedName name="Corp_Savings_EBIT">#REF!</definedName>
    <definedName name="corp1">#REF!</definedName>
    <definedName name="corpbs">#REF!</definedName>
    <definedName name="corpcf">#REF!</definedName>
    <definedName name="corpcredit">#REF!</definedName>
    <definedName name="corpdebt">#REF!</definedName>
    <definedName name="corpexp">#REF!</definedName>
    <definedName name="corpis">#REF!</definedName>
    <definedName name="Corporate_Indirect_Total" localSheetId="1">#REF!</definedName>
    <definedName name="Corporate_Indirect_Total" localSheetId="0">#REF!</definedName>
    <definedName name="Corporate_Indirect_Total" localSheetId="7">#REF!</definedName>
    <definedName name="Corporate_Indirect_Total">#REF!</definedName>
    <definedName name="corporateGA">#REF!</definedName>
    <definedName name="corpwc">#REF!</definedName>
    <definedName name="corr_carA">#REF!</definedName>
    <definedName name="corr_carB">#REF!</definedName>
    <definedName name="corr_liftA">#REF!</definedName>
    <definedName name="corr_liftB">#REF!</definedName>
    <definedName name="corr_liftC">#REF!</definedName>
    <definedName name="corr_weldA">#REF!</definedName>
    <definedName name="corr_weldB">#REF!</definedName>
    <definedName name="corr_weldC">#REF!</definedName>
    <definedName name="cost">#REF!</definedName>
    <definedName name="cost_1">#REF!</definedName>
    <definedName name="cost_2">#REF!</definedName>
    <definedName name="Cost_Code_Combined_Description">#REF!</definedName>
    <definedName name="Cost_Code_Description">#REF!</definedName>
    <definedName name="Cost_Code_Labor">#REF!</definedName>
    <definedName name="Cost_Code_Material">#REF!</definedName>
    <definedName name="Cost_Code_Subcontract">#REF!</definedName>
    <definedName name="Cost_Code_Table_Description">#REF!</definedName>
    <definedName name="Cost_Code_Table_RangeName">#REF!</definedName>
    <definedName name="Costdebt">#REF!</definedName>
    <definedName name="costeq">#REF!</definedName>
    <definedName name="CostOfGoodsSold">#REF!</definedName>
    <definedName name="Costofsales">#REF!</definedName>
    <definedName name="costpref">#REF!</definedName>
    <definedName name="COSTTEST">#REF!</definedName>
    <definedName name="Count">#REF!</definedName>
    <definedName name="Counter">#REF!</definedName>
    <definedName name="Countries">#REF!</definedName>
    <definedName name="cov2a">#REF!</definedName>
    <definedName name="cov4a">#REF!</definedName>
    <definedName name="covenant_discrate">#REF!</definedName>
    <definedName name="covenant_value">#REF!</definedName>
    <definedName name="coversheet">#REF!</definedName>
    <definedName name="covertstart">#REF!</definedName>
    <definedName name="CPAGE">"37"</definedName>
    <definedName name="CPEAK">#REF!</definedName>
    <definedName name="CPERIOD">#REF!</definedName>
    <definedName name="CPI">#REF!</definedName>
    <definedName name="CPNMB">"1"</definedName>
    <definedName name="CPRating">#REF!</definedName>
    <definedName name="CPROFIT">#REF!</definedName>
    <definedName name="craAstoria2">#REF!</definedName>
    <definedName name="craAstoria3">#REF!</definedName>
    <definedName name="craAstoria4">#REF!</definedName>
    <definedName name="craAstoria5">#REF!</definedName>
    <definedName name="craAstoriaTotal">#REF!</definedName>
    <definedName name="craCapacityArray">#REF!</definedName>
    <definedName name="craGowanus">#REF!</definedName>
    <definedName name="craNarrows">#REF!</definedName>
    <definedName name="crate">#REF!</definedName>
    <definedName name="craTotal">#REF!</definedName>
    <definedName name="Create_Easton_Cost_Report">#REF!</definedName>
    <definedName name="CREDITMEMO">#REF!</definedName>
    <definedName name="CreditTable">#REF!</definedName>
    <definedName name="Crescent_Resources_CAPX">#REF!</definedName>
    <definedName name="Crescent_Resources_EBIT">#REF!</definedName>
    <definedName name="Crescent_Resources_MAINT">#REF!</definedName>
    <definedName name="CRISK">#REF!</definedName>
    <definedName name="crit">#REF!</definedName>
    <definedName name="_xlnm.Criteria">#REF!</definedName>
    <definedName name="criteria2">#REF!</definedName>
    <definedName name="CRO">#REF!</definedName>
    <definedName name="cRows">COUNTA(#REF!)</definedName>
    <definedName name="CS_AVG_SIZE" localSheetId="1">#REF!</definedName>
    <definedName name="CS_AVG_SIZE" localSheetId="0">#REF!</definedName>
    <definedName name="CS_AVG_SIZE" localSheetId="7">#REF!</definedName>
    <definedName name="CS_AVG_SIZE">#REF!</definedName>
    <definedName name="CS_WELDING" localSheetId="1">#REF!</definedName>
    <definedName name="CS_WELDING" localSheetId="0">#REF!</definedName>
    <definedName name="CS_WELDING" localSheetId="7">#REF!</definedName>
    <definedName name="CS_WELDING">#REF!</definedName>
    <definedName name="cshflw1">#REF!</definedName>
    <definedName name="cshflw2">#REF!</definedName>
    <definedName name="CSIssue">#REF!</definedName>
    <definedName name="ctacst">#REF!</definedName>
    <definedName name="ctact">#REF!</definedName>
    <definedName name="ctash">#REF!</definedName>
    <definedName name="CTCODE">#REF!</definedName>
    <definedName name="CTDELTA1">#REF!</definedName>
    <definedName name="CTDELTA2">#REF!</definedName>
    <definedName name="CTEPOS1">#REF!</definedName>
    <definedName name="CTEPOS2">#REF!</definedName>
    <definedName name="CTG_HR">#REF!</definedName>
    <definedName name="CTG_Power">#REF!</definedName>
    <definedName name="ctgcum">#REF!</definedName>
    <definedName name="ctgmo">#REF!</definedName>
    <definedName name="ctgmw">#REF!</definedName>
    <definedName name="CTGPOS1">#REF!</definedName>
    <definedName name="CTGPOS2">#REF!</definedName>
    <definedName name="ctgs">#REF!</definedName>
    <definedName name="ctgw">#REF!</definedName>
    <definedName name="CTIM2">"075954"</definedName>
    <definedName name="CTMONTH">#REF!</definedName>
    <definedName name="CTO_CableLengthByCableSize">#REF!</definedName>
    <definedName name="CTO_CableSize">#REF!</definedName>
    <definedName name="CTPROFIT1">#REF!</definedName>
    <definedName name="CTPROFIT2">#REF!</definedName>
    <definedName name="CTPSPLPOS">#REF!</definedName>
    <definedName name="ctrade_rateI">#REF!</definedName>
    <definedName name="ctrev">#REF!</definedName>
    <definedName name="ctsust">#REF!</definedName>
    <definedName name="CTUNIT">#REF!</definedName>
    <definedName name="ctytd">#REF!</definedName>
    <definedName name="Cum_Pollutant">#REF!</definedName>
    <definedName name="Cur_Tax">#REF!</definedName>
    <definedName name="curr">#REF!</definedName>
    <definedName name="Currencies">#REF!</definedName>
    <definedName name="currency">#REF!</definedName>
    <definedName name="currency_1">#REF!</definedName>
    <definedName name="currency_heading">#REF!</definedName>
    <definedName name="current">#REF!</definedName>
    <definedName name="Current_FTE">#REF!</definedName>
    <definedName name="CurrentAssets">#REF!</definedName>
    <definedName name="CurrentLiabilities">#REF!</definedName>
    <definedName name="CurrentRatio">#REF!</definedName>
    <definedName name="Curve_Cd">#REF!</definedName>
    <definedName name="Curve_Comm">#REF!</definedName>
    <definedName name="Curve_Count">#REF!</definedName>
    <definedName name="Curve_Curr">#REF!</definedName>
    <definedName name="Curve_Data">#REF!</definedName>
    <definedName name="Curve_Freq">#REF!</definedName>
    <definedName name="Curve_Loc">#REF!</definedName>
    <definedName name="Curve_Period">#REF!</definedName>
    <definedName name="Curve_Periods">#REF!</definedName>
    <definedName name="Curve_Ref_Dates">#REF!</definedName>
    <definedName name="Curve_Ref_Dt">#REF!</definedName>
    <definedName name="Curve_Risk">#REF!</definedName>
    <definedName name="Curve_UOM">#REF!</definedName>
    <definedName name="CurveNumbers">#REF!</definedName>
    <definedName name="Curves">#REF!</definedName>
    <definedName name="CustLookup">#REF!</definedName>
    <definedName name="CustNameList">#REF!</definedName>
    <definedName name="customer_discrate">#REF!</definedName>
    <definedName name="customer2">#REF!</definedName>
    <definedName name="customers_1">#REF!</definedName>
    <definedName name="customers_2">#REF!</definedName>
    <definedName name="CustomTaxRate">#REF!</definedName>
    <definedName name="CUSTVALUES">#REF!</definedName>
    <definedName name="CVOL">#REF!</definedName>
    <definedName name="Cwvu.GREY_ALL." localSheetId="7" hidden="1">#REF!</definedName>
    <definedName name="Cwvu.GREY_ALL." localSheetId="9" hidden="1">#REF!</definedName>
    <definedName name="Cwvu.GREY_ALL." hidden="1">#REF!</definedName>
    <definedName name="CYEPSGrowth">#REF!</definedName>
    <definedName name="d" localSheetId="1" hidden="1">{"summary1",#N/A,FALSE,"Summary of Values";"summary2",#N/A,FALSE,"Summary of Values";"weighted average returns",#N/A,FALSE,"WACC and WARA";"fixed asset detail",#N/A,FALSE,"Fixed Asset Detail"}</definedName>
    <definedName name="d" localSheetId="0" hidden="1">{"summary1",#N/A,FALSE,"Summary of Values";"summary2",#N/A,FALSE,"Summary of Values";"weighted average returns",#N/A,FALSE,"WACC and WARA";"fixed asset detail",#N/A,FALSE,"Fixed Asset Detail"}</definedName>
    <definedName name="d" localSheetId="7" hidden="1">{"summary1",#N/A,FALSE,"Summary of Values";"summary2",#N/A,FALSE,"Summary of Values";"weighted average returns",#N/A,FALSE,"WACC and WARA";"fixed asset detail",#N/A,FALSE,"Fixed Asset Detail"}</definedName>
    <definedName name="d" localSheetId="9"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1" hidden="1">{"summary1",#N/A,FALSE,"Summary of Values";"summary2",#N/A,FALSE,"Summary of Values";"weighted average returns",#N/A,FALSE,"WACC and WARA";"fixed asset detail",#N/A,FALSE,"Fixed Asset Detail"}</definedName>
    <definedName name="d_1" localSheetId="0" hidden="1">{"summary1",#N/A,FALSE,"Summary of Values";"summary2",#N/A,FALSE,"Summary of Values";"weighted average returns",#N/A,FALSE,"WACC and WARA";"fixed asset detail",#N/A,FALSE,"Fixed Asset Detail"}</definedName>
    <definedName name="d_1" localSheetId="7" hidden="1">{"summary1",#N/A,FALSE,"Summary of Values";"summary2",#N/A,FALSE,"Summary of Values";"weighted average returns",#N/A,FALSE,"WACC and WARA";"fixed asset detail",#N/A,FALSE,"Fixed Asset Detail"}</definedName>
    <definedName name="d_1" localSheetId="9"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_F">{"p1";"p2";"p3"}</definedName>
    <definedName name="D_Fuel">#REF!</definedName>
    <definedName name="D1_A_col">45</definedName>
    <definedName name="D1_B_col">46</definedName>
    <definedName name="D1_C_col">47</definedName>
    <definedName name="D1_D_col">48</definedName>
    <definedName name="D1_E_col">49</definedName>
    <definedName name="DA" localSheetId="1">#REF!</definedName>
    <definedName name="DA">#REF!</definedName>
    <definedName name="DA_Gas">#REF!</definedName>
    <definedName name="DA_Offpeak">#REF!</definedName>
    <definedName name="DA_Onpeak">#REF!</definedName>
    <definedName name="dada" localSheetId="1" hidden="1">{#N/A,#N/A,FALSE,"O&amp;M by processes";#N/A,#N/A,FALSE,"Elec Act vs Bud";#N/A,#N/A,FALSE,"G&amp;A";#N/A,#N/A,FALSE,"BGS";#N/A,#N/A,FALSE,"Res Cost"}</definedName>
    <definedName name="dada" localSheetId="0" hidden="1">{#N/A,#N/A,FALSE,"O&amp;M by processes";#N/A,#N/A,FALSE,"Elec Act vs Bud";#N/A,#N/A,FALSE,"G&amp;A";#N/A,#N/A,FALSE,"BGS";#N/A,#N/A,FALSE,"Res Cost"}</definedName>
    <definedName name="dada" localSheetId="7" hidden="1">{#N/A,#N/A,FALSE,"O&amp;M by processes";#N/A,#N/A,FALSE,"Elec Act vs Bud";#N/A,#N/A,FALSE,"G&amp;A";#N/A,#N/A,FALSE,"BGS";#N/A,#N/A,FALSE,"Res Cost"}</definedName>
    <definedName name="dada" localSheetId="9" hidden="1">{#N/A,#N/A,FALSE,"O&amp;M by processes";#N/A,#N/A,FALSE,"Elec Act vs Bud";#N/A,#N/A,FALSE,"G&amp;A";#N/A,#N/A,FALSE,"BGS";#N/A,#N/A,FALSE,"Res Cost"}</definedName>
    <definedName name="dada" hidden="1">{#N/A,#N/A,FALSE,"O&amp;M by processes";#N/A,#N/A,FALSE,"Elec Act vs Bud";#N/A,#N/A,FALSE,"G&amp;A";#N/A,#N/A,FALSE,"BGS";#N/A,#N/A,FALSE,"Res Cost"}</definedName>
    <definedName name="Daily">#REF!</definedName>
    <definedName name="DALBR" localSheetId="1">#REF!</definedName>
    <definedName name="DALBR" localSheetId="0">#REF!</definedName>
    <definedName name="DALBR" localSheetId="7">#REF!</definedName>
    <definedName name="DALBR">#REF!</definedName>
    <definedName name="dash">#REF!</definedName>
    <definedName name="DATA" localSheetId="1">#REF!</definedName>
    <definedName name="DATA" localSheetId="0">#REF!</definedName>
    <definedName name="DATA" localSheetId="7">#REF!</definedName>
    <definedName name="DATA">#REF!</definedName>
    <definedName name="Data.Next">#REF!</definedName>
    <definedName name="Data_Labels">#REF!</definedName>
    <definedName name="Data_Set">#REF!</definedName>
    <definedName name="Data_Set2">#REF!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a">#REF!</definedName>
    <definedName name="data3">#REF!</definedName>
    <definedName name="data3a">#REF!</definedName>
    <definedName name="data4">#REF!</definedName>
    <definedName name="data4a">#REF!</definedName>
    <definedName name="data5">#REF!</definedName>
    <definedName name="data5a">#REF!</definedName>
    <definedName name="Data6">#REF!</definedName>
    <definedName name="Data7">#REF!</definedName>
    <definedName name="Data8">#REF!</definedName>
    <definedName name="Data9">#REF!</definedName>
    <definedName name="_xlnm.Database" localSheetId="1">#REF!</definedName>
    <definedName name="_xlnm.Database" localSheetId="0">#REF!</definedName>
    <definedName name="_xlnm.Database" localSheetId="7">#REF!</definedName>
    <definedName name="_xlnm.Database">#REF!</definedName>
    <definedName name="DataColEnd">#REF!</definedName>
    <definedName name="DataColStart">#REF!</definedName>
    <definedName name="DATAINST" localSheetId="0">#REF!</definedName>
    <definedName name="DATAINST" localSheetId="7">#REF!</definedName>
    <definedName name="DATAINST">#REF!</definedName>
    <definedName name="DataLabel1">#REF!</definedName>
    <definedName name="DataLabel10">#REF!</definedName>
    <definedName name="DataLabel11">#REF!</definedName>
    <definedName name="DataLabel12">#REF!</definedName>
    <definedName name="DataLabel13">#REF!</definedName>
    <definedName name="DataLabel14">#REF!</definedName>
    <definedName name="DataLabel15">#REF!</definedName>
    <definedName name="DataLabel16">#REF!</definedName>
    <definedName name="DataLabel17">#REF!</definedName>
    <definedName name="DataLabel18">#REF!</definedName>
    <definedName name="DataLabel19">#REF!</definedName>
    <definedName name="DataLabel2">#REF!</definedName>
    <definedName name="DataLabel20">#REF!</definedName>
    <definedName name="DataLabel3">#REF!</definedName>
    <definedName name="DataLabel4">#REF!</definedName>
    <definedName name="DataLabel5">#REF!</definedName>
    <definedName name="DataLabel6">#REF!</definedName>
    <definedName name="DataLabel7">#REF!</definedName>
    <definedName name="DataLabel8">#REF!</definedName>
    <definedName name="DataLabel9">#REF!</definedName>
    <definedName name="DataThrough">#REF!</definedName>
    <definedName name="DATE">#REF!</definedName>
    <definedName name="DATE_SPREAD">#REF!</definedName>
    <definedName name="date_stamp">#REF!</definedName>
    <definedName name="DateHeader">#REF!</definedName>
    <definedName name="DateI2">#REF!</definedName>
    <definedName name="DateI3">#REF!</definedName>
    <definedName name="DateI5">#REF!</definedName>
    <definedName name="DateI6">#REF!</definedName>
    <definedName name="DateSwitch">#REF!</definedName>
    <definedName name="dave">#REF!</definedName>
    <definedName name="david">#REF!,#REF!,#REF!,#REF!,#REF!,#REF!,#REF!</definedName>
    <definedName name="DAYS">#REF!</definedName>
    <definedName name="Days_in_month">#REF!</definedName>
    <definedName name="DaysInventories">#REF!</definedName>
    <definedName name="DaysInventory">#REF!</definedName>
    <definedName name="DaysPayable">#REF!</definedName>
    <definedName name="DaysPayables">#REF!</definedName>
    <definedName name="DaysReceivables">#REF!</definedName>
    <definedName name="DB">#REF!</definedName>
    <definedName name="dbpdt">#REF!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E_Fixed_Fuel_Daily">#REF!</definedName>
    <definedName name="DCE_Fuel_Fixed">#REF!</definedName>
    <definedName name="DCE_Fuel_Var">#REF!</definedName>
    <definedName name="DCE_PPA_Fuel_Delta">#REF!</definedName>
    <definedName name="DCE_Var_Fuel_Daily">#REF!</definedName>
    <definedName name="dcf">#REF!</definedName>
    <definedName name="DCF_A_CORE">#REF!</definedName>
    <definedName name="DCF_A_DEV">#REF!</definedName>
    <definedName name="DCF_A_IP">#REF!</definedName>
    <definedName name="DCF_A2_CORE">#REF!</definedName>
    <definedName name="DCF_A2_DEV">#REF!</definedName>
    <definedName name="DCF_A2_IP">#REF!</definedName>
    <definedName name="DCF_AREA">#REF!</definedName>
    <definedName name="DCF_B_CORE">#REF!</definedName>
    <definedName name="DCF_B_DEV">#REF!</definedName>
    <definedName name="DCF_B_IP">#REF!</definedName>
    <definedName name="DCF_B2_CORE">#REF!</definedName>
    <definedName name="DCF_B2_DEV">#REF!</definedName>
    <definedName name="DCF_B2_IP">#REF!</definedName>
    <definedName name="DCF_C_CORE">#REF!</definedName>
    <definedName name="DCF_C_DEV">#REF!</definedName>
    <definedName name="DCF_C_IP">#REF!</definedName>
    <definedName name="DCF_C2_CORE">#REF!</definedName>
    <definedName name="DCF_C2_DEV">#REF!</definedName>
    <definedName name="DCF_C2_IP">#REF!</definedName>
    <definedName name="DCF_D_CORE">#REF!</definedName>
    <definedName name="DCF_D_DEV">#REF!</definedName>
    <definedName name="DCF_D_IP">#REF!</definedName>
    <definedName name="DCF_D2_CORE">#REF!</definedName>
    <definedName name="DCF_D2_DEV">#REF!</definedName>
    <definedName name="DCF_D2_IP">#REF!</definedName>
    <definedName name="DCF_E_CORE">#REF!</definedName>
    <definedName name="DCF_E_DEV">#REF!</definedName>
    <definedName name="DCF_E_IP">#REF!</definedName>
    <definedName name="DCF_E2_CORE">#REF!</definedName>
    <definedName name="DCF_E2_DEV">#REF!</definedName>
    <definedName name="DCF_E2_IP">#REF!</definedName>
    <definedName name="DCF_F_CORE">#REF!</definedName>
    <definedName name="DCF_F_DEV">#REF!</definedName>
    <definedName name="DCF_F_IP">#REF!</definedName>
    <definedName name="DCF_F2_CORE">#REF!</definedName>
    <definedName name="DCF_F2_DEV">#REF!</definedName>
    <definedName name="DCF_F2_IP">#REF!</definedName>
    <definedName name="DCF_G_CORE">#REF!</definedName>
    <definedName name="DCF_G_DEV">#REF!</definedName>
    <definedName name="DCF_G_IP">#REF!</definedName>
    <definedName name="DCF_G2_CORE">#REF!</definedName>
    <definedName name="DCF_G2_DEV">#REF!</definedName>
    <definedName name="DCF_G2_IP">#REF!</definedName>
    <definedName name="DCF_H_CORE">#REF!</definedName>
    <definedName name="DCF_H_DEV">#REF!</definedName>
    <definedName name="DCF_H_IP">#REF!</definedName>
    <definedName name="DCF_H2_CORE">#REF!</definedName>
    <definedName name="DCF_H2_DEV">#REF!</definedName>
    <definedName name="DCF_H2_IP">#REF!</definedName>
    <definedName name="DCF_I_CORE">#REF!</definedName>
    <definedName name="DCF_I_DEV">#REF!</definedName>
    <definedName name="DCF_I_IP">#REF!</definedName>
    <definedName name="DCF_I2_CORE">#REF!</definedName>
    <definedName name="DCF_I2_DEV">#REF!</definedName>
    <definedName name="DCF_I2_IP">#REF!</definedName>
    <definedName name="DCF_J_CORE">#REF!</definedName>
    <definedName name="DCF_J_DEV">#REF!</definedName>
    <definedName name="DCF_J_IP">#REF!</definedName>
    <definedName name="DCF_J2_CORE">#REF!</definedName>
    <definedName name="DCF_J2_DEV">#REF!</definedName>
    <definedName name="DCF_J2_IP">#REF!</definedName>
    <definedName name="DCF_K_CORE">#REF!</definedName>
    <definedName name="DCF_K_DEV">#REF!</definedName>
    <definedName name="DCF_K_IP">#REF!</definedName>
    <definedName name="DCF_K2_CORE">#REF!</definedName>
    <definedName name="DCF_K2_DEV">#REF!</definedName>
    <definedName name="DCF_K2_IP">#REF!</definedName>
    <definedName name="DCF_L_CORE">#REF!</definedName>
    <definedName name="DCF_L_DEV">#REF!</definedName>
    <definedName name="DCF_L_IP">#REF!</definedName>
    <definedName name="DCF_L2_CORE">#REF!</definedName>
    <definedName name="DCF_L2_DEV">#REF!</definedName>
    <definedName name="DCF_L2_IP">#REF!</definedName>
    <definedName name="DCF_line">#REF!</definedName>
    <definedName name="DCF_M_CORE">#REF!</definedName>
    <definedName name="DCF_M_DEV">#REF!</definedName>
    <definedName name="DCF_M_IP">#REF!</definedName>
    <definedName name="DCF_M2_CORE">#REF!</definedName>
    <definedName name="DCF_M2_DEV">#REF!</definedName>
    <definedName name="DCF_M2_IP">#REF!</definedName>
    <definedName name="DCF_N_CORE">#REF!</definedName>
    <definedName name="DCF_N_DEV">#REF!</definedName>
    <definedName name="DCF_N_IP">#REF!</definedName>
    <definedName name="DCF_N2_CORE">#REF!</definedName>
    <definedName name="DCF_N2_DEV">#REF!</definedName>
    <definedName name="DCF_N2_IP">#REF!</definedName>
    <definedName name="DCF_O_CORE">#REF!</definedName>
    <definedName name="DCF_O_DEV">#REF!</definedName>
    <definedName name="DCF_O_IP">#REF!</definedName>
    <definedName name="DCF_O2_CORE">#REF!</definedName>
    <definedName name="DCF_O2_DEV">#REF!</definedName>
    <definedName name="DCF_O2_IP">#REF!</definedName>
    <definedName name="DCF_P_CORE">#REF!</definedName>
    <definedName name="DCF_P_DEV">#REF!</definedName>
    <definedName name="DCF_P_IP">#REF!</definedName>
    <definedName name="DCF_P2_CORE">#REF!</definedName>
    <definedName name="DCF_P2_DEV">#REF!</definedName>
    <definedName name="DCF_P2_IP">#REF!</definedName>
    <definedName name="DCF_Q_CORE">#REF!</definedName>
    <definedName name="DCF_Q_DEV">#REF!</definedName>
    <definedName name="DCF_Q_IP">#REF!</definedName>
    <definedName name="DCF_Q2_CORE">#REF!</definedName>
    <definedName name="DCF_Q2_DEV">#REF!</definedName>
    <definedName name="DCF_Q2_IP">#REF!</definedName>
    <definedName name="DCF_R_CORE">#REF!</definedName>
    <definedName name="DCF_R_DEV">#REF!</definedName>
    <definedName name="DCF_R_IP">#REF!</definedName>
    <definedName name="DCF_R2_CORE">#REF!</definedName>
    <definedName name="DCF_R2_DEV">#REF!</definedName>
    <definedName name="DCF_R2_IP">#REF!</definedName>
    <definedName name="DCF_Rate">#REF!</definedName>
    <definedName name="DCF_S_CORE">#REF!</definedName>
    <definedName name="DCF_S_DEV">#REF!</definedName>
    <definedName name="DCF_S_IP">#REF!</definedName>
    <definedName name="DCF_S2_CORE">#REF!</definedName>
    <definedName name="DCF_S2_DEV">#REF!</definedName>
    <definedName name="DCF_S2_IP">#REF!</definedName>
    <definedName name="Dcf_start">#REF!</definedName>
    <definedName name="DCF_T_CORE">#REF!</definedName>
    <definedName name="DCF_T_DEV">#REF!</definedName>
    <definedName name="DCF_T_IP">#REF!</definedName>
    <definedName name="DCF_T2_CORE">#REF!</definedName>
    <definedName name="DCF_T2_DEV">#REF!</definedName>
    <definedName name="DCF_T2_IP">#REF!</definedName>
    <definedName name="dcr">#REF!</definedName>
    <definedName name="DCRCALC">#REF!</definedName>
    <definedName name="DCS" localSheetId="1">#REF!</definedName>
    <definedName name="DCS" localSheetId="0">#REF!</definedName>
    <definedName name="DCS" localSheetId="7">#REF!</definedName>
    <definedName name="DCS">#REF!</definedName>
    <definedName name="dd">#REF!</definedName>
    <definedName name="DDDD">#REF!</definedName>
    <definedName name="DE_Ratio">#REF!</definedName>
    <definedName name="Deal">#REF!</definedName>
    <definedName name="DealNumber">#REF!</definedName>
    <definedName name="DealTaxRate">#REF!</definedName>
    <definedName name="DealType">#REF!</definedName>
    <definedName name="DEAR">#REF!</definedName>
    <definedName name="DEARFUN1">#REF!</definedName>
    <definedName name="DEARG">#REF!</definedName>
    <definedName name="Debt">#REF!</definedName>
    <definedName name="debt_rate">#REF!</definedName>
    <definedName name="Debt_ratio_DCC">#REF!</definedName>
    <definedName name="Debt_ratio_DEC">#REF!</definedName>
    <definedName name="Debt_ratio_DEC_sensitivity">#REF!</definedName>
    <definedName name="debt05">#REF!</definedName>
    <definedName name="DEBT1997">#REF!</definedName>
    <definedName name="DEBT1998">#REF!</definedName>
    <definedName name="debt1998a">#REF!</definedName>
    <definedName name="DEBT1999">#REF!</definedName>
    <definedName name="debt2">#REF!</definedName>
    <definedName name="DEBT2000">#REF!</definedName>
    <definedName name="DEBT2001">#REF!</definedName>
    <definedName name="DEBT2002">#REF!</definedName>
    <definedName name="DEBT2003">#REF!</definedName>
    <definedName name="DEBTALL">#REF!</definedName>
    <definedName name="debtArray">#REF!</definedName>
    <definedName name="DebtBookCapitalization">#REF!</definedName>
    <definedName name="DebtConvertPrice1">#REF!</definedName>
    <definedName name="DebtConvertPrice2">#REF!</definedName>
    <definedName name="DebtConvertPrice3">#REF!</definedName>
    <definedName name="DebtConvertPrice4">#REF!</definedName>
    <definedName name="Debtcost">#REF!</definedName>
    <definedName name="Debtcost1">#REF!</definedName>
    <definedName name="DebtEBITDA">#REF!</definedName>
    <definedName name="DebtMarketCapitalization">#REF!</definedName>
    <definedName name="DebtRate">#REF!</definedName>
    <definedName name="DebtRentBookCapitalization">#REF!</definedName>
    <definedName name="DebtRentEBITDAR">#REF!</definedName>
    <definedName name="DebtRentMarketCapitalization">#REF!</definedName>
    <definedName name="DebtScenarioChooser">#REF!</definedName>
    <definedName name="DebttoEquity">#REF!</definedName>
    <definedName name="Dec">#REF!</definedName>
    <definedName name="dec_funds_from_operations">#REF!</definedName>
    <definedName name="dec_Minority_interest_activity">#REF!</definedName>
    <definedName name="dec_oper_lease_debt">#REF!</definedName>
    <definedName name="dec_oper_lease_depr">#REF!</definedName>
    <definedName name="dec_oper_lease_interest">#REF!</definedName>
    <definedName name="December">#REF!</definedName>
    <definedName name="Decisions">1</definedName>
    <definedName name="decomm_a">#REF!</definedName>
    <definedName name="decomm_b">#REF!</definedName>
    <definedName name="decpromo">#REF!</definedName>
    <definedName name="decr">#REF!</definedName>
    <definedName name="def_pct">#REF!</definedName>
    <definedName name="def_tax">#REF!</definedName>
    <definedName name="def_tax_adder">#REF!</definedName>
    <definedName name="defcit_pct">#REF!</definedName>
    <definedName name="deferredinc">#REF!</definedName>
    <definedName name="DeferredTaxes">#REF!</definedName>
    <definedName name="deficiency_factor">#REF!</definedName>
    <definedName name="deficiency_rate">#REF!</definedName>
    <definedName name="deficit_pct">#REF!</definedName>
    <definedName name="defrev">#REF!</definedName>
    <definedName name="DEFS_EBIT">#REF!</definedName>
    <definedName name="DEHINST" localSheetId="1">#REF!</definedName>
    <definedName name="DEHINST" localSheetId="0">#REF!</definedName>
    <definedName name="DEHINST" localSheetId="7">#REF!</definedName>
    <definedName name="DEHINST">#REF!</definedName>
    <definedName name="DEHLBR" localSheetId="1">#REF!</definedName>
    <definedName name="DEHLBR" localSheetId="0">#REF!</definedName>
    <definedName name="DEHLBR" localSheetId="7">#REF!</definedName>
    <definedName name="DEHLBR">#REF!</definedName>
    <definedName name="DEHMAT" localSheetId="1">#REF!</definedName>
    <definedName name="DEHMAT" localSheetId="0">#REF!</definedName>
    <definedName name="DEHMAT" localSheetId="7">#REF!</definedName>
    <definedName name="DEHMAT">#REF!</definedName>
    <definedName name="Del_adder">#REF!</definedName>
    <definedName name="Delay">#REF!</definedName>
    <definedName name="Delay1">#REF!</definedName>
    <definedName name="delete" localSheetId="1" hidden="1">{#N/A,#N/A,FALSE,"CURRENT"}</definedName>
    <definedName name="delete" localSheetId="0" hidden="1">{#N/A,#N/A,FALSE,"CURRENT"}</definedName>
    <definedName name="delete" localSheetId="7" hidden="1">{#N/A,#N/A,FALSE,"CURRENT"}</definedName>
    <definedName name="delete" localSheetId="9" hidden="1">{#N/A,#N/A,FALSE,"CURRENT"}</definedName>
    <definedName name="delete" hidden="1">{#N/A,#N/A,FALSE,"CURRENT"}</definedName>
    <definedName name="delete_1" localSheetId="1" hidden="1">{"STMT OF CASH FLOWS",#N/A,FALSE,"Cash Flows Indirect"}</definedName>
    <definedName name="delete_1" localSheetId="0" hidden="1">{"STMT OF CASH FLOWS",#N/A,FALSE,"Cash Flows Indirect"}</definedName>
    <definedName name="delete_1" localSheetId="7" hidden="1">{"STMT OF CASH FLOWS",#N/A,FALSE,"Cash Flows Indirect"}</definedName>
    <definedName name="delete_1" localSheetId="9" hidden="1">{"STMT OF CASH FLOWS",#N/A,FALSE,"Cash Flows Indirect"}</definedName>
    <definedName name="delete_1" hidden="1">{"STMT OF CASH FLOWS",#N/A,FALSE,"Cash Flows Indirect"}</definedName>
    <definedName name="delete2" localSheetId="1" hidden="1">{"BALANCE SHEET ACCTS",#N/A,TRUE,"Working Trial Balance";"INCOME STMT ACCTS",#N/A,TRUE,"Working Trial Balance"}</definedName>
    <definedName name="delete2" localSheetId="0" hidden="1">{"BALANCE SHEET ACCTS",#N/A,TRUE,"Working Trial Balance";"INCOME STMT ACCTS",#N/A,TRUE,"Working Trial Balance"}</definedName>
    <definedName name="delete2" localSheetId="7" hidden="1">{"BALANCE SHEET ACCTS",#N/A,TRUE,"Working Trial Balance";"INCOME STMT ACCTS",#N/A,TRUE,"Working Trial Balance"}</definedName>
    <definedName name="delete2" localSheetId="9"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1" hidden="1">{"BALANCE SHEET ACCTS",#N/A,TRUE,"Working Trial Balance";"INCOME STMT ACCTS",#N/A,TRUE,"Working Trial Balance"}</definedName>
    <definedName name="delete2_1" localSheetId="0" hidden="1">{"BALANCE SHEET ACCTS",#N/A,TRUE,"Working Trial Balance";"INCOME STMT ACCTS",#N/A,TRUE,"Working Trial Balance"}</definedName>
    <definedName name="delete2_1" localSheetId="7" hidden="1">{"BALANCE SHEET ACCTS",#N/A,TRUE,"Working Trial Balance";"INCOME STMT ACCTS",#N/A,TRUE,"Working Trial Balance"}</definedName>
    <definedName name="delete2_1" localSheetId="9" hidden="1">{"BALANCE SHEET ACCTS",#N/A,TRUE,"Working Trial Balance";"INCOME STMT ACCTS",#N/A,TRUE,"Working Trial Balance"}</definedName>
    <definedName name="delete2_1" hidden="1">{"BALANCE SHEET ACCTS",#N/A,TRUE,"Working Trial Balance";"INCOME STMT ACCTS",#N/A,TRUE,"Working Trial Balance"}</definedName>
    <definedName name="DENAASSETSC_Fees">#REF!</definedName>
    <definedName name="DENAGASCOSTDATE">#REF!</definedName>
    <definedName name="DENAINDEXAMT">#REF!</definedName>
    <definedName name="DENAINDEXDATE">#REF!</definedName>
    <definedName name="DENAPORT">#REF!</definedName>
    <definedName name="DENATOTAL">#REF!</definedName>
    <definedName name="DENATransTotal">#REF!</definedName>
    <definedName name="DENAVOL">#REF!</definedName>
    <definedName name="dep00">#REF!</definedName>
    <definedName name="Department">#REF!</definedName>
    <definedName name="depends">#REF!,#REF!,#REF!</definedName>
    <definedName name="depr">#REF!</definedName>
    <definedName name="Depr_Sched">#REF!</definedName>
    <definedName name="Depr1">#REF!</definedName>
    <definedName name="Depr2">#REF!</definedName>
    <definedName name="DEPRECAMORT">#REF!</definedName>
    <definedName name="Depreciable_Cost">#REF!</definedName>
    <definedName name="Depreciation">#N/A</definedName>
    <definedName name="Depreciation_Sched">#REF!</definedName>
    <definedName name="DepreciationAndDepletion">#REF!</definedName>
    <definedName name="DeprWt1">#REF!</definedName>
    <definedName name="DeprWt2">#REF!</definedName>
    <definedName name="DeptAliasCol">#REF!</definedName>
    <definedName name="DeptCol">#REF!</definedName>
    <definedName name="DES">#REF!</definedName>
    <definedName name="DESC">#REF!</definedName>
    <definedName name="Description">#REF!</definedName>
    <definedName name="Description1">#REF!</definedName>
    <definedName name="Description2">#REF!</definedName>
    <definedName name="Description3">#REF!</definedName>
    <definedName name="Description4">#REF!</definedName>
    <definedName name="DETAIL">#REF!</definedName>
    <definedName name="DetailData">#REF!</definedName>
    <definedName name="DETM">#REF!</definedName>
    <definedName name="DETMPNL">#REF!</definedName>
    <definedName name="dev_discrate1">#REF!</definedName>
    <definedName name="dev_discrate10">#REF!</definedName>
    <definedName name="dev_discrate11">#REF!</definedName>
    <definedName name="dev_discrate12">#REF!</definedName>
    <definedName name="dev_discrate13">#REF!</definedName>
    <definedName name="dev_discrate14">#REF!</definedName>
    <definedName name="dev_discrate15">#REF!</definedName>
    <definedName name="dev_discrate16">#REF!</definedName>
    <definedName name="dev_discrate17">#REF!</definedName>
    <definedName name="dev_discrate18">#REF!</definedName>
    <definedName name="dev_discrate19">#REF!</definedName>
    <definedName name="dev_discrate2">#REF!</definedName>
    <definedName name="dev_discrate3">#REF!</definedName>
    <definedName name="dev_discrate4">#REF!</definedName>
    <definedName name="dev_discrate5">#REF!</definedName>
    <definedName name="dev_discrate6">#REF!</definedName>
    <definedName name="dev_discrate7">#REF!</definedName>
    <definedName name="dev_discrate8">#REF!</definedName>
    <definedName name="dev_discrate9">#REF!</definedName>
    <definedName name="dev_value">#REF!</definedName>
    <definedName name="dev_value_a">#REF!</definedName>
    <definedName name="dev_value_b">#REF!</definedName>
    <definedName name="dev_value_c">#REF!</definedName>
    <definedName name="dev_value_d">#REF!</definedName>
    <definedName name="dev_value_e">#REF!</definedName>
    <definedName name="dev_value_f">#REF!</definedName>
    <definedName name="dev_value_g">#REF!</definedName>
    <definedName name="dev_value_h">#REF!</definedName>
    <definedName name="dev_value_i">#REF!</definedName>
    <definedName name="dev_value_j">#REF!</definedName>
    <definedName name="dev_value_k">#REF!</definedName>
    <definedName name="dev_value_l">#REF!</definedName>
    <definedName name="dev_value_m">#REF!</definedName>
    <definedName name="dev_value_n">#REF!</definedName>
    <definedName name="dev_value_o">#REF!</definedName>
    <definedName name="dev_value_p">#REF!</definedName>
    <definedName name="dev_value_q">#REF!</definedName>
    <definedName name="dev_value_r">#REF!</definedName>
    <definedName name="dev_value_s">#REF!</definedName>
    <definedName name="dev_value_t">#REF!</definedName>
    <definedName name="developed_discrate">#REF!</definedName>
    <definedName name="developed1">#REF!</definedName>
    <definedName name="Development_Budget">#REF!</definedName>
    <definedName name="Development_Contingency">#REF!</definedName>
    <definedName name="df">{"p1";"p2";"p3"}</definedName>
    <definedName name="dfasdf">{0;0;0;0;1;#N/A;0.26;0.15;0.24;0.17;2;TRUE;TRUE;FALSE;FALSE;FALSE;#N/A;1;#N/A;1;1;"";""}</definedName>
    <definedName name="dfd">#REF!,#REF!,#REF!,#REF!</definedName>
    <definedName name="dfdf">#REF!</definedName>
    <definedName name="DFG" localSheetId="7" hidden="1">{#N/A,#N/A,FALSE,"Assumptions",#N/A;#N/A,FALSE,"N-IS-Sum",#N/A,#N/A;FALSE,"N-St-Sum",#N/A,#N/A,FALSE;"Inc Stmt",#N/A,#N/A,FALSE,"Stats"}</definedName>
    <definedName name="DFG" localSheetId="9" hidden="1">{#N/A,#N/A,FALSE,"Assumptions",#N/A;#N/A,FALSE,"N-IS-Sum",#N/A,#N/A;FALSE,"N-St-Sum",#N/A,#N/A,FALSE;"Inc Stmt",#N/A,#N/A,FALSE,"Stats"}</definedName>
    <definedName name="DFG" hidden="1">{#N/A,#N/A,FALSE,"Assumptions",#N/A;#N/A,FALSE,"N-IS-Sum",#N/A,#N/A;FALSE,"N-St-Sum",#N/A,#N/A,FALSE;"Inc Stmt",#N/A,#N/A,FALSE,"Stats"}</definedName>
    <definedName name="dg" localSheetId="1">#REF!</definedName>
    <definedName name="dg" localSheetId="0">#REF!</definedName>
    <definedName name="dg" localSheetId="7">#REF!</definedName>
    <definedName name="dg">#REF!</definedName>
    <definedName name="dh" localSheetId="1" hidden="1">{"historical acquirer",#N/A,FALSE,"Historical Performance";"historical target",#N/A,FALSE,"Historical Performance"}</definedName>
    <definedName name="dh" localSheetId="0" hidden="1">{"historical acquirer",#N/A,FALSE,"Historical Performance";"historical target",#N/A,FALSE,"Historical Performance"}</definedName>
    <definedName name="dh" localSheetId="7" hidden="1">{"historical acquirer",#N/A,FALSE,"Historical Performance";"historical target",#N/A,FALSE,"Historical Performance"}</definedName>
    <definedName name="dh" localSheetId="9" hidden="1">{"historical acquirer",#N/A,FALSE,"Historical Performance";"historical target",#N/A,FALSE,"Historical Performance"}</definedName>
    <definedName name="dh" hidden="1">{"historical acquirer",#N/A,FALSE,"Historical Performance";"historical target",#N/A,FALSE,"Historical Performance"}</definedName>
    <definedName name="dh_1" localSheetId="1" hidden="1">{"historical acquirer",#N/A,FALSE,"Historical Performance";"historical target",#N/A,FALSE,"Historical Performance"}</definedName>
    <definedName name="dh_1" localSheetId="0" hidden="1">{"historical acquirer",#N/A,FALSE,"Historical Performance";"historical target",#N/A,FALSE,"Historical Performance"}</definedName>
    <definedName name="dh_1" localSheetId="7" hidden="1">{"historical acquirer",#N/A,FALSE,"Historical Performance";"historical target",#N/A,FALSE,"Historical Performance"}</definedName>
    <definedName name="dh_1" localSheetId="9" hidden="1">{"historical acquirer",#N/A,FALSE,"Historical Performance";"historical target",#N/A,FALSE,"Historical Performance"}</definedName>
    <definedName name="dh_1" hidden="1">{"historical acquirer",#N/A,FALSE,"Historical Performance";"historical target",#N/A,FALSE,"Historical Performance"}</definedName>
    <definedName name="diagnostic">#REF!</definedName>
    <definedName name="DifD">#REF!</definedName>
    <definedName name="DifO">#REF!</definedName>
    <definedName name="DifS">#REF!</definedName>
    <definedName name="DifT">#REF!</definedName>
    <definedName name="dil_shrs">#REF!</definedName>
    <definedName name="DimColEnd">#REF!</definedName>
    <definedName name="DimColStart">#REF!</definedName>
    <definedName name="disc">#REF!</definedName>
    <definedName name="disc_payback">#REF!</definedName>
    <definedName name="discount">#REF!</definedName>
    <definedName name="discount_rate">#REF!</definedName>
    <definedName name="DISCOUNTED_CASH_FLOW_ANALYSIS">#REF!</definedName>
    <definedName name="DiscountRate">#REF!</definedName>
    <definedName name="DISCRETIONARY">#REF!</definedName>
    <definedName name="Display">#REF!</definedName>
    <definedName name="DisplaySelectedSheetsMacroButton">#REF!</definedName>
    <definedName name="dist">#REF!</definedName>
    <definedName name="disTestA">#REF!</definedName>
    <definedName name="DISTRIBUTED">#REF!</definedName>
    <definedName name="Distributionexp">#REF!</definedName>
    <definedName name="District">OFFSET(#REF!,0,0,COUNTA(#REF!)+0,1)</definedName>
    <definedName name="District_Log">#REF!</definedName>
    <definedName name="Districts_Range">OFFSET(#REF!,0,0,COUNTA(#REF!)+0,1)</definedName>
    <definedName name="DistrictUseThis">#REF!</definedName>
    <definedName name="DIT_Rollforward">#REF!</definedName>
    <definedName name="div_growth">#REF!</definedName>
    <definedName name="Diversified_Operations_CAPX">#REF!</definedName>
    <definedName name="Diversified_Operations_EBIT">#REF!</definedName>
    <definedName name="Diversified_Operations_MAINT">#REF!</definedName>
    <definedName name="Divest">#REF!</definedName>
    <definedName name="Divest2">#REF!</definedName>
    <definedName name="dividend">#REF!,#REF!,#REF!</definedName>
    <definedName name="dividend_Ev">#REF!</definedName>
    <definedName name="dividend2000">#REF!</definedName>
    <definedName name="dividend2001">#REF!</definedName>
    <definedName name="DividendA">#REF!</definedName>
    <definedName name="DividendB">#REF!</definedName>
    <definedName name="DividendPayoutRatioA">#REF!</definedName>
    <definedName name="DividendPayoutRatioB">#REF!</definedName>
    <definedName name="Dividends">#REF!</definedName>
    <definedName name="DividendYieldA">#REF!</definedName>
    <definedName name="DividendYieldB">#REF!</definedName>
    <definedName name="divider">#REF!</definedName>
    <definedName name="DivISList">#REF!</definedName>
    <definedName name="DivOp_EBIT">#REF!</definedName>
    <definedName name="DivRate">#REF!</definedName>
    <definedName name="DJE">#REF!</definedName>
    <definedName name="DJPV">#REF!</definedName>
    <definedName name="DJPVPK">#REF!</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localSheetId="0" hidden="1">{#N/A,#N/A,TRUE,"CIN-11";#N/A,#N/A,TRUE,"CIN-13";#N/A,#N/A,TRUE,"CIN-14";#N/A,#N/A,TRUE,"CIN-16";#N/A,#N/A,TRUE,"CIN-17";#N/A,#N/A,TRUE,"CIN-18";#N/A,#N/A,TRUE,"CIN Earnings To Fixed Charges";#N/A,#N/A,TRUE,"CIN Financial Ratios";#N/A,#N/A,TRUE,"CIN-IS";#N/A,#N/A,TRUE,"CIN-BS";#N/A,#N/A,TRUE,"CIN-CS";#N/A,#N/A,TRUE,"Invest In Unconsol Subs"}</definedName>
    <definedName name="dkdkdk" localSheetId="7" hidden="1">{#N/A,#N/A,TRUE,"CIN-11";#N/A,#N/A,TRUE,"CIN-13";#N/A,#N/A,TRUE,"CIN-14";#N/A,#N/A,TRUE,"CIN-16";#N/A,#N/A,TRUE,"CIN-17";#N/A,#N/A,TRUE,"CIN-18";#N/A,#N/A,TRUE,"CIN Earnings To Fixed Charges";#N/A,#N/A,TRUE,"CIN Financial Ratios";#N/A,#N/A,TRUE,"CIN-IS";#N/A,#N/A,TRUE,"CIN-BS";#N/A,#N/A,TRUE,"CIN-CS";#N/A,#N/A,TRUE,"Invest In Unconsol Subs"}</definedName>
    <definedName name="dkdkdk" localSheetId="9"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1" hidden="1">{#N/A,#N/A,TRUE,"CIN-11";#N/A,#N/A,TRUE,"CIN-13";#N/A,#N/A,TRUE,"CIN-14";#N/A,#N/A,TRUE,"CIN-16";#N/A,#N/A,TRUE,"CIN-17";#N/A,#N/A,TRUE,"CIN-18";#N/A,#N/A,TRUE,"CIN Earnings To Fixed Charges";#N/A,#N/A,TRUE,"CIN Financial Ratios";#N/A,#N/A,TRUE,"CIN-IS";#N/A,#N/A,TRUE,"CIN-BS";#N/A,#N/A,TRUE,"CIN-CS";#N/A,#N/A,TRUE,"Invest In Unconsol Subs"}</definedName>
    <definedName name="dkdkdk_1" localSheetId="0" hidden="1">{#N/A,#N/A,TRUE,"CIN-11";#N/A,#N/A,TRUE,"CIN-13";#N/A,#N/A,TRUE,"CIN-14";#N/A,#N/A,TRUE,"CIN-16";#N/A,#N/A,TRUE,"CIN-17";#N/A,#N/A,TRUE,"CIN-18";#N/A,#N/A,TRUE,"CIN Earnings To Fixed Charges";#N/A,#N/A,TRUE,"CIN Financial Ratios";#N/A,#N/A,TRUE,"CIN-IS";#N/A,#N/A,TRUE,"CIN-BS";#N/A,#N/A,TRUE,"CIN-CS";#N/A,#N/A,TRUE,"Invest In Unconsol Subs"}</definedName>
    <definedName name="dkdkdk_1" localSheetId="7" hidden="1">{#N/A,#N/A,TRUE,"CIN-11";#N/A,#N/A,TRUE,"CIN-13";#N/A,#N/A,TRUE,"CIN-14";#N/A,#N/A,TRUE,"CIN-16";#N/A,#N/A,TRUE,"CIN-17";#N/A,#N/A,TRUE,"CIN-18";#N/A,#N/A,TRUE,"CIN Earnings To Fixed Charges";#N/A,#N/A,TRUE,"CIN Financial Ratios";#N/A,#N/A,TRUE,"CIN-IS";#N/A,#N/A,TRUE,"CIN-BS";#N/A,#N/A,TRUE,"CIN-CS";#N/A,#N/A,TRUE,"Invest In Unconsol Subs"}</definedName>
    <definedName name="dkdkdk_1" localSheetId="9"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M">#REF!</definedName>
    <definedName name="dma">#REF!</definedName>
    <definedName name="DmaName">#REF!</definedName>
    <definedName name="dn">#REF!</definedName>
    <definedName name="Doc_AR">#REF!</definedName>
    <definedName name="Dollar">#REF!</definedName>
    <definedName name="Dollar_Year">#REF!</definedName>
    <definedName name="DollarHeader">#REF!</definedName>
    <definedName name="dollars_to_lease_breakeven">#REF!</definedName>
    <definedName name="Don_10" localSheetId="7" hidden="1">#REF!</definedName>
    <definedName name="Don_10" localSheetId="9" hidden="1">#REF!</definedName>
    <definedName name="Don_10" hidden="1">#REF!</definedName>
    <definedName name="Don_11" hidden="1">255</definedName>
    <definedName name="Don_12" localSheetId="7" hidden="1">#REF!</definedName>
    <definedName name="Don_12" localSheetId="9" hidden="1">#REF!</definedName>
    <definedName name="Don_12" hidden="1">#REF!</definedName>
    <definedName name="Don_13" localSheetId="7" hidden="1">#REF!</definedName>
    <definedName name="Don_13" localSheetId="9" hidden="1">#REF!</definedName>
    <definedName name="Don_13" hidden="1">#REF!</definedName>
    <definedName name="Don_14" localSheetId="7" hidden="1">#REF!</definedName>
    <definedName name="Don_14" localSheetId="9" hidden="1">#REF!</definedName>
    <definedName name="Don_14" hidden="1">#REF!</definedName>
    <definedName name="don_2" localSheetId="7" hidden="1">#REF!</definedName>
    <definedName name="don_2" localSheetId="9" hidden="1">#REF!</definedName>
    <definedName name="don_2" hidden="1">#REF!</definedName>
    <definedName name="Don_3" localSheetId="7" hidden="1">#REF!</definedName>
    <definedName name="Don_3" localSheetId="9" hidden="1">#REF!</definedName>
    <definedName name="Don_3" hidden="1">#REF!</definedName>
    <definedName name="Don_4" localSheetId="7" hidden="1">#REF!</definedName>
    <definedName name="Don_4" localSheetId="9" hidden="1">#REF!</definedName>
    <definedName name="Don_4" hidden="1">#REF!</definedName>
    <definedName name="Don_5" localSheetId="7" hidden="1">#REF!</definedName>
    <definedName name="Don_5" localSheetId="9" hidden="1">#REF!</definedName>
    <definedName name="Don_5" hidden="1">#REF!</definedName>
    <definedName name="Don_6" localSheetId="7" hidden="1">#REF!</definedName>
    <definedName name="Don_6" localSheetId="9" hidden="1">#REF!</definedName>
    <definedName name="Don_6" hidden="1">#REF!</definedName>
    <definedName name="Don_7" localSheetId="7" hidden="1">#REF!</definedName>
    <definedName name="Don_7" localSheetId="9" hidden="1">#REF!</definedName>
    <definedName name="Don_7" hidden="1">#REF!</definedName>
    <definedName name="Don_8" localSheetId="7" hidden="1">#REF!</definedName>
    <definedName name="Don_8" localSheetId="9" hidden="1">#REF!</definedName>
    <definedName name="Don_8" hidden="1">#REF!</definedName>
    <definedName name="Don_9" localSheetId="7" hidden="1">#REF!</definedName>
    <definedName name="Don_9" localSheetId="9" hidden="1">#REF!</definedName>
    <definedName name="Don_9" hidden="1">#REF!</definedName>
    <definedName name="Dora">#N/A</definedName>
    <definedName name="DOROTHYC">#REF!</definedName>
    <definedName name="DOROTHYP">#REF!</definedName>
    <definedName name="dov">#REF!</definedName>
    <definedName name="DOW">#REF!</definedName>
    <definedName name="draft_1">#REF!</definedName>
    <definedName name="draft_2">#REF!</definedName>
    <definedName name="draft_footnote">#REF!</definedName>
    <definedName name="Draft_language">#REF!</definedName>
    <definedName name="Draft_toggle">#REF!</definedName>
    <definedName name="draft1">#REF!</definedName>
    <definedName name="draft2">#REF!</definedName>
    <definedName name="draftdatetime_toggle">#REF!</definedName>
    <definedName name="drate_nuc">#REF!</definedName>
    <definedName name="drate_oth_new">#REF!</definedName>
    <definedName name="dri">#REF!</definedName>
    <definedName name="Drivers">#REF!</definedName>
    <definedName name="ds" localSheetId="7" hidden="1">{"balsheet",#N/A,FALSE,"INCOME"}</definedName>
    <definedName name="ds" localSheetId="9" hidden="1">{"balsheet",#N/A,FALSE,"INCOME"}</definedName>
    <definedName name="ds" hidden="1">{"balsheet",#N/A,FALSE,"INCOME"}</definedName>
    <definedName name="dsag" localSheetId="1" hidden="1">{#N/A,#N/A,FALSE,"Budget";#N/A,#N/A,FALSE,"Balance Sheet";#N/A,#N/A,FALSE,"Cash Flow"}</definedName>
    <definedName name="dsag" localSheetId="0" hidden="1">{#N/A,#N/A,FALSE,"Budget";#N/A,#N/A,FALSE,"Balance Sheet";#N/A,#N/A,FALSE,"Cash Flow"}</definedName>
    <definedName name="dsag" localSheetId="7" hidden="1">{#N/A,#N/A,FALSE,"Budget";#N/A,#N/A,FALSE,"Balance Sheet";#N/A,#N/A,FALSE,"Cash Flow"}</definedName>
    <definedName name="dsag" localSheetId="9" hidden="1">{#N/A,#N/A,FALSE,"Budget";#N/A,#N/A,FALSE,"Balance Sheet";#N/A,#N/A,FALSE,"Cash Flow"}</definedName>
    <definedName name="dsag" hidden="1">{#N/A,#N/A,FALSE,"Budget";#N/A,#N/A,FALSE,"Balance Sheet";#N/A,#N/A,FALSE,"Cash Flow"}</definedName>
    <definedName name="dsag_1" localSheetId="1" hidden="1">{#N/A,#N/A,FALSE,"Budget";#N/A,#N/A,FALSE,"Balance Sheet";#N/A,#N/A,FALSE,"Cash Flow"}</definedName>
    <definedName name="dsag_1" localSheetId="0" hidden="1">{#N/A,#N/A,FALSE,"Budget";#N/A,#N/A,FALSE,"Balance Sheet";#N/A,#N/A,FALSE,"Cash Flow"}</definedName>
    <definedName name="dsag_1" localSheetId="7" hidden="1">{#N/A,#N/A,FALSE,"Budget";#N/A,#N/A,FALSE,"Balance Sheet";#N/A,#N/A,FALSE,"Cash Flow"}</definedName>
    <definedName name="dsag_1" localSheetId="9" hidden="1">{#N/A,#N/A,FALSE,"Budget";#N/A,#N/A,FALSE,"Balance Sheet";#N/A,#N/A,FALSE,"Cash Flow"}</definedName>
    <definedName name="dsag_1" hidden="1">{#N/A,#N/A,FALSE,"Budget";#N/A,#N/A,FALSE,"Balance Sheet";#N/A,#N/A,FALSE,"Cash Flow"}</definedName>
    <definedName name="DSCR2">#REF!</definedName>
    <definedName name="DSO">#REF!</definedName>
    <definedName name="DSTADJ">#REF!</definedName>
    <definedName name="DTABLE">#REF!</definedName>
    <definedName name="DTE">#REF!</definedName>
    <definedName name="DTS">#REF!</definedName>
    <definedName name="due">#N/A</definedName>
    <definedName name="Dueto">#REF!</definedName>
    <definedName name="DuffPhelps">#REF!</definedName>
    <definedName name="DUKE_CAPITAL_CORP">#REF!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plicate123A" localSheetId="7" hidden="1">#REF!</definedName>
    <definedName name="duplicate123A" localSheetId="9" hidden="1">#REF!</definedName>
    <definedName name="duplicate123A" hidden="1">#REF!</definedName>
    <definedName name="DVNAM">"DENHP4700A"</definedName>
    <definedName name="DVTYP">"PRINTER"</definedName>
    <definedName name="DWAGE">#REF!</definedName>
    <definedName name="DYPM_MTM_DETAILS">#REF!</definedName>
    <definedName name="DYPM_MTM_DETAILS_ALL">#REF!</definedName>
    <definedName name="E">{"BS Dollar",#N/A,FALSE,"BS";"BS CS",#N/A,FALSE,"BS"}</definedName>
    <definedName name="e_1">0.0000810185229056515</definedName>
    <definedName name="Eagle">#REF!</definedName>
    <definedName name="eagle1">#REF!</definedName>
    <definedName name="eagle2">#REF!</definedName>
    <definedName name="ear">#REF!</definedName>
    <definedName name="Early_Construction_Completion">#REF!</definedName>
    <definedName name="Earnings_for_Common_Shares">#REF!</definedName>
    <definedName name="Earnings_Per_Common_Share">#REF!</definedName>
    <definedName name="earyear">#REF!</definedName>
    <definedName name="EBDIAT">#REF!</definedName>
    <definedName name="EBIT">#REF!</definedName>
    <definedName name="EBIT_Margin">#REF!</definedName>
    <definedName name="ebit01">#REF!</definedName>
    <definedName name="ebit02">#REF!</definedName>
    <definedName name="EBIT1998">#REF!</definedName>
    <definedName name="EBIT1999">#REF!</definedName>
    <definedName name="EBIT2000">#REF!</definedName>
    <definedName name="EBIT2001">#REF!</definedName>
    <definedName name="EBIT2002">#REF!</definedName>
    <definedName name="ebit3">#REF!</definedName>
    <definedName name="EBITA">#REF!</definedName>
    <definedName name="EBITAGrowth">#REF!</definedName>
    <definedName name="EBITAMargin">#REF!</definedName>
    <definedName name="EBITCashInterest">#REF!</definedName>
    <definedName name="EBITDA">#REF!</definedName>
    <definedName name="EBITDA_Margin">#REF!</definedName>
    <definedName name="ebitda01">#REF!</definedName>
    <definedName name="ebitda02">#REF!</definedName>
    <definedName name="ebitda1">#REF!</definedName>
    <definedName name="EBITDA1997">#REF!</definedName>
    <definedName name="EBITDA1998">#REF!</definedName>
    <definedName name="EBITDA1999">#REF!</definedName>
    <definedName name="EBITDA2000">#REF!</definedName>
    <definedName name="EBITDA2001">#REF!</definedName>
    <definedName name="EBITDA2002">#REF!</definedName>
    <definedName name="EBITDA2003">#REF!</definedName>
    <definedName name="EBITDA2004">#REF!</definedName>
    <definedName name="EBITDA97">#REF!</definedName>
    <definedName name="ebitda98">#REF!</definedName>
    <definedName name="ebitda99">#REF!</definedName>
    <definedName name="EBITDACAPEXCashInterest">#REF!</definedName>
    <definedName name="EBITDACAPEXGrossInterest">#REF!</definedName>
    <definedName name="EBITDACAPEXNetInterest">#REF!</definedName>
    <definedName name="EBITDACashInterest">#REF!</definedName>
    <definedName name="EBITDACashInterestDividends">#REF!</definedName>
    <definedName name="EBITDAGrossInterest">#REF!</definedName>
    <definedName name="EBITDAGrossInterestDividends">#REF!</definedName>
    <definedName name="EBITDAGrowth">#REF!</definedName>
    <definedName name="EBITDAInterestCoverage">#REF!</definedName>
    <definedName name="EBITDAMargin">#REF!</definedName>
    <definedName name="EBITDANetInterest">#REF!</definedName>
    <definedName name="EBITDANetInterestDividends">#REF!</definedName>
    <definedName name="EBITDAR">#REF!</definedName>
    <definedName name="EBITDARCAPEXCashInterestRent">#REF!</definedName>
    <definedName name="EBITDARCAPEXGrossInterestRent">#REF!</definedName>
    <definedName name="EBITDARCAPEXNetInterestRent">#REF!</definedName>
    <definedName name="EBITDARCashInterestRent">#REF!</definedName>
    <definedName name="EBITDARGrossInterestRent">#REF!</definedName>
    <definedName name="EBITDARGrowth">#REF!</definedName>
    <definedName name="EBITDARMargin">#REF!</definedName>
    <definedName name="EBITDARNetInterestRent">#REF!</definedName>
    <definedName name="EBITDASUM">#REF!</definedName>
    <definedName name="EBITGrossInterest">#REF!</definedName>
    <definedName name="EBITGrowth">#REF!</definedName>
    <definedName name="EBITMargin">#REF!</definedName>
    <definedName name="EBITNetInterest">#REF!</definedName>
    <definedName name="ED" localSheetId="7" hidden="1">{"RECON",#N/A,FALSE,"Allocations"}</definedName>
    <definedName name="ED" localSheetId="9" hidden="1">{"RECON",#N/A,FALSE,"Allocations"}</definedName>
    <definedName name="ED" hidden="1">{"RECON",#N/A,FALSE,"Allocations"}</definedName>
    <definedName name="ee">38516.4212615741</definedName>
    <definedName name="ee_1">38516.4212615741</definedName>
    <definedName name="EE_MED_CONTR">#REF!</definedName>
    <definedName name="EE_VISION_CONTR">#REF!</definedName>
    <definedName name="eeee" localSheetId="1" hidden="1">{#N/A,#N/A,FALSE,"O&amp;M by processes";#N/A,#N/A,FALSE,"Elec Act vs Bud";#N/A,#N/A,FALSE,"G&amp;A";#N/A,#N/A,FALSE,"BGS";#N/A,#N/A,FALSE,"Res Cost"}</definedName>
    <definedName name="eeee" localSheetId="0" hidden="1">{#N/A,#N/A,FALSE,"O&amp;M by processes";#N/A,#N/A,FALSE,"Elec Act vs Bud";#N/A,#N/A,FALSE,"G&amp;A";#N/A,#N/A,FALSE,"BGS";#N/A,#N/A,FALSE,"Res Cost"}</definedName>
    <definedName name="eeee" localSheetId="7" hidden="1">{#N/A,#N/A,FALSE,"O&amp;M by processes";#N/A,#N/A,FALSE,"Elec Act vs Bud";#N/A,#N/A,FALSE,"G&amp;A";#N/A,#N/A,FALSE,"BGS";#N/A,#N/A,FALSE,"Res Cost"}</definedName>
    <definedName name="eeee" localSheetId="9" hidden="1">{#N/A,#N/A,FALSE,"O&amp;M by processes";#N/A,#N/A,FALSE,"Elec Act vs Bud";#N/A,#N/A,FALSE,"G&amp;A";#N/A,#N/A,FALSE,"BGS";#N/A,#N/A,FALSE,"Res Cost"}</definedName>
    <definedName name="eeee" hidden="1">{#N/A,#N/A,FALSE,"O&amp;M by processes";#N/A,#N/A,FALSE,"Elec Act vs Bud";#N/A,#N/A,FALSE,"G&amp;A";#N/A,#N/A,FALSE,"BGS";#N/A,#N/A,FALSE,"Res Cost"}</definedName>
    <definedName name="eesc">#REF!</definedName>
    <definedName name="EF" localSheetId="1">#REF!</definedName>
    <definedName name="EF" localSheetId="0">#REF!</definedName>
    <definedName name="EF" localSheetId="7">#REF!</definedName>
    <definedName name="EF">#REF!</definedName>
    <definedName name="EFA" localSheetId="1">#REF!</definedName>
    <definedName name="EFA" localSheetId="0">#REF!</definedName>
    <definedName name="EFA" localSheetId="7">#REF!</definedName>
    <definedName name="EFA">#REF!</definedName>
    <definedName name="Eff_Dt">#REF!</definedName>
    <definedName name="EffDTs">#REF!</definedName>
    <definedName name="Effective_Tax_Rate">#REF!</definedName>
    <definedName name="EffectiveTaxRate">#REF!</definedName>
    <definedName name="EFOR">#REF!</definedName>
    <definedName name="EFORSummer">#REF!</definedName>
    <definedName name="EFORWinter">#REF!</definedName>
    <definedName name="EIRR">#REF!</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ric_Interconnect___Consumers_Direct">#REF!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al_Interconnect_Tax_Gross_up">#REF!</definedName>
    <definedName name="ElectricHide" localSheetId="1">#REF!</definedName>
    <definedName name="ElectricHide" localSheetId="0">#REF!</definedName>
    <definedName name="ElectricHide" localSheetId="7">#REF!</definedName>
    <definedName name="ElectricHide">#REF!</definedName>
    <definedName name="elife">#REF!</definedName>
    <definedName name="ELIM1">#REF!</definedName>
    <definedName name="ELPB">#REF!</definedName>
    <definedName name="ELPBB">#REF!</definedName>
    <definedName name="ELPS">#REF!</definedName>
    <definedName name="ELSJ">#REF!</definedName>
    <definedName name="ELSJB">#REF!</definedName>
    <definedName name="ELSJG">#REF!</definedName>
    <definedName name="emc797act">#N/A</definedName>
    <definedName name="emc797act1">#N/A</definedName>
    <definedName name="EMC797sum">#N/A</definedName>
    <definedName name="EMC97budget">#N/A</definedName>
    <definedName name="EMCeva2ndqtr">#N/A</definedName>
    <definedName name="EMERDEBT">#REF!</definedName>
    <definedName name="emissall">#N/A</definedName>
    <definedName name="emissallo">#N/A</definedName>
    <definedName name="emissionReimbursement">#REF!</definedName>
    <definedName name="Emissions_Case">#REF!</definedName>
    <definedName name="Emissions_Fee">#REF!</definedName>
    <definedName name="emp_ann_pct">#REF!</definedName>
    <definedName name="empireTaxCredit">#REF!</definedName>
    <definedName name="empireTaxCreditEndYear">#REF!</definedName>
    <definedName name="Employees">#REF!</definedName>
    <definedName name="End_Bal" localSheetId="0" hidden="1">#REF!</definedName>
    <definedName name="End_Bal" localSheetId="7" hidden="1">#REF!</definedName>
    <definedName name="End_Bal" localSheetId="9" hidden="1">#REF!</definedName>
    <definedName name="End_Bal" hidden="1">#REF!</definedName>
    <definedName name="End_Period">#REF!</definedName>
    <definedName name="endapr">#REF!</definedName>
    <definedName name="enddate">#REF!</definedName>
    <definedName name="endfeb">#REF!</definedName>
    <definedName name="ending">#N/A</definedName>
    <definedName name="endjan">#REF!</definedName>
    <definedName name="endmar">#REF!</definedName>
    <definedName name="endmay">#REF!</definedName>
    <definedName name="EndTime">#REF!</definedName>
    <definedName name="ener_lp4">#REF!</definedName>
    <definedName name="ener_lp5">#REF!</definedName>
    <definedName name="ener_oth">#REF!</definedName>
    <definedName name="ener_res">#REF!</definedName>
    <definedName name="enercost">#REF!</definedName>
    <definedName name="Energy_Revenues_Out">#REF!</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_Zone">#REF!</definedName>
    <definedName name="EnergyRevenue">#REF!</definedName>
    <definedName name="EnergyServices_EBIT">#REF!</definedName>
    <definedName name="Engagement">#REF!</definedName>
    <definedName name="EngIndex.FeedEng">#REF!</definedName>
    <definedName name="EngIndex.Offshore">#REF!</definedName>
    <definedName name="EngIndex.Onshore">#REF!</definedName>
    <definedName name="Engineering___Services_CAPX">#REF!</definedName>
    <definedName name="Engineering___Services_EBIT">#REF!</definedName>
    <definedName name="Engineering___Services_MAINT">#REF!</definedName>
    <definedName name="enterpriseValue">#REF!</definedName>
    <definedName name="EnterpriseValueBook">#REF!</definedName>
    <definedName name="Entity">#REF!</definedName>
    <definedName name="Entity_Credit_Spread">#REF!</definedName>
    <definedName name="Entity2">#REF!</definedName>
    <definedName name="EOH_Start_Factor">#REF!</definedName>
    <definedName name="eop">#REF!</definedName>
    <definedName name="EPAGE">"16"</definedName>
    <definedName name="EPC_Scope_Items_Other">#REF!</definedName>
    <definedName name="eps">#REF!</definedName>
    <definedName name="EPS__excl._non_recurring___extraordinary_items">#REF!</definedName>
    <definedName name="EPS__excluding_non_recurring_items">#REF!</definedName>
    <definedName name="eps00">#REF!</definedName>
    <definedName name="eq_employees">#REF!</definedName>
    <definedName name="Equip_Fuel">#REF!</definedName>
    <definedName name="Equip_Repair_Abuse">#REF!</definedName>
    <definedName name="Equip_Rollforward">#REF!</definedName>
    <definedName name="Equipment_Freight">#REF!</definedName>
    <definedName name="Equipment_Rental">#REF!</definedName>
    <definedName name="Equity">#REF!</definedName>
    <definedName name="equity00">#REF!</definedName>
    <definedName name="equity01">#REF!</definedName>
    <definedName name="equity02">#REF!</definedName>
    <definedName name="equity03">#REF!</definedName>
    <definedName name="equity04">#REF!</definedName>
    <definedName name="equity05">#REF!</definedName>
    <definedName name="equity98">#REF!</definedName>
    <definedName name="equity99">#REF!</definedName>
    <definedName name="EquityBeta">#REF!</definedName>
    <definedName name="equityFee">#REF!</definedName>
    <definedName name="equityFeeRate">#REF!</definedName>
    <definedName name="EquityInUnconsolidatedAffiliates">#REF!</definedName>
    <definedName name="equitypurchase">#REF!</definedName>
    <definedName name="EquityValue">#REF!</definedName>
    <definedName name="ER" localSheetId="7" hidden="1">{#N/A,#N/A,FALSE,"Aging Summary";#N/A,#N/A,FALSE,"Ratio Analysis";#N/A,#N/A,FALSE,"Test 120 Day Accts";#N/A,#N/A,FALSE,"Tickmarks"}</definedName>
    <definedName name="ER" localSheetId="9" hidden="1">{#N/A,#N/A,FALSE,"Aging Summary";#N/A,#N/A,FALSE,"Ratio Analysis";#N/A,#N/A,FALSE,"Test 120 Day Accts";#N/A,#N/A,FALSE,"Tickmarks"}</definedName>
    <definedName name="ER" hidden="1">{#N/A,#N/A,FALSE,"Aging Summary";#N/A,#N/A,FALSE,"Ratio Analysis";#N/A,#N/A,FALSE,"Test 120 Day Accts";#N/A,#N/A,FALSE,"Tickmarks"}</definedName>
    <definedName name="ER_MED_COST">#REF!</definedName>
    <definedName name="ER_VISION_COST">#REF!</definedName>
    <definedName name="ERCOTHR">#REF!</definedName>
    <definedName name="error">#REF!</definedName>
    <definedName name="Error_condition__Diversified">#REF!</definedName>
    <definedName name="error_condition__Other">#REF!</definedName>
    <definedName name="Error_condition__Services">#REF!</definedName>
    <definedName name="Error_condition__Transmission">#REF!</definedName>
    <definedName name="errtr" localSheetId="7" hidden="1">{#N/A,#N/A,FALSE,"Summary",#N/A;#N/A,FALSE,"10off&amp;co1,6,tstiplan",#N/A,#N/A;FALSE,"Systems",#N/A,#N/A,FALSE;"7offAct",#N/A,#N/A,FALSE,"3addAct"}</definedName>
    <definedName name="errtr" localSheetId="9" hidden="1">{#N/A,#N/A,FALSE,"Summary",#N/A;#N/A,FALSE,"10off&amp;co1,6,tstiplan",#N/A,#N/A;FALSE,"Systems",#N/A,#N/A,FALSE;"7offAct",#N/A,#N/A,FALSE,"3addAct"}</definedName>
    <definedName name="errtr" hidden="1">{#N/A,#N/A,FALSE,"Summary",#N/A;#N/A,FALSE,"10off&amp;co1,6,tstiplan",#N/A,#N/A;FALSE,"Systems",#N/A,#N/A,FALSE;"7offAct",#N/A,#N/A,FALSE,"3addAct"}</definedName>
    <definedName name="ES" localSheetId="0">#REF!</definedName>
    <definedName name="ES" localSheetId="7">#REF!</definedName>
    <definedName name="ES">#REF!</definedName>
    <definedName name="ESA" localSheetId="0">#REF!</definedName>
    <definedName name="ESA" localSheetId="7">#REF!</definedName>
    <definedName name="ESA">#REF!</definedName>
    <definedName name="escalation_2003">#REF!</definedName>
    <definedName name="esd" localSheetId="7" hidden="1">{#N/A,#N/A,FALSE;"RF Inc Stmt",#N/A,#N/A;FALSE,"RF-IS-1",#N/A;#N/A,FALSE,"RF-IS-2"}</definedName>
    <definedName name="esd" localSheetId="9" hidden="1">{#N/A,#N/A,FALSE;"RF Inc Stmt",#N/A,#N/A;FALSE,"RF-IS-1",#N/A;#N/A,FALSE,"RF-IS-2"}</definedName>
    <definedName name="esd" hidden="1">{#N/A,#N/A,FALSE;"RF Inc Stmt",#N/A,#N/A;FALSE,"RF-IS-1",#N/A;#N/A,FALSE,"RF-IS-2"}</definedName>
    <definedName name="eso">#REF!</definedName>
    <definedName name="Est_Mob_Hours">#REF!</definedName>
    <definedName name="Estimate_Total">#REF!</definedName>
    <definedName name="Estimator_Name">#REF!</definedName>
    <definedName name="ETaxRate">#REF!</definedName>
    <definedName name="ETR">#REF!</definedName>
    <definedName name="eur00">#REF!</definedName>
    <definedName name="euro">#REF!</definedName>
    <definedName name="EURO_JERRY">#REF!</definedName>
    <definedName name="EURproceeds">#REF!</definedName>
    <definedName name="EV">#REF!</definedName>
    <definedName name="ev.Calculation" hidden="1">-4135</definedName>
    <definedName name="ev.Initialized" hidden="1">FALSE</definedName>
    <definedName name="EV__EVCOM_OPTIONS__">8</definedName>
    <definedName name="EV__EXPOPTIONS__">1</definedName>
    <definedName name="EV__LASTREFTIME__" hidden="1">39826.8319444444</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vans">#N/A</definedName>
    <definedName name="excel">#N/A</definedName>
    <definedName name="excel\">#N/A</definedName>
    <definedName name="Excel_BuiltIn_Print_Area_3">#REF!</definedName>
    <definedName name="excel1">#N/A</definedName>
    <definedName name="excel2">#N/A</definedName>
    <definedName name="excel3">#N/A</definedName>
    <definedName name="exch_rate7">#REF!</definedName>
    <definedName name="Exchange">#REF!</definedName>
    <definedName name="Exchange_ratio">#REF!</definedName>
    <definedName name="ExchangeRatio">#REF!</definedName>
    <definedName name="EXCHRATE">#REF!</definedName>
    <definedName name="ExchRatio">#REF!</definedName>
    <definedName name="exfo">#REF!</definedName>
    <definedName name="exhange">#REF!</definedName>
    <definedName name="exhibit_summary">#REF!</definedName>
    <definedName name="exhibit1">#REF!</definedName>
    <definedName name="Exhibit11FullyDiluted">#REF!</definedName>
    <definedName name="Exhibit11Primary">#REF!</definedName>
    <definedName name="exist_debt">#REF!</definedName>
    <definedName name="exitDiscountRate">#REF!</definedName>
    <definedName name="exitMethod">#REF!</definedName>
    <definedName name="exitMethodArray">#REF!</definedName>
    <definedName name="exitTest">#REF!</definedName>
    <definedName name="exitTestArray">#REF!</definedName>
    <definedName name="exitYear">#REF!</definedName>
    <definedName name="exitYearArray">#REF!</definedName>
    <definedName name="EXP">#REF!</definedName>
    <definedName name="EXPAND">#REF!</definedName>
    <definedName name="Expendables_Dollars">#REF!</definedName>
    <definedName name="Expense_Case">#REF!</definedName>
    <definedName name="EXPFee_Amount">#REF!</definedName>
    <definedName name="EXPFEEPORTDATE">#REF!</definedName>
    <definedName name="exps">#REF!</definedName>
    <definedName name="EXPTABLE">#REF!</definedName>
    <definedName name="EXPUNITTABLE">#REF!</definedName>
    <definedName name="ext_funds">#REF!</definedName>
    <definedName name="Extra_Pay">#REF!</definedName>
    <definedName name="_xlnm.Extract">#REF!</definedName>
    <definedName name="Extraordinary_Ratio_Item">#REF!</definedName>
    <definedName name="ExtRngName">#REF!</definedName>
    <definedName name="EYSTUB">#REF!</definedName>
    <definedName name="f" localSheetId="1" hidden="1">{#N/A,#N/A,FALSE,"changes";#N/A,#N/A,FALSE,"Assumptions";"view1",#N/A,FALSE,"BE Analysis";"view2",#N/A,FALSE,"BE Analysis";#N/A,#N/A,FALSE,"DCF Calculation - Scenario 1";"Dollar",#N/A,FALSE,"Consolidated - Scenario 1";"CS",#N/A,FALSE,"Consolidated - Scenario 1"}</definedName>
    <definedName name="f" localSheetId="0" hidden="1">{#N/A,#N/A,FALSE,"changes";#N/A,#N/A,FALSE,"Assumptions";"view1",#N/A,FALSE,"BE Analysis";"view2",#N/A,FALSE,"BE Analysis";#N/A,#N/A,FALSE,"DCF Calculation - Scenario 1";"Dollar",#N/A,FALSE,"Consolidated - Scenario 1";"CS",#N/A,FALSE,"Consolidated - Scenario 1"}</definedName>
    <definedName name="f" localSheetId="7" hidden="1">{#N/A,#N/A,FALSE,"changes";#N/A,#N/A,FALSE,"Assumptions";"view1",#N/A,FALSE,"BE Analysis";"view2",#N/A,FALSE,"BE Analysis";#N/A,#N/A,FALSE,"DCF Calculation - Scenario 1";"Dollar",#N/A,FALSE,"Consolidated - Scenario 1";"CS",#N/A,FALSE,"Consolidated - Scenario 1"}</definedName>
    <definedName name="f" localSheetId="9"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1" hidden="1">{#N/A,#N/A,FALSE,"changes";#N/A,#N/A,FALSE,"Assumptions";"view1",#N/A,FALSE,"BE Analysis";"view2",#N/A,FALSE,"BE Analysis";#N/A,#N/A,FALSE,"DCF Calculation - Scenario 1";"Dollar",#N/A,FALSE,"Consolidated - Scenario 1";"CS",#N/A,FALSE,"Consolidated - Scenario 1"}</definedName>
    <definedName name="f_1" localSheetId="0" hidden="1">{#N/A,#N/A,FALSE,"changes";#N/A,#N/A,FALSE,"Assumptions";"view1",#N/A,FALSE,"BE Analysis";"view2",#N/A,FALSE,"BE Analysis";#N/A,#N/A,FALSE,"DCF Calculation - Scenario 1";"Dollar",#N/A,FALSE,"Consolidated - Scenario 1";"CS",#N/A,FALSE,"Consolidated - Scenario 1"}</definedName>
    <definedName name="f_1" localSheetId="7" hidden="1">{#N/A,#N/A,FALSE,"changes";#N/A,#N/A,FALSE,"Assumptions";"view1",#N/A,FALSE,"BE Analysis";"view2",#N/A,FALSE,"BE Analysis";#N/A,#N/A,FALSE,"DCF Calculation - Scenario 1";"Dollar",#N/A,FALSE,"Consolidated - Scenario 1";"CS",#N/A,FALSE,"Consolidated - Scenario 1"}</definedName>
    <definedName name="f_1" localSheetId="9"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_currency7">#REF!</definedName>
    <definedName name="f_EPED_DD">#REF!</definedName>
    <definedName name="f_GWTD.Acq">#REF!</definedName>
    <definedName name="f_GWTD.Target">#REF!</definedName>
    <definedName name="f_needs">#REF!</definedName>
    <definedName name="f_sources">#REF!</definedName>
    <definedName name="Facility">#REF!</definedName>
    <definedName name="Facility_Outfitting">#REF!</definedName>
    <definedName name="factor">#REF!</definedName>
    <definedName name="FACTORS">#REF!</definedName>
    <definedName name="Factors.Period">#REF!</definedName>
    <definedName name="fas_106_ret">#REF!</definedName>
    <definedName name="FCA_Number">#REF!</definedName>
    <definedName name="FCA_Year">#REF!</definedName>
    <definedName name="fcf00">#REF!</definedName>
    <definedName name="FCR_Fixed">#REF!</definedName>
    <definedName name="FCR_Var">#REF!</definedName>
    <definedName name="FCTE">#REF!</definedName>
    <definedName name="FCTETOP">#REF!</definedName>
    <definedName name="fdf">#REF!</definedName>
    <definedName name="fdga">#REF!</definedName>
    <definedName name="FDTE">#REF!,#REF!</definedName>
    <definedName name="FDTETOP">#REF!,#REF!</definedName>
    <definedName name="FE_Dollars">#REF!</definedName>
    <definedName name="FE_Hours">#REF!</definedName>
    <definedName name="Feb">#REF!</definedName>
    <definedName name="FebDRS">#REF!</definedName>
    <definedName name="FebNSRS">#REF!</definedName>
    <definedName name="febr">#REF!</definedName>
    <definedName name="FebRRS">#REF!</definedName>
    <definedName name="February">#REF!</definedName>
    <definedName name="FebURS">#REF!</definedName>
    <definedName name="FEE">#REF!</definedName>
    <definedName name="FEED">#REF!</definedName>
    <definedName name="FEMS">#REF!</definedName>
    <definedName name="FEMSYrDiff">#REF!</definedName>
    <definedName name="FERC_LIST">#REF!</definedName>
    <definedName name="Fetch_Info">#REF!</definedName>
    <definedName name="ff" localSheetId="7" hidden="1">{#N/A,#N/A,FALSE,"Land";#N/A,#N/A,FALSE,"Cost Analysis";"Summary",#N/A,FALSE,"Equipment"}</definedName>
    <definedName name="ff" localSheetId="9" hidden="1">{#N/A,#N/A,FALSE,"Land";#N/A,#N/A,FALSE,"Cost Analysis";"Summary",#N/A,FALSE,"Equipment"}</definedName>
    <definedName name="ff" hidden="1">{#N/A,#N/A,FALSE,"Land";#N/A,#N/A,FALSE,"Cost Analysis";"Summary",#N/A,FALSE,"Equipment"}</definedName>
    <definedName name="FFAC">#REF!</definedName>
    <definedName name="ffdfd">#REF!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#REF!</definedName>
    <definedName name="fgfg">#REF!</definedName>
    <definedName name="fgfk" hidden="1">#REF!</definedName>
    <definedName name="fh">#REF!</definedName>
    <definedName name="FICA_Dollars">#REF!</definedName>
    <definedName name="FICA_LIMIT">#REF!</definedName>
    <definedName name="FICA_RATE">#REF!</definedName>
    <definedName name="Field_Names">#REF!</definedName>
    <definedName name="FIELD_NO">#REF!</definedName>
    <definedName name="Field_Services_CAPX">#REF!</definedName>
    <definedName name="Field_Services_EBIT">#REF!</definedName>
    <definedName name="Field_Services_MAINT">#REF!</definedName>
    <definedName name="Field1">#REF!</definedName>
    <definedName name="Field10">#REF!</definedName>
    <definedName name="Field11">#REF!</definedName>
    <definedName name="Field12">#REF!</definedName>
    <definedName name="Field13">#REF!</definedName>
    <definedName name="Field14">#REF!</definedName>
    <definedName name="Field15">#REF!</definedName>
    <definedName name="Field16">#REF!</definedName>
    <definedName name="Field17">#REF!</definedName>
    <definedName name="Field18">#REF!</definedName>
    <definedName name="Field19">#REF!</definedName>
    <definedName name="Field2">#REF!</definedName>
    <definedName name="Field20">#REF!</definedName>
    <definedName name="Field21">#REF!</definedName>
    <definedName name="Field22">#REF!</definedName>
    <definedName name="Field23">#REF!</definedName>
    <definedName name="Field24">#REF!</definedName>
    <definedName name="Field25">#REF!</definedName>
    <definedName name="Field26">#REF!</definedName>
    <definedName name="Field27">#REF!</definedName>
    <definedName name="Field28">#REF!</definedName>
    <definedName name="Field29">#REF!</definedName>
    <definedName name="Field3">#REF!</definedName>
    <definedName name="Field30">#REF!</definedName>
    <definedName name="Field31">#REF!</definedName>
    <definedName name="Field32">#REF!</definedName>
    <definedName name="Field33">#REF!</definedName>
    <definedName name="Field34">#REF!</definedName>
    <definedName name="Field35">#REF!</definedName>
    <definedName name="Field36">#REF!</definedName>
    <definedName name="Field37">#REF!</definedName>
    <definedName name="Field38">#REF!</definedName>
    <definedName name="Field39">#REF!</definedName>
    <definedName name="Field4">#REF!</definedName>
    <definedName name="Field40">#REF!</definedName>
    <definedName name="Field41">#REF!</definedName>
    <definedName name="Field42">#REF!</definedName>
    <definedName name="Field43">#REF!</definedName>
    <definedName name="Field44">#REF!</definedName>
    <definedName name="Field45">#REF!</definedName>
    <definedName name="Field46">#REF!</definedName>
    <definedName name="Field47">#REF!</definedName>
    <definedName name="Field48">#REF!</definedName>
    <definedName name="Field49">#REF!</definedName>
    <definedName name="Field5">#REF!</definedName>
    <definedName name="Field50">#REF!</definedName>
    <definedName name="Field51">#REF!</definedName>
    <definedName name="Field6">#REF!</definedName>
    <definedName name="Field7">#REF!</definedName>
    <definedName name="Field8">#REF!</definedName>
    <definedName name="Field9">#REF!</definedName>
    <definedName name="file">#REF!</definedName>
    <definedName name="File_Path">!$I$248</definedName>
    <definedName name="file1">#REF!</definedName>
    <definedName name="file2">#REF!</definedName>
    <definedName name="file3">#REF!</definedName>
    <definedName name="files">#N/A</definedName>
    <definedName name="Fill_1">#REF!</definedName>
    <definedName name="Fill_2">#REF!</definedName>
    <definedName name="FILMAMORT">#REF!</definedName>
    <definedName name="fin_debt">#REF!</definedName>
    <definedName name="finance" localSheetId="1" hidden="1">{#N/A,#N/A,TRUE,"CIN-11";#N/A,#N/A,TRUE,"CIN-13";#N/A,#N/A,TRUE,"CIN-14";#N/A,#N/A,TRUE,"CIN-16";#N/A,#N/A,TRUE,"CIN-17";#N/A,#N/A,TRUE,"CIN-18";#N/A,#N/A,TRUE,"CIN Earnings To Fixed Charges";#N/A,#N/A,TRUE,"CIN Financial Ratios";#N/A,#N/A,TRUE,"CIN-IS";#N/A,#N/A,TRUE,"CIN-BS";#N/A,#N/A,TRUE,"CIN-CS";#N/A,#N/A,TRUE,"Invest In Unconsol Subs"}</definedName>
    <definedName name="finance" localSheetId="0" hidden="1">{#N/A,#N/A,TRUE,"CIN-11";#N/A,#N/A,TRUE,"CIN-13";#N/A,#N/A,TRUE,"CIN-14";#N/A,#N/A,TRUE,"CIN-16";#N/A,#N/A,TRUE,"CIN-17";#N/A,#N/A,TRUE,"CIN-18";#N/A,#N/A,TRUE,"CIN Earnings To Fixed Charges";#N/A,#N/A,TRUE,"CIN Financial Ratios";#N/A,#N/A,TRUE,"CIN-IS";#N/A,#N/A,TRUE,"CIN-BS";#N/A,#N/A,TRUE,"CIN-CS";#N/A,#N/A,TRUE,"Invest In Unconsol Subs"}</definedName>
    <definedName name="finance" localSheetId="7" hidden="1">{#N/A,#N/A,TRUE,"CIN-11";#N/A,#N/A,TRUE,"CIN-13";#N/A,#N/A,TRUE,"CIN-14";#N/A,#N/A,TRUE,"CIN-16";#N/A,#N/A,TRUE,"CIN-17";#N/A,#N/A,TRUE,"CIN-18";#N/A,#N/A,TRUE,"CIN Earnings To Fixed Charges";#N/A,#N/A,TRUE,"CIN Financial Ratios";#N/A,#N/A,TRUE,"CIN-IS";#N/A,#N/A,TRUE,"CIN-BS";#N/A,#N/A,TRUE,"CIN-CS";#N/A,#N/A,TRUE,"Invest In Unconsol Subs"}</definedName>
    <definedName name="finance" localSheetId="9"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1" hidden="1">{#N/A,#N/A,TRUE,"CIN-11";#N/A,#N/A,TRUE,"CIN-13";#N/A,#N/A,TRUE,"CIN-14";#N/A,#N/A,TRUE,"CIN-16";#N/A,#N/A,TRUE,"CIN-17";#N/A,#N/A,TRUE,"CIN-18";#N/A,#N/A,TRUE,"CIN Earnings To Fixed Charges";#N/A,#N/A,TRUE,"CIN Financial Ratios";#N/A,#N/A,TRUE,"CIN-IS";#N/A,#N/A,TRUE,"CIN-BS";#N/A,#N/A,TRUE,"CIN-CS";#N/A,#N/A,TRUE,"Invest In Unconsol Subs"}</definedName>
    <definedName name="finance_1" localSheetId="0" hidden="1">{#N/A,#N/A,TRUE,"CIN-11";#N/A,#N/A,TRUE,"CIN-13";#N/A,#N/A,TRUE,"CIN-14";#N/A,#N/A,TRUE,"CIN-16";#N/A,#N/A,TRUE,"CIN-17";#N/A,#N/A,TRUE,"CIN-18";#N/A,#N/A,TRUE,"CIN Earnings To Fixed Charges";#N/A,#N/A,TRUE,"CIN Financial Ratios";#N/A,#N/A,TRUE,"CIN-IS";#N/A,#N/A,TRUE,"CIN-BS";#N/A,#N/A,TRUE,"CIN-CS";#N/A,#N/A,TRUE,"Invest In Unconsol Subs"}</definedName>
    <definedName name="finance_1" localSheetId="7" hidden="1">{#N/A,#N/A,TRUE,"CIN-11";#N/A,#N/A,TRUE,"CIN-13";#N/A,#N/A,TRUE,"CIN-14";#N/A,#N/A,TRUE,"CIN-16";#N/A,#N/A,TRUE,"CIN-17";#N/A,#N/A,TRUE,"CIN-18";#N/A,#N/A,TRUE,"CIN Earnings To Fixed Charges";#N/A,#N/A,TRUE,"CIN Financial Ratios";#N/A,#N/A,TRUE,"CIN-IS";#N/A,#N/A,TRUE,"CIN-BS";#N/A,#N/A,TRUE,"CIN-CS";#N/A,#N/A,TRUE,"Invest In Unconsol Subs"}</definedName>
    <definedName name="finance_1" localSheetId="9"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#REF!</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ancingFee">#REF!</definedName>
    <definedName name="fincase">#REF!</definedName>
    <definedName name="fincostjulia">#N/A</definedName>
    <definedName name="fincosts">#N/A</definedName>
    <definedName name="find">#N/A</definedName>
    <definedName name="FINOptions">"0,0,1,1,1,0,0,-1,0,0,2,0,"</definedName>
    <definedName name="Firm04">#REF!</definedName>
    <definedName name="FirmValue">#REF!</definedName>
    <definedName name="FirstCallDate">#REF!</definedName>
    <definedName name="FirstHalf">#REF!</definedName>
    <definedName name="FirstHalf1">#REF!</definedName>
    <definedName name="firsthalf2">#REF!</definedName>
    <definedName name="firsthalfa">#REF!</definedName>
    <definedName name="firsthalfb">#REF!</definedName>
    <definedName name="FirstPromptDate">#REF!</definedName>
    <definedName name="FirstTenorOffset">#REF!</definedName>
    <definedName name="Fiscal">#REF!</definedName>
    <definedName name="Fiscal_Period">#REF!</definedName>
    <definedName name="fiscal2">#REF!</definedName>
    <definedName name="FiscalPE">#REF!</definedName>
    <definedName name="Fitch">#REF!</definedName>
    <definedName name="FiveYearEPSGrowth">#REF!</definedName>
    <definedName name="Fix_OM_Pay">#REF!</definedName>
    <definedName name="fixed_asset_turnover">#REF!</definedName>
    <definedName name="fixed_assets_rate">#REF!</definedName>
    <definedName name="Fixed_Cap_Title">#REF!</definedName>
    <definedName name="Fixed_costs">#REF!</definedName>
    <definedName name="fixedRateA">#REF!</definedName>
    <definedName name="fixedRateB">#REF!</definedName>
    <definedName name="fixedRateC">#REF!</definedName>
    <definedName name="FLDPIPE">#REF!</definedName>
    <definedName name="FLEET_00">#REF!</definedName>
    <definedName name="FLEET_CATNAME">#REF!</definedName>
    <definedName name="Fleet_Escalation">#REF!</definedName>
    <definedName name="Fleet_Menu">#REF!</definedName>
    <definedName name="Fleet_RateAnnual">#REF!</definedName>
    <definedName name="Fleet_RateDaily">#REF!</definedName>
    <definedName name="Fleet_RateGroup">#REF!</definedName>
    <definedName name="Fleet_RateMonthly">#REF!</definedName>
    <definedName name="Fleet_RateWeekly">#REF!</definedName>
    <definedName name="Fleet_Rental_Duration">#REF!</definedName>
    <definedName name="Fleet_Rental_Quantity">#REF!</definedName>
    <definedName name="Fleet_Weather_Duration">#REF!</definedName>
    <definedName name="FleetRate16">#REF!</definedName>
    <definedName name="FleetRateDiff">#REF!</definedName>
    <definedName name="flowchart">#N/A</definedName>
    <definedName name="FMTYP">"*STD"</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NEP">#REF!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NEP">#REF!</definedName>
    <definedName name="FncDistList">#REF!</definedName>
    <definedName name="Fncl_Summary1">#REF!</definedName>
    <definedName name="Fncl_Summary2">#REF!</definedName>
    <definedName name="FncList">#REF!</definedName>
    <definedName name="FncName">#REF!</definedName>
    <definedName name="FO">Scheduled_Payment+Extra_Payment</definedName>
    <definedName name="FOFF">#REF!</definedName>
    <definedName name="FOM_Out">#REF!</definedName>
    <definedName name="Footnote">#REF!</definedName>
    <definedName name="Footnote__f">#REF!</definedName>
    <definedName name="footnote_1">#REF!</definedName>
    <definedName name="footnote_2">#REF!</definedName>
    <definedName name="Footnote_a">#REF!</definedName>
    <definedName name="Footnote1">#REF!</definedName>
    <definedName name="Footnote10">#REF!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CATEGORY">#REF!</definedName>
    <definedName name="Footnotes">#REF!</definedName>
    <definedName name="FOR">#REF!</definedName>
    <definedName name="ForcedOutage">#REF!</definedName>
    <definedName name="Forecast">#REF!</definedName>
    <definedName name="forecast_cs">#REF!</definedName>
    <definedName name="ForeRiver_EOH_Charge">#REF!</definedName>
    <definedName name="fortis">#N/A</definedName>
    <definedName name="forward">(1.1^0.25)</definedName>
    <definedName name="Forward0">#REF!</definedName>
    <definedName name="Forward1">#REF!</definedName>
    <definedName name="Forward2">#REF!</definedName>
    <definedName name="FOUR">#REF!</definedName>
    <definedName name="FOUROP">#REF!</definedName>
    <definedName name="FOURPK">#REF!</definedName>
    <definedName name="fox">#REF!</definedName>
    <definedName name="FPRC2">#REF!</definedName>
    <definedName name="FR_Dollars">#REF!</definedName>
    <definedName name="FR_DollarsBase">#REF!</definedName>
    <definedName name="Franchisee">#REF!</definedName>
    <definedName name="FreeCashFlow">#REF!</definedName>
    <definedName name="Frequencies">#REF!</definedName>
    <definedName name="freshebitda">#REF!</definedName>
    <definedName name="freshrev">#REF!</definedName>
    <definedName name="frf" localSheetId="1" hidden="1">{#N/A,#N/A,FALSE,"RECAP";#N/A,#N/A,FALSE,"CW_B";#N/A,#N/A,FALSE,"CW_M";#N/A,#N/A,FALSE,"CW_E";#N/A,#N/A,FALSE,"CW_F";#N/A,#N/A,FALSE,"FC_B";#N/A,#N/A,FALSE,"FC_M";#N/A,#N/A,FALSE,"FC_E";#N/A,#N/A,FALSE,"FC_F";#N/A,#N/A,FALSE,"CS"}</definedName>
    <definedName name="frf" localSheetId="0" hidden="1">{#N/A,#N/A,FALSE,"RECAP";#N/A,#N/A,FALSE,"CW_B";#N/A,#N/A,FALSE,"CW_M";#N/A,#N/A,FALSE,"CW_E";#N/A,#N/A,FALSE,"CW_F";#N/A,#N/A,FALSE,"FC_B";#N/A,#N/A,FALSE,"FC_M";#N/A,#N/A,FALSE,"FC_E";#N/A,#N/A,FALSE,"FC_F";#N/A,#N/A,FALSE,"CS"}</definedName>
    <definedName name="frf" localSheetId="7" hidden="1">{#N/A,#N/A,FALSE,"RECAP";#N/A,#N/A,FALSE,"CW_B";#N/A,#N/A,FALSE,"CW_M";#N/A,#N/A,FALSE,"CW_E";#N/A,#N/A,FALSE,"CW_F";#N/A,#N/A,FALSE,"FC_B";#N/A,#N/A,FALSE,"FC_M";#N/A,#N/A,FALSE,"FC_E";#N/A,#N/A,FALSE,"FC_F";#N/A,#N/A,FALSE,"CS"}</definedName>
    <definedName name="frf" localSheetId="9"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rom">#N/A</definedName>
    <definedName name="FRONT">#REF!</definedName>
    <definedName name="FrSt_OCL_Pymt">#REF!</definedName>
    <definedName name="F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NEP">#REF!</definedName>
    <definedName name="fs_convert_book_ratio_CM4DC">#REF!</definedName>
    <definedName name="fs_convert_book_ratio_CM4D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NEP">#REF!</definedName>
    <definedName name="fs_ffo_interest_CM1DC">#REF!</definedName>
    <definedName name="fs_ffo_interest_CM1DE">#REF!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NE">#REF!</definedName>
    <definedName name="fs_ffo_interest_CMNEP">#REF!</definedName>
    <definedName name="fs_ffo_to_debt_CM1DC">#REF!</definedName>
    <definedName name="fs_ffo_to_debt_CM1DE">#REF!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N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NEP">#REF!</definedName>
    <definedName name="fs_minint_book_ratio_CM1DC">#REF!</definedName>
    <definedName name="fs_minint_book_ratio_CM1DE">#REF!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NEP">#REF!</definedName>
    <definedName name="fs_pretax_interest_CM1DC">#REF!</definedName>
    <definedName name="fs_pretax_interest_CM1DE">#REF!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N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NEP">#REF!</definedName>
    <definedName name="fs_vfs_ratio_sp_CM4DC">#REF!</definedName>
    <definedName name="fs_vfs_ratio_sp_CM4DE">#REF!</definedName>
    <definedName name="fs_vfs_ratio_sp_CMNEP">#REF!</definedName>
    <definedName name="FSF">#REF!</definedName>
    <definedName name="FSHIPOP">#REF!</definedName>
    <definedName name="FSHIPPK">#REF!</definedName>
    <definedName name="fstart">#REF!</definedName>
    <definedName name="FT" localSheetId="1" hidden="1">{#N/A,#N/A,FALSE,"Detail";#N/A,#N/A,FALSE,"10019";#N/A,#N/A,FALSE,"10001 JE";#N/A,#N/A,FALSE,"10004 JE";#N/A,#N/A,FALSE,"10014 JE";#N/A,#N/A,FALSE,"10017 JE";#N/A,#N/A,FALSE,"66101 JE";#N/A,#N/A,FALSE,"21001 JE";#N/A,#N/A,FALSE,"21002 JE";#N/A,#N/A,FALSE,"21003 JE";#N/A,#N/A,FALSE,"21004 JE";#N/A,#N/A,FALSE,"66001 JE"}</definedName>
    <definedName name="FT" localSheetId="0" hidden="1">{#N/A,#N/A,FALSE,"Detail";#N/A,#N/A,FALSE,"10019";#N/A,#N/A,FALSE,"10001 JE";#N/A,#N/A,FALSE,"10004 JE";#N/A,#N/A,FALSE,"10014 JE";#N/A,#N/A,FALSE,"10017 JE";#N/A,#N/A,FALSE,"66101 JE";#N/A,#N/A,FALSE,"21001 JE";#N/A,#N/A,FALSE,"21002 JE";#N/A,#N/A,FALSE,"21003 JE";#N/A,#N/A,FALSE,"21004 JE";#N/A,#N/A,FALSE,"66001 JE"}</definedName>
    <definedName name="FT" localSheetId="7" hidden="1">{#N/A,#N/A,FALSE,"Detail";#N/A,#N/A,FALSE,"10019";#N/A,#N/A,FALSE,"10001 JE";#N/A,#N/A,FALSE,"10004 JE";#N/A,#N/A,FALSE,"10014 JE";#N/A,#N/A,FALSE,"10017 JE";#N/A,#N/A,FALSE,"66101 JE";#N/A,#N/A,FALSE,"21001 JE";#N/A,#N/A,FALSE,"21002 JE";#N/A,#N/A,FALSE,"21003 JE";#N/A,#N/A,FALSE,"21004 JE";#N/A,#N/A,FALSE,"66001 JE"}</definedName>
    <definedName name="FT" localSheetId="9"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7" hidden="1">{#N/A,#N/A,FALSE,"Assumptions";#N/A,#N/A,FALSE,"Impact Assumptions";#N/A,#N/A,FALSE,"10-Yr - detail";#N/A,#N/A,FALSE,"1,5,10 yr comp";#N/A,#N/A,FALSE,"Lse-Exp.";#N/A,#N/A,FALSE,"Rent Roll";#N/A,#N/A,FALSE,"Historical (2)";#N/A,#N/A,FALSE,"RET's";#N/A,#N/A,FALSE,"Lease Rollover"}</definedName>
    <definedName name="fuckface" localSheetId="9"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#REF!</definedName>
    <definedName name="Fuel_Cost">#REF!</definedName>
    <definedName name="fuel_ferc">#REF!</definedName>
    <definedName name="fuel_lp4">#REF!</definedName>
    <definedName name="fuel_lp5">#REF!</definedName>
    <definedName name="fuel_oth">#REF!</definedName>
    <definedName name="Fuel_Out">#REF!</definedName>
    <definedName name="fuel_puc">#REF!</definedName>
    <definedName name="fuel_res">#REF!</definedName>
    <definedName name="fuel_ugi">#REF!</definedName>
    <definedName name="Fuel_Unit">#REF!</definedName>
    <definedName name="fuelco_wrn.test1." localSheetId="1" hidden="1">{"Income Statement",#N/A,FALSE,"CFMODEL";"Balance Sheet",#N/A,FALSE,"CFMODEL"}</definedName>
    <definedName name="fuelco_wrn.test1." localSheetId="0" hidden="1">{"Income Statement",#N/A,FALSE,"CFMODEL";"Balance Sheet",#N/A,FALSE,"CFMODEL"}</definedName>
    <definedName name="fuelco_wrn.test1." localSheetId="7" hidden="1">{"Income Statement",#N/A,FALSE,"CFMODEL";"Balance Sheet",#N/A,FALSE,"CFMODEL"}</definedName>
    <definedName name="fuelco_wrn.test1." localSheetId="9" hidden="1">{"Income Statement",#N/A,FALSE,"CFMODEL";"Balance Sheet",#N/A,FALSE,"CFMODEL"}</definedName>
    <definedName name="fuelco_wrn.test1." hidden="1">{"Income Statement",#N/A,FALSE,"CFMODEL";"Balance Sheet",#N/A,FALSE,"CFMODEL"}</definedName>
    <definedName name="fuelco_wrn.test1._1" localSheetId="1" hidden="1">{"Income Statement",#N/A,FALSE,"CFMODEL";"Balance Sheet",#N/A,FALSE,"CFMODEL"}</definedName>
    <definedName name="fuelco_wrn.test1._1" localSheetId="0" hidden="1">{"Income Statement",#N/A,FALSE,"CFMODEL";"Balance Sheet",#N/A,FALSE,"CFMODEL"}</definedName>
    <definedName name="fuelco_wrn.test1._1" localSheetId="7" hidden="1">{"Income Statement",#N/A,FALSE,"CFMODEL";"Balance Sheet",#N/A,FALSE,"CFMODEL"}</definedName>
    <definedName name="fuelco_wrn.test1._1" localSheetId="9" hidden="1">{"Income Statement",#N/A,FALSE,"CFMODEL";"Balance Sheet",#N/A,FALSE,"CFMODEL"}</definedName>
    <definedName name="fuelco_wrn.test1._1" hidden="1">{"Income Statement",#N/A,FALSE,"CFMODEL";"Balance Sheet",#N/A,FALSE,"CFMODEL"}</definedName>
    <definedName name="fuelco_wrn.test2." localSheetId="1" hidden="1">{"SourcesUses",#N/A,TRUE,"CFMODEL";"TransOverview",#N/A,TRUE,"CFMODEL"}</definedName>
    <definedName name="fuelco_wrn.test2." localSheetId="0" hidden="1">{"SourcesUses",#N/A,TRUE,"CFMODEL";"TransOverview",#N/A,TRUE,"CFMODEL"}</definedName>
    <definedName name="fuelco_wrn.test2." localSheetId="7" hidden="1">{"SourcesUses",#N/A,TRUE,"CFMODEL";"TransOverview",#N/A,TRUE,"CFMODEL"}</definedName>
    <definedName name="fuelco_wrn.test2." localSheetId="9" hidden="1">{"SourcesUses",#N/A,TRUE,"CFMODEL";"TransOverview",#N/A,TRUE,"CFMODEL"}</definedName>
    <definedName name="fuelco_wrn.test2." hidden="1">{"SourcesUses",#N/A,TRUE,"CFMODEL";"TransOverview",#N/A,TRUE,"CFMODEL"}</definedName>
    <definedName name="fuelco_wrn.test2._1" localSheetId="1" hidden="1">{"SourcesUses",#N/A,TRUE,"CFMODEL";"TransOverview",#N/A,TRUE,"CFMODEL"}</definedName>
    <definedName name="fuelco_wrn.test2._1" localSheetId="0" hidden="1">{"SourcesUses",#N/A,TRUE,"CFMODEL";"TransOverview",#N/A,TRUE,"CFMODEL"}</definedName>
    <definedName name="fuelco_wrn.test2._1" localSheetId="7" hidden="1">{"SourcesUses",#N/A,TRUE,"CFMODEL";"TransOverview",#N/A,TRUE,"CFMODEL"}</definedName>
    <definedName name="fuelco_wrn.test2._1" localSheetId="9" hidden="1">{"SourcesUses",#N/A,TRUE,"CFMODEL";"TransOverview",#N/A,TRUE,"CFMODEL"}</definedName>
    <definedName name="fuelco_wrn.test2._1" hidden="1">{"SourcesUses",#N/A,TRUE,"CFMODEL";"TransOverview",#N/A,TRUE,"CFMODEL"}</definedName>
    <definedName name="fuelco_wrn.test3." localSheetId="1" hidden="1">{"SourcesUses",#N/A,TRUE,#N/A;"TransOverview",#N/A,TRUE,"CFMODEL"}</definedName>
    <definedName name="fuelco_wrn.test3." localSheetId="0" hidden="1">{"SourcesUses",#N/A,TRUE,#N/A;"TransOverview",#N/A,TRUE,"CFMODEL"}</definedName>
    <definedName name="fuelco_wrn.test3." localSheetId="7" hidden="1">{"SourcesUses",#N/A,TRUE,#N/A;"TransOverview",#N/A,TRUE,"CFMODEL"}</definedName>
    <definedName name="fuelco_wrn.test3." localSheetId="9" hidden="1">{"SourcesUses",#N/A,TRUE,#N/A;"TransOverview",#N/A,TRUE,"CFMODEL"}</definedName>
    <definedName name="fuelco_wrn.test3." hidden="1">{"SourcesUses",#N/A,TRUE,#N/A;"TransOverview",#N/A,TRUE,"CFMODEL"}</definedName>
    <definedName name="fuelco_wrn.test3._1" localSheetId="1" hidden="1">{"SourcesUses",#N/A,TRUE,#N/A;"TransOverview",#N/A,TRUE,"CFMODEL"}</definedName>
    <definedName name="fuelco_wrn.test3._1" localSheetId="0" hidden="1">{"SourcesUses",#N/A,TRUE,#N/A;"TransOverview",#N/A,TRUE,"CFMODEL"}</definedName>
    <definedName name="fuelco_wrn.test3._1" localSheetId="7" hidden="1">{"SourcesUses",#N/A,TRUE,#N/A;"TransOverview",#N/A,TRUE,"CFMODEL"}</definedName>
    <definedName name="fuelco_wrn.test3._1" localSheetId="9" hidden="1">{"SourcesUses",#N/A,TRUE,#N/A;"TransOverview",#N/A,TRUE,"CFMODEL"}</definedName>
    <definedName name="fuelco_wrn.test3._1" hidden="1">{"SourcesUses",#N/A,TRUE,#N/A;"TransOverview",#N/A,TRUE,"CFMODEL"}</definedName>
    <definedName name="fuelco_wrn.test4." localSheetId="1" hidden="1">{"SourcesUses",#N/A,TRUE,"FundsFlow";"TransOverview",#N/A,TRUE,"FundsFlow"}</definedName>
    <definedName name="fuelco_wrn.test4." localSheetId="0" hidden="1">{"SourcesUses",#N/A,TRUE,"FundsFlow";"TransOverview",#N/A,TRUE,"FundsFlow"}</definedName>
    <definedName name="fuelco_wrn.test4." localSheetId="7" hidden="1">{"SourcesUses",#N/A,TRUE,"FundsFlow";"TransOverview",#N/A,TRUE,"FundsFlow"}</definedName>
    <definedName name="fuelco_wrn.test4." localSheetId="9" hidden="1">{"SourcesUses",#N/A,TRUE,"FundsFlow";"TransOverview",#N/A,TRUE,"FundsFlow"}</definedName>
    <definedName name="fuelco_wrn.test4." hidden="1">{"SourcesUses",#N/A,TRUE,"FundsFlow";"TransOverview",#N/A,TRUE,"FundsFlow"}</definedName>
    <definedName name="fuelco_wrn.test4._1" localSheetId="1" hidden="1">{"SourcesUses",#N/A,TRUE,"FundsFlow";"TransOverview",#N/A,TRUE,"FundsFlow"}</definedName>
    <definedName name="fuelco_wrn.test4._1" localSheetId="0" hidden="1">{"SourcesUses",#N/A,TRUE,"FundsFlow";"TransOverview",#N/A,TRUE,"FundsFlow"}</definedName>
    <definedName name="fuelco_wrn.test4._1" localSheetId="7" hidden="1">{"SourcesUses",#N/A,TRUE,"FundsFlow";"TransOverview",#N/A,TRUE,"FundsFlow"}</definedName>
    <definedName name="fuelco_wrn.test4._1" localSheetId="9" hidden="1">{"SourcesUses",#N/A,TRUE,"FundsFlow";"TransOverview",#N/A,TRUE,"FundsFlow"}</definedName>
    <definedName name="fuelco_wrn.test4._1" hidden="1">{"SourcesUses",#N/A,TRUE,"FundsFlow";"TransOverview",#N/A,TRUE,"FundsFlow"}</definedName>
    <definedName name="Fuelexp">#N/A</definedName>
    <definedName name="fuelprice">#REF!</definedName>
    <definedName name="Full_Print">#REF!</definedName>
    <definedName name="FullyDilutedSharesOutstanding">#REF!</definedName>
    <definedName name="FUN1POS">#REF!</definedName>
    <definedName name="FundsFromOperations">#REF!</definedName>
    <definedName name="FundsFromOperationsDebt">#REF!</definedName>
    <definedName name="FundsFromOperationsInterestCoverage">#REF!</definedName>
    <definedName name="FUTA">#REF!</definedName>
    <definedName name="FUTA_Dollars">#REF!</definedName>
    <definedName name="FUTA_Override">#REF!</definedName>
    <definedName name="FVFYE1EBIT">#REF!</definedName>
    <definedName name="FVFYE1EBITA">#REF!</definedName>
    <definedName name="FVFYE1EBITDA">#REF!</definedName>
    <definedName name="FVFYE1EBITDAR">#REF!</definedName>
    <definedName name="FVFYE1NetRevenues">#REF!</definedName>
    <definedName name="FVFYE1Other1">#REF!</definedName>
    <definedName name="FVFYE1Other2">#REF!</definedName>
    <definedName name="FVFYE1Other3">#REF!</definedName>
    <definedName name="FVFYE2EBIT">#REF!</definedName>
    <definedName name="FVFYE2EBITA">#REF!</definedName>
    <definedName name="FVFYE2EBITDA">#REF!</definedName>
    <definedName name="FVFYE2EBITDAR">#REF!</definedName>
    <definedName name="FVFYE2NetRevenues">#REF!</definedName>
    <definedName name="FVFYE2Other1">#REF!</definedName>
    <definedName name="FVFYE2Other2">#REF!</definedName>
    <definedName name="FVFYE2Other3">#REF!</definedName>
    <definedName name="FVLTMEBIT">#REF!</definedName>
    <definedName name="FVLTMEBITA">#REF!</definedName>
    <definedName name="FVLTMEBITDA">#REF!</definedName>
    <definedName name="FVLTMEBITDAR">#REF!</definedName>
    <definedName name="FVLTMOther1">#REF!</definedName>
    <definedName name="FVLTMOther2">#REF!</definedName>
    <definedName name="FVLTMOther3">#REF!</definedName>
    <definedName name="FVLTMRevenues">#REF!</definedName>
    <definedName name="FX">#REF!</definedName>
    <definedName name="FY">#REF!</definedName>
    <definedName name="FYE1EBIT">#REF!</definedName>
    <definedName name="FYE1EBITA">#REF!</definedName>
    <definedName name="FYE1EBITDA">#REF!</definedName>
    <definedName name="FYE1EBITDAR">#REF!</definedName>
    <definedName name="FYE1NetRevenues">#REF!</definedName>
    <definedName name="FYE1Other1">#REF!</definedName>
    <definedName name="FYE1Other2">#REF!</definedName>
    <definedName name="FYE1Other3">#REF!</definedName>
    <definedName name="FYE2EBIT">#REF!</definedName>
    <definedName name="FYE2EBITA">#REF!</definedName>
    <definedName name="FYE2EBITDA">#REF!</definedName>
    <definedName name="FYE2EBITDAR">#REF!</definedName>
    <definedName name="FYE2NetRevenues">#REF!</definedName>
    <definedName name="FYE2Other1">#REF!</definedName>
    <definedName name="FYE2Other2">#REF!</definedName>
    <definedName name="FYE2Other3">#REF!</definedName>
    <definedName name="FYEDocument">#REF!</definedName>
    <definedName name="g">#N/A</definedName>
    <definedName name="G_Fuel">#REF!</definedName>
    <definedName name="GA_1">#REF!</definedName>
    <definedName name="GA_2">#REF!</definedName>
    <definedName name="GA_3">#REF!</definedName>
    <definedName name="GA_4">#REF!</definedName>
    <definedName name="GA_5">#REF!</definedName>
    <definedName name="ga_exhibit_letter">#REF!</definedName>
    <definedName name="gain_tax">#REF!</definedName>
    <definedName name="GammaDays">#REF!</definedName>
    <definedName name="GammaMonth">#REF!</definedName>
    <definedName name="GammaNew">#REF!</definedName>
    <definedName name="gary">#REF!</definedName>
    <definedName name="GAS">#REF!</definedName>
    <definedName name="Gas_Air_Labor_Total" localSheetId="1">#REF!</definedName>
    <definedName name="Gas_Air_Labor_Total" localSheetId="0">#REF!</definedName>
    <definedName name="Gas_Air_Labor_Total" localSheetId="7">#REF!</definedName>
    <definedName name="Gas_Air_Labor_Total">#REF!</definedName>
    <definedName name="Gas_Price">#REF!</definedName>
    <definedName name="Gas_Prices">#REF!</definedName>
    <definedName name="GasAccrual">#REF!</definedName>
    <definedName name="GASCOST">#REF!</definedName>
    <definedName name="GasDay">#REF!</definedName>
    <definedName name="GasFee">#REF!</definedName>
    <definedName name="GasFile">#REF!</definedName>
    <definedName name="gasindex">#REF!</definedName>
    <definedName name="GasMTM">#REF!</definedName>
    <definedName name="GasParty">#REF!</definedName>
    <definedName name="GasPrice">#REF!</definedName>
    <definedName name="GASTABLE">#REF!</definedName>
    <definedName name="GBASIS">#REF!</definedName>
    <definedName name="GBOOK">#REF!</definedName>
    <definedName name="GCODE">#REF!</definedName>
    <definedName name="GCONT">#REF!</definedName>
    <definedName name="GCSTD">#REF!</definedName>
    <definedName name="GDEAR">#REF!</definedName>
    <definedName name="GEL">#REF!</definedName>
    <definedName name="gen_emp_red">#REF!</definedName>
    <definedName name="Gen_type">#REF!</definedName>
    <definedName name="General_Inflation">#REF!</definedName>
    <definedName name="general_note">#REF!</definedName>
    <definedName name="generalinflation">#REF!</definedName>
    <definedName name="Generation">#REF!</definedName>
    <definedName name="Generic_Unit_Data_Block1">#REF!,#REF!,#REF!,#REF!,#REF!</definedName>
    <definedName name="Generic_Unit_Data_Block2">#REF!,#REF!</definedName>
    <definedName name="GENMULT1">#REF!</definedName>
    <definedName name="GENMULT2">#REF!</definedName>
    <definedName name="GenNote1">#REF!</definedName>
    <definedName name="GeoStmPriceCol">40</definedName>
    <definedName name="GEP">#REF!</definedName>
    <definedName name="Get_Data_1_7">#REF!</definedName>
    <definedName name="Get_Data_8_16">#REF!</definedName>
    <definedName name="GETDESC">#REF!</definedName>
    <definedName name="GETRECON">#REF!</definedName>
    <definedName name="gfdgfd">#REF!</definedName>
    <definedName name="GGCONT">#REF!</definedName>
    <definedName name="ghr12_rate_up">#REF!</definedName>
    <definedName name="ghr66_rate_up">#REF!</definedName>
    <definedName name="ghsl_rate_up">#REF!</definedName>
    <definedName name="ghugi_rate_up">#REF!</definedName>
    <definedName name="GIKU">#REF!</definedName>
    <definedName name="gilb.wrn.test2." localSheetId="1" hidden="1">{"SourcesUses",#N/A,TRUE,"CFMODEL";"TransOverview",#N/A,TRUE,"CFMODEL"}</definedName>
    <definedName name="gilb.wrn.test2." localSheetId="0" hidden="1">{"SourcesUses",#N/A,TRUE,"CFMODEL";"TransOverview",#N/A,TRUE,"CFMODEL"}</definedName>
    <definedName name="gilb.wrn.test2." localSheetId="7" hidden="1">{"SourcesUses",#N/A,TRUE,"CFMODEL";"TransOverview",#N/A,TRUE,"CFMODEL"}</definedName>
    <definedName name="gilb.wrn.test2." localSheetId="9" hidden="1">{"SourcesUses",#N/A,TRUE,"CFMODEL";"TransOverview",#N/A,TRUE,"CFMODEL"}</definedName>
    <definedName name="gilb.wrn.test2." hidden="1">{"SourcesUses",#N/A,TRUE,"CFMODEL";"TransOverview",#N/A,TRUE,"CFMODEL"}</definedName>
    <definedName name="gilb.wrn.test2._1" localSheetId="1" hidden="1">{"SourcesUses",#N/A,TRUE,"CFMODEL";"TransOverview",#N/A,TRUE,"CFMODEL"}</definedName>
    <definedName name="gilb.wrn.test2._1" localSheetId="0" hidden="1">{"SourcesUses",#N/A,TRUE,"CFMODEL";"TransOverview",#N/A,TRUE,"CFMODEL"}</definedName>
    <definedName name="gilb.wrn.test2._1" localSheetId="7" hidden="1">{"SourcesUses",#N/A,TRUE,"CFMODEL";"TransOverview",#N/A,TRUE,"CFMODEL"}</definedName>
    <definedName name="gilb.wrn.test2._1" localSheetId="9" hidden="1">{"SourcesUses",#N/A,TRUE,"CFMODEL";"TransOverview",#N/A,TRUE,"CFMODEL"}</definedName>
    <definedName name="gilb.wrn.test2._1" hidden="1">{"SourcesUses",#N/A,TRUE,"CFMODEL";"TransOverview",#N/A,TRUE,"CFMODEL"}</definedName>
    <definedName name="gilb.wrn.test3." localSheetId="1" hidden="1">{"SourcesUses",#N/A,TRUE,#N/A;"TransOverview",#N/A,TRUE,"CFMODEL"}</definedName>
    <definedName name="gilb.wrn.test3." localSheetId="0" hidden="1">{"SourcesUses",#N/A,TRUE,#N/A;"TransOverview",#N/A,TRUE,"CFMODEL"}</definedName>
    <definedName name="gilb.wrn.test3." localSheetId="7" hidden="1">{"SourcesUses",#N/A,TRUE,#N/A;"TransOverview",#N/A,TRUE,"CFMODEL"}</definedName>
    <definedName name="gilb.wrn.test3." localSheetId="9" hidden="1">{"SourcesUses",#N/A,TRUE,#N/A;"TransOverview",#N/A,TRUE,"CFMODEL"}</definedName>
    <definedName name="gilb.wrn.test3." hidden="1">{"SourcesUses",#N/A,TRUE,#N/A;"TransOverview",#N/A,TRUE,"CFMODEL"}</definedName>
    <definedName name="gilb.wrn.test3._1" localSheetId="1" hidden="1">{"SourcesUses",#N/A,TRUE,#N/A;"TransOverview",#N/A,TRUE,"CFMODEL"}</definedName>
    <definedName name="gilb.wrn.test3._1" localSheetId="0" hidden="1">{"SourcesUses",#N/A,TRUE,#N/A;"TransOverview",#N/A,TRUE,"CFMODEL"}</definedName>
    <definedName name="gilb.wrn.test3._1" localSheetId="7" hidden="1">{"SourcesUses",#N/A,TRUE,#N/A;"TransOverview",#N/A,TRUE,"CFMODEL"}</definedName>
    <definedName name="gilb.wrn.test3._1" localSheetId="9" hidden="1">{"SourcesUses",#N/A,TRUE,#N/A;"TransOverview",#N/A,TRUE,"CFMODEL"}</definedName>
    <definedName name="gilb.wrn.test3._1" hidden="1">{"SourcesUses",#N/A,TRUE,#N/A;"TransOverview",#N/A,TRUE,"CFMODEL"}</definedName>
    <definedName name="gilb.wrn.test4." localSheetId="1" hidden="1">{"SourcesUses",#N/A,TRUE,"FundsFlow";"TransOverview",#N/A,TRUE,"FundsFlow"}</definedName>
    <definedName name="gilb.wrn.test4." localSheetId="0" hidden="1">{"SourcesUses",#N/A,TRUE,"FundsFlow";"TransOverview",#N/A,TRUE,"FundsFlow"}</definedName>
    <definedName name="gilb.wrn.test4." localSheetId="7" hidden="1">{"SourcesUses",#N/A,TRUE,"FundsFlow";"TransOverview",#N/A,TRUE,"FundsFlow"}</definedName>
    <definedName name="gilb.wrn.test4." localSheetId="9" hidden="1">{"SourcesUses",#N/A,TRUE,"FundsFlow";"TransOverview",#N/A,TRUE,"FundsFlow"}</definedName>
    <definedName name="gilb.wrn.test4." hidden="1">{"SourcesUses",#N/A,TRUE,"FundsFlow";"TransOverview",#N/A,TRUE,"FundsFlow"}</definedName>
    <definedName name="gilb.wrn.test4._1" localSheetId="1" hidden="1">{"SourcesUses",#N/A,TRUE,"FundsFlow";"TransOverview",#N/A,TRUE,"FundsFlow"}</definedName>
    <definedName name="gilb.wrn.test4._1" localSheetId="0" hidden="1">{"SourcesUses",#N/A,TRUE,"FundsFlow";"TransOverview",#N/A,TRUE,"FundsFlow"}</definedName>
    <definedName name="gilb.wrn.test4._1" localSheetId="7" hidden="1">{"SourcesUses",#N/A,TRUE,"FundsFlow";"TransOverview",#N/A,TRUE,"FundsFlow"}</definedName>
    <definedName name="gilb.wrn.test4._1" localSheetId="9" hidden="1">{"SourcesUses",#N/A,TRUE,"FundsFlow";"TransOverview",#N/A,TRUE,"FundsFlow"}</definedName>
    <definedName name="gilb.wrn.test4._1" hidden="1">{"SourcesUses",#N/A,TRUE,"FundsFlow";"TransOverview",#N/A,TRUE,"FundsFlow"}</definedName>
    <definedName name="gilb_wrn.test1" localSheetId="1" hidden="1">{"Income Statement",#N/A,FALSE,"CFMODEL";"Balance Sheet",#N/A,FALSE,"CFMODEL"}</definedName>
    <definedName name="gilb_wrn.test1" localSheetId="0" hidden="1">{"Income Statement",#N/A,FALSE,"CFMODEL";"Balance Sheet",#N/A,FALSE,"CFMODEL"}</definedName>
    <definedName name="gilb_wrn.test1" localSheetId="7" hidden="1">{"Income Statement",#N/A,FALSE,"CFMODEL";"Balance Sheet",#N/A,FALSE,"CFMODEL"}</definedName>
    <definedName name="gilb_wrn.test1" localSheetId="9" hidden="1">{"Income Statement",#N/A,FALSE,"CFMODEL";"Balance Sheet",#N/A,FALSE,"CFMODEL"}</definedName>
    <definedName name="gilb_wrn.test1" hidden="1">{"Income Statement",#N/A,FALSE,"CFMODEL";"Balance Sheet",#N/A,FALSE,"CFMODEL"}</definedName>
    <definedName name="gilb_wrn.test1_1" localSheetId="1" hidden="1">{"Income Statement",#N/A,FALSE,"CFMODEL";"Balance Sheet",#N/A,FALSE,"CFMODEL"}</definedName>
    <definedName name="gilb_wrn.test1_1" localSheetId="0" hidden="1">{"Income Statement",#N/A,FALSE,"CFMODEL";"Balance Sheet",#N/A,FALSE,"CFMODEL"}</definedName>
    <definedName name="gilb_wrn.test1_1" localSheetId="7" hidden="1">{"Income Statement",#N/A,FALSE,"CFMODEL";"Balance Sheet",#N/A,FALSE,"CFMODEL"}</definedName>
    <definedName name="gilb_wrn.test1_1" localSheetId="9" hidden="1">{"Income Statement",#N/A,FALSE,"CFMODEL";"Balance Sheet",#N/A,FALSE,"CFMODEL"}</definedName>
    <definedName name="gilb_wrn.test1_1" hidden="1">{"Income Statement",#N/A,FALSE,"CFMODEL";"Balance Sheet",#N/A,FALSE,"CFMODEL"}</definedName>
    <definedName name="gIsBlank" localSheetId="7" hidden="1">ISBLANK(#REF!)</definedName>
    <definedName name="gIsBlank" localSheetId="9" hidden="1">ISBLANK(gIsRef)</definedName>
    <definedName name="gIsBlank" hidden="1">ISBLANK(gIsRef)</definedName>
    <definedName name="gIsError" localSheetId="7" hidden="1">ISERROR(#REF!)</definedName>
    <definedName name="gIsError" localSheetId="9" hidden="1">ISERROR(gIsRef)</definedName>
    <definedName name="gIsError" hidden="1">ISERROR(gIsRef)</definedName>
    <definedName name="gIsInPrintArea" localSheetId="7" hidden="1">NOT(ISERROR(#REF! !Print_Area))</definedName>
    <definedName name="gIsInPrintArea" localSheetId="9" hidden="1">NOT(ISERROR(gIsRef !Print_Area))</definedName>
    <definedName name="gIsInPrintArea" hidden="1">NOT(ISERROR(gIsRef ))</definedName>
    <definedName name="gIsInPrintTitles" localSheetId="7" hidden="1">NOT(ISERROR(#REF! !Print_Titles))</definedName>
    <definedName name="gIsInPrintTitles" localSheetId="9" hidden="1">NOT(ISERROR(gIsRef !Print_Titles))</definedName>
    <definedName name="gIsInPrintTitles" hidden="1">NOT(ISERROR(gIsRef ))</definedName>
    <definedName name="gIsNumber" localSheetId="7" hidden="1">ISNUMBER(#REF!)</definedName>
    <definedName name="gIsNumber" localSheetId="9" hidden="1">ISNUMBER(gIsRef)</definedName>
    <definedName name="gIsNumber" hidden="1">ISNUMBER(gIsRef)</definedName>
    <definedName name="gIsPreviousSheet" localSheetId="7" hidden="1">PrevShtCellValue(#REF!)&lt;&gt;#REF!</definedName>
    <definedName name="gIsPreviousSheet" localSheetId="9" hidden="1">PrevShtCellValue(gIsRef)&lt;&gt;gIsRef</definedName>
    <definedName name="gIsPreviousSheet" hidden="1">PrevShtCellValue(gIsRef)&lt;&gt;gIsRef</definedName>
    <definedName name="gIsRef" hidden="1">INDIRECT("rc",FALSE)</definedName>
    <definedName name="gIsText" localSheetId="7" hidden="1">ISTEXT(#REF!)</definedName>
    <definedName name="gIsText" localSheetId="9" hidden="1">ISTEXT(gIsRef)</definedName>
    <definedName name="gIsText" hidden="1">ISTEXT(gIsRef)</definedName>
    <definedName name="gita" localSheetId="1" hidden="1">{#N/A,#N/A,FALSE,"O&amp;M by processes";#N/A,#N/A,FALSE,"Elec Act vs Bud";#N/A,#N/A,FALSE,"G&amp;A";#N/A,#N/A,FALSE,"BGS";#N/A,#N/A,FALSE,"Res Cost"}</definedName>
    <definedName name="gita" localSheetId="0" hidden="1">{#N/A,#N/A,FALSE,"O&amp;M by processes";#N/A,#N/A,FALSE,"Elec Act vs Bud";#N/A,#N/A,FALSE,"G&amp;A";#N/A,#N/A,FALSE,"BGS";#N/A,#N/A,FALSE,"Res Cost"}</definedName>
    <definedName name="gita" localSheetId="7" hidden="1">{#N/A,#N/A,FALSE,"O&amp;M by processes";#N/A,#N/A,FALSE,"Elec Act vs Bud";#N/A,#N/A,FALSE,"G&amp;A";#N/A,#N/A,FALSE,"BGS";#N/A,#N/A,FALSE,"Res Cost"}</definedName>
    <definedName name="gita" localSheetId="9"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 hidden="1">{#N/A,#N/A,FALSE,"O&amp;M by processes";#N/A,#N/A,FALSE,"Elec Act vs Bud";#N/A,#N/A,FALSE,"G&amp;A";#N/A,#N/A,FALSE,"BGS";#N/A,#N/A,FALSE,"Res Cost"}</definedName>
    <definedName name="gitah" localSheetId="0" hidden="1">{#N/A,#N/A,FALSE,"O&amp;M by processes";#N/A,#N/A,FALSE,"Elec Act vs Bud";#N/A,#N/A,FALSE,"G&amp;A";#N/A,#N/A,FALSE,"BGS";#N/A,#N/A,FALSE,"Res Cost"}</definedName>
    <definedName name="gitah" localSheetId="7" hidden="1">{#N/A,#N/A,FALSE,"O&amp;M by processes";#N/A,#N/A,FALSE,"Elec Act vs Bud";#N/A,#N/A,FALSE,"G&amp;A";#N/A,#N/A,FALSE,"BGS";#N/A,#N/A,FALSE,"Res Cost"}</definedName>
    <definedName name="gitah" localSheetId="9" hidden="1">{#N/A,#N/A,FALSE,"O&amp;M by processes";#N/A,#N/A,FALSE,"Elec Act vs Bud";#N/A,#N/A,FALSE,"G&amp;A";#N/A,#N/A,FALSE,"BGS";#N/A,#N/A,FALSE,"Res Cost"}</definedName>
    <definedName name="gitah" hidden="1">{#N/A,#N/A,FALSE,"O&amp;M by processes";#N/A,#N/A,FALSE,"Elec Act vs Bud";#N/A,#N/A,FALSE,"G&amp;A";#N/A,#N/A,FALSE,"BGS";#N/A,#N/A,FALSE,"Res Cost"}</definedName>
    <definedName name="GL">#REF!</definedName>
    <definedName name="GL_IF_Dollars">#REF!</definedName>
    <definedName name="glenrev">#REF!</definedName>
    <definedName name="gmarg">#REF!</definedName>
    <definedName name="GMM">#REF!</definedName>
    <definedName name="GMWH">#REF!</definedName>
    <definedName name="GoalSeekCell">#REF!</definedName>
    <definedName name="goodwill">#REF!</definedName>
    <definedName name="Goodwill_Amortization">#REF!</definedName>
    <definedName name="goodwill_discrate">#REF!</definedName>
    <definedName name="GoToEnd">#REF!</definedName>
    <definedName name="GOverride">#REF!</definedName>
    <definedName name="gowanusPropertyTax">#REF!</definedName>
    <definedName name="GP" localSheetId="1">#REF!</definedName>
    <definedName name="GP">#REF!</definedName>
    <definedName name="GPERIOD">#REF!</definedName>
    <definedName name="GPROFIT">#REF!</definedName>
    <definedName name="GQ">#REF!</definedName>
    <definedName name="GrifCallData">#REF!</definedName>
    <definedName name="GrifDuctData">#REF!</definedName>
    <definedName name="GrifGenData">#REF!</definedName>
    <definedName name="GRISK">#REF!</definedName>
    <definedName name="gross">#REF!</definedName>
    <definedName name="gross_debt">#REF!</definedName>
    <definedName name="gross_exhibit_letter">#REF!</definedName>
    <definedName name="Gross_Margin">#REF!</definedName>
    <definedName name="gross_output">#REF!</definedName>
    <definedName name="GrossProfit">#REF!</definedName>
    <definedName name="GrossProfitMargin">#REF!</definedName>
    <definedName name="GROVEPORT" localSheetId="7" hidden="1">{#N/A,#N/A,FALSE,"Land";#N/A,#N/A,FALSE,"Cost Analysis";"Summary",#N/A,FALSE,"Equipment"}</definedName>
    <definedName name="GROVEPORT" localSheetId="9" hidden="1">{#N/A,#N/A,FALSE,"Land";#N/A,#N/A,FALSE,"Cost Analysis";"Summary",#N/A,FALSE,"Equipment"}</definedName>
    <definedName name="GROVEPORT" hidden="1">{#N/A,#N/A,FALSE,"Land";#N/A,#N/A,FALSE,"Cost Analysis";"Summary",#N/A,FALSE,"Equipment"}</definedName>
    <definedName name="growth">#REF!</definedName>
    <definedName name="grtax">#REF!</definedName>
    <definedName name="GSE_Fixed_Fuel_Daily">#REF!</definedName>
    <definedName name="GSE_Fuel_Fixed">#REF!</definedName>
    <definedName name="GSE_Fuel_Var">#REF!</definedName>
    <definedName name="GSE_Var_Fuel_Daily">#REF!</definedName>
    <definedName name="GSW_BID">#REF!</definedName>
    <definedName name="gw_disc">#REF!</definedName>
    <definedName name="gwamort">#REF!</definedName>
    <definedName name="gwded">#REF!</definedName>
    <definedName name="H">#REF!</definedName>
    <definedName name="H12_CF">#REF!</definedName>
    <definedName name="half">#REF!</definedName>
    <definedName name="half2">#REF!</definedName>
    <definedName name="Handoutdatabox">#REF!</definedName>
    <definedName name="HayesXmissionLossRate">#REF!</definedName>
    <definedName name="HC_DescOfHours">#REF!</definedName>
    <definedName name="HC_DescOfUnit">#REF!</definedName>
    <definedName name="HC_ProjActName">#REF!</definedName>
    <definedName name="HCChg">#REF!</definedName>
    <definedName name="HCNewHireInput">#REF!</definedName>
    <definedName name="HCPaste">#REF!</definedName>
    <definedName name="head2">#REF!</definedName>
    <definedName name="header">#REF!</definedName>
    <definedName name="Header_Row" hidden="1">ROW(#REF!)</definedName>
    <definedName name="heading">#REF!</definedName>
    <definedName name="Health_Dollars">#REF!</definedName>
    <definedName name="HEAT">#REF!</definedName>
    <definedName name="Heat_Rate">#REF!</definedName>
    <definedName name="heatrate">#REF!</definedName>
    <definedName name="heatrate1">#REF!</definedName>
    <definedName name="HeatRateTable">#REF!</definedName>
    <definedName name="heatrt">#REF!</definedName>
    <definedName name="hedgecostsgas">#REF!</definedName>
    <definedName name="hedgecostspower">#REF!</definedName>
    <definedName name="hedgeLCRqmt">#REF!</definedName>
    <definedName name="HedgeList">#REF!</definedName>
    <definedName name="hedgeName">#REF!</definedName>
    <definedName name="HedgeSwitch">#REF!</definedName>
    <definedName name="Hello">#N/A</definedName>
    <definedName name="help">#REF!</definedName>
    <definedName name="HENRY_HUB">#REF!</definedName>
    <definedName name="HENRY_HUB1">#REF!</definedName>
    <definedName name="Hg_Allowances_Out">#REF!</definedName>
    <definedName name="Hg_Out">#REF!</definedName>
    <definedName name="HGPI">#REF!</definedName>
    <definedName name="hhcum">#REF!</definedName>
    <definedName name="hhh">#REF!</definedName>
    <definedName name="hhmo">#REF!</definedName>
    <definedName name="hhmw">#REF!</definedName>
    <definedName name="hhs">#REF!</definedName>
    <definedName name="HHUB">#REF!</definedName>
    <definedName name="hhw">#REF!</definedName>
    <definedName name="hhydact">#REF!</definedName>
    <definedName name="hhytd">#REF!</definedName>
    <definedName name="hickson">#REF!</definedName>
    <definedName name="hide40">#REF!</definedName>
    <definedName name="hide41">#REF!</definedName>
    <definedName name="hide42">#REF!</definedName>
    <definedName name="hide45">#REF!</definedName>
    <definedName name="High">#REF!</definedName>
    <definedName name="HighDateA">#REF!</definedName>
    <definedName name="HighDateB">#REF!</definedName>
    <definedName name="HighOption1">#REF!</definedName>
    <definedName name="HighOption2">#REF!</definedName>
    <definedName name="HighOption3">#REF!</definedName>
    <definedName name="HighOption4">#REF!</definedName>
    <definedName name="HighPriceA">#REF!</definedName>
    <definedName name="HighPriceB">#REF!</definedName>
    <definedName name="hILDF">#REF!</definedName>
    <definedName name="hint00">#REF!</definedName>
    <definedName name="hint01">#REF!</definedName>
    <definedName name="hint02">#REF!</definedName>
    <definedName name="hint03">#REF!</definedName>
    <definedName name="hint04">#REF!</definedName>
    <definedName name="hint98">#REF!</definedName>
    <definedName name="hint99">#REF!</definedName>
    <definedName name="HISTINVENTORY">#REF!</definedName>
    <definedName name="hltacst">#REF!</definedName>
    <definedName name="hltact">#REF!</definedName>
    <definedName name="hltash">#REF!</definedName>
    <definedName name="hltcum">#REF!</definedName>
    <definedName name="hltmo">#REF!</definedName>
    <definedName name="hltmw">#REF!</definedName>
    <definedName name="hltrev">#REF!</definedName>
    <definedName name="hlts">#REF!</definedName>
    <definedName name="hltsust">#REF!</definedName>
    <definedName name="hltw">#REF!</definedName>
    <definedName name="hltytd">#REF!</definedName>
    <definedName name="Hol_Vac_Duration">#REF!</definedName>
    <definedName name="hold">#N/A</definedName>
    <definedName name="holdco00">#REF!</definedName>
    <definedName name="holdco01">#REF!</definedName>
    <definedName name="holdco02">#REF!</definedName>
    <definedName name="holdco03">#REF!</definedName>
    <definedName name="holdco04">#REF!</definedName>
    <definedName name="holdco98">#REF!</definedName>
    <definedName name="holdco99">#REF!</definedName>
    <definedName name="Holiday">#REF!</definedName>
    <definedName name="Holiday_Calc">#REF!</definedName>
    <definedName name="Holiday_Dollars">#REF!</definedName>
    <definedName name="Holiday_Hours">#REF!</definedName>
    <definedName name="holidays">#REF!</definedName>
    <definedName name="homer" localSheetId="0">#REF!</definedName>
    <definedName name="homer" localSheetId="7">#REF!</definedName>
    <definedName name="homer">#REF!</definedName>
    <definedName name="HorizontalFilter" localSheetId="7" hidden="1">#REF!</definedName>
    <definedName name="HorizontalFilter" localSheetId="9" hidden="1">#REF!</definedName>
    <definedName name="HorizontalFilter" hidden="1">#REF!</definedName>
    <definedName name="horizonyr">#REF!</definedName>
    <definedName name="HOSP">#REF!</definedName>
    <definedName name="Hour">#REF!</definedName>
    <definedName name="HOURS2">#REF!</definedName>
    <definedName name="Houston">#REF!</definedName>
    <definedName name="HR">#REF!</definedName>
    <definedName name="HR_Coeff">#REF!</definedName>
    <definedName name="HR_Deg">#REF!</definedName>
    <definedName name="HRATE2">#REF!</definedName>
    <definedName name="HRCoefSummer">#REF!</definedName>
    <definedName name="HRCoefWinter">#REF!</definedName>
    <definedName name="hrcurve">#REF!</definedName>
    <definedName name="HrlyAvailChargeCol">33</definedName>
    <definedName name="HrlyCapItemChargeCol">34</definedName>
    <definedName name="HrlyPenaltyRateCol">35</definedName>
    <definedName name="HrlySurchargePenaltyCol">36</definedName>
    <definedName name="HRSG___Other">#REF!</definedName>
    <definedName name="HSCPX">#REF!</definedName>
    <definedName name="HSCVOL">#REF!</definedName>
    <definedName name="HTFAC">#REF!</definedName>
    <definedName name="HTML_CodePage" hidden="1">1252</definedName>
    <definedName name="HTML_Control" localSheetId="1" hidden="1">{"'Chart of Accounts'!$A$1:$C$796"}</definedName>
    <definedName name="HTML_Control" localSheetId="0" hidden="1">{"'Chart of Accounts'!$A$1:$C$796"}</definedName>
    <definedName name="HTML_Control" localSheetId="7" hidden="1">{"'Chart of Accounts'!$A$1:$C$796"}</definedName>
    <definedName name="HTML_Control" localSheetId="9" hidden="1">{"'Chart of Accounts'!$A$1:$C$796"}</definedName>
    <definedName name="HTML_Control" hidden="1">{"'Chart of Accounts'!$A$1:$C$796"}</definedName>
    <definedName name="HTML_Control_1" localSheetId="1" hidden="1">{"'Chart of Accounts'!$A$1:$C$796"}</definedName>
    <definedName name="HTML_Control_1" localSheetId="0" hidden="1">{"'Chart of Accounts'!$A$1:$C$796"}</definedName>
    <definedName name="HTML_Control_1" localSheetId="7" hidden="1">{"'Chart of Accounts'!$A$1:$C$796"}</definedName>
    <definedName name="HTML_Control_1" localSheetId="9"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1" hidden="1">{"'Edit'!$A$1:$V$2277"}</definedName>
    <definedName name="HTMLControl" localSheetId="0" hidden="1">{"'Edit'!$A$1:$V$2277"}</definedName>
    <definedName name="HTMLControl" localSheetId="7" hidden="1">{"'Edit'!$A$1:$V$2277"}</definedName>
    <definedName name="HTMLControl" localSheetId="9" hidden="1">{"'Edit'!$A$1:$V$2277"}</definedName>
    <definedName name="HTMLControl" hidden="1">{"'Edit'!$A$1:$V$2277"}</definedName>
    <definedName name="HUB">#REF!</definedName>
    <definedName name="HUBCHG">#REF!+#REF!</definedName>
    <definedName name="hurdleArray">#REF!</definedName>
    <definedName name="HVOL">#REF!</definedName>
    <definedName name="hydacst">#REF!</definedName>
    <definedName name="hydash">#REF!</definedName>
    <definedName name="hydrev">#REF!</definedName>
    <definedName name="hydsust">#REF!</definedName>
    <definedName name="HypPV">#REF!</definedName>
    <definedName name="i">#REF!</definedName>
    <definedName name="i_CaseDescript">#REF!</definedName>
    <definedName name="i_CaseNumber">#REF!</definedName>
    <definedName name="i_Closing.Yr.Acq">#REF!</definedName>
    <definedName name="i_Closing.Yr.Tar">#REF!</definedName>
    <definedName name="i_ConYrCPS.Deal">#REF!</definedName>
    <definedName name="i_ConYrCSD.Deal">#REF!</definedName>
    <definedName name="i_DebtCapacity.Deal">#REF!</definedName>
    <definedName name="i_DefFees.Deal">#REF!</definedName>
    <definedName name="i_DGWDepPd.Deal">#REF!</definedName>
    <definedName name="i_NOL.Deal">#REF!</definedName>
    <definedName name="i_PIKDiv.Deal">#REF!</definedName>
    <definedName name="i_Synergy.Deal">#REF!</definedName>
    <definedName name="IA">#REF!,#REF!,#REF!,#REF!,#REF!,#REF!,#REF!,#REF!,#REF!,#REF!</definedName>
    <definedName name="iaa">#REF!,#REF!,#REF!,#REF!,#REF!,#REF!,#REF!,#REF!,#REF!,#REF!</definedName>
    <definedName name="iaaa">#REF!,#REF!,#REF!,#REF!,#REF!,#REF!,#REF!,#REF!,#REF!,#REF!</definedName>
    <definedName name="iab">#REF!,#REF!,#REF!,#REF!,#REF!,#REF!,#REF!,#REF!,#REF!,#REF!</definedName>
    <definedName name="IBESDate">#REF!</definedName>
    <definedName name="Ice_Water_Dollars">#REF!</definedName>
    <definedName name="ICG">#REF!</definedName>
    <definedName name="iclr2">#REF!</definedName>
    <definedName name="idcbondinterest">#REF!</definedName>
    <definedName name="idcf">#REF!</definedName>
    <definedName name="IDN">#REF!</definedName>
    <definedName name="IFN">#REF!</definedName>
    <definedName name="IfOtherType">#REF!</definedName>
    <definedName name="IgnoreRowFlag">#REF!</definedName>
    <definedName name="ii">#N/A</definedName>
    <definedName name="im">#REF!</definedName>
    <definedName name="ImbalAccrual">#REF!</definedName>
    <definedName name="ImbalDate">#REF!</definedName>
    <definedName name="Implied">#REF!</definedName>
    <definedName name="implied_goodwill">#REF!</definedName>
    <definedName name="In">#REF!,#REF!,#REF!,#REF!,#REF!,#REF!,#REF!,#REF!,#REF!,#REF!</definedName>
    <definedName name="Inc_Div">#REF!</definedName>
    <definedName name="inc_rate">#REF!</definedName>
    <definedName name="Inc_Stmt">#REF!</definedName>
    <definedName name="Incentive_Fees">#REF!</definedName>
    <definedName name="incentives">#REF!</definedName>
    <definedName name="Include">#REF!</definedName>
    <definedName name="includeIPO">#REF!</definedName>
    <definedName name="IncomeTaxes">#REF!</definedName>
    <definedName name="incr">#REF!</definedName>
    <definedName name="inctaxrate">0.4</definedName>
    <definedName name="indbs">#REF!</definedName>
    <definedName name="indcf">#REF!</definedName>
    <definedName name="indcredit">#REF!</definedName>
    <definedName name="inddebt">#REF!</definedName>
    <definedName name="Index">#REF!</definedName>
    <definedName name="IndicatedDividend">#REF!</definedName>
    <definedName name="IndirectHide" localSheetId="0">#REF!</definedName>
    <definedName name="IndirectHide" localSheetId="7">#REF!</definedName>
    <definedName name="IndirectHide">#REF!</definedName>
    <definedName name="indis">#REF!</definedName>
    <definedName name="indus">#REF!</definedName>
    <definedName name="indus1">#REF!</definedName>
    <definedName name="Industry">#REF!</definedName>
    <definedName name="IndustryGroup">#REF!</definedName>
    <definedName name="indwc">#REF!</definedName>
    <definedName name="indytd">#REF!</definedName>
    <definedName name="Inf_divd">#REF!</definedName>
    <definedName name="Infl">#REF!</definedName>
    <definedName name="inflate">#REF!</definedName>
    <definedName name="inflation">#REF!</definedName>
    <definedName name="inflation1">#REF!</definedName>
    <definedName name="inflation2">#REF!</definedName>
    <definedName name="info">#REF!</definedName>
    <definedName name="Info1">#REF!</definedName>
    <definedName name="Info10A">#REF!</definedName>
    <definedName name="Info10B">#REF!</definedName>
    <definedName name="Info2">#REF!</definedName>
    <definedName name="Info3">#REF!</definedName>
    <definedName name="Info4A">#REF!</definedName>
    <definedName name="Info4B">#REF!</definedName>
    <definedName name="Info5A">#REF!</definedName>
    <definedName name="Info5B">#REF!</definedName>
    <definedName name="Info6A">#REF!</definedName>
    <definedName name="Info6B">#REF!</definedName>
    <definedName name="Info7A">#REF!</definedName>
    <definedName name="Info7B">#REF!</definedName>
    <definedName name="Info8A">#REF!</definedName>
    <definedName name="Info8B">#REF!</definedName>
    <definedName name="Info9A">#REF!</definedName>
    <definedName name="Info9B">#REF!</definedName>
    <definedName name="InfoLabel1">#REF!</definedName>
    <definedName name="InfoLabel10">#REF!</definedName>
    <definedName name="InfoLabel2">#REF!</definedName>
    <definedName name="InfoLabel3">#REF!</definedName>
    <definedName name="InfoLabel4">#REF!</definedName>
    <definedName name="InfoLabel5">#REF!</definedName>
    <definedName name="InfoLabel6">#REF!</definedName>
    <definedName name="InfoLabel7">#REF!</definedName>
    <definedName name="InfoLabel8">#REF!</definedName>
    <definedName name="InfoLabel9">#REF!</definedName>
    <definedName name="init_book_depr">#REF!</definedName>
    <definedName name="Initial_Investment">#REF!</definedName>
    <definedName name="Initial_Operating_Period_Working_Capital_Input">#REF!</definedName>
    <definedName name="Initial_Spares">#REF!</definedName>
    <definedName name="Initial_Spares_BOP">#REF!</definedName>
    <definedName name="InitializeCommand">"$d$1"</definedName>
    <definedName name="InitiativeWeight">#REF!</definedName>
    <definedName name="inject">#REF!</definedName>
    <definedName name="ink">#REF!,#REF!,#REF!,#REF!</definedName>
    <definedName name="inprocess_discrate">#REF!</definedName>
    <definedName name="Inpu1">#REF!,#REF!,#REF!,#REF!,#REF!,#REF!,#REF!,#REF!,#REF!,#REF!</definedName>
    <definedName name="Input">#REF!,#REF!,#REF!,#REF!,#REF!,#REF!,#REF!,#REF!,#REF!,#REF!</definedName>
    <definedName name="Input.FLOLoaded">#REF!</definedName>
    <definedName name="Input.LoadedPeriod">#REF!</definedName>
    <definedName name="Input.Period">#REF!</definedName>
    <definedName name="Input_Area">#REF!,#REF!,#REF!,#REF!,#REF!,#REF!,#REF!,#REF!,#REF!,#REF!</definedName>
    <definedName name="Input_Area1">#REF!,#REF!,#REF!,#REF!,#REF!,#REF!,#REF!,#REF!,#REF!,#REF!</definedName>
    <definedName name="input_area1a">#REF!,#REF!,#REF!,#REF!,#REF!,#REF!,#REF!,#REF!,#REF!,#REF!</definedName>
    <definedName name="Input_area1b">#REF!,#REF!,#REF!,#REF!,#REF!,#REF!,#REF!,#REF!,#REF!,#REF!</definedName>
    <definedName name="input_area1c">#REF!,#REF!,#REF!,#REF!,#REF!,#REF!,#REF!,#REF!,#REF!,#REF!</definedName>
    <definedName name="Input_Area2">#REF!,#REF!,#REF!,#REF!,#REF!,#REF!,#REF!,#REF!,#REF!,#REF!</definedName>
    <definedName name="Input_Area3">#REF!,#REF!,#REF!,#REF!,#REF!,#REF!,#REF!,#REF!,#REF!,#REF!</definedName>
    <definedName name="input_areaa">#REF!,#REF!,#REF!,#REF!,#REF!,#REF!,#REF!,#REF!,#REF!,#REF!</definedName>
    <definedName name="input_areab">#REF!,#REF!,#REF!,#REF!,#REF!,#REF!,#REF!,#REF!,#REF!,#REF!</definedName>
    <definedName name="input01">#REF!,#REF!,#REF!,#REF!,#REF!,#REF!,#REF!,#REF!,#REF!,#REF!</definedName>
    <definedName name="Input1">#REF!,#REF!,#REF!</definedName>
    <definedName name="Input1a">#REF!,#REF!,#REF!,#REF!,#REF!,#REF!,#REF!,#REF!,#REF!,#REF!</definedName>
    <definedName name="input1c">#REF!,#REF!,#REF!,#REF!,#REF!,#REF!,#REF!,#REF!,#REF!,#REF!</definedName>
    <definedName name="Input2">#REF!</definedName>
    <definedName name="Input3">#REF!,#REF!</definedName>
    <definedName name="Input4">#REF!,#REF!</definedName>
    <definedName name="Input5">#REF!</definedName>
    <definedName name="inputa">#REF!,#REF!,#REF!,#REF!,#REF!,#REF!,#REF!,#REF!,#REF!,#REF!</definedName>
    <definedName name="InputArea">#REF!,#REF!,#REF!,#REF!,#REF!,#REF!,#REF!,#REF!,#REF!</definedName>
    <definedName name="inputarea01">#REF!,#REF!,#REF!,#REF!,#REF!,#REF!,#REF!,#REF!,#REF!</definedName>
    <definedName name="Inputarea1">#REF!,#REF!,#REF!,#REF!,#REF!,#REF!,#REF!,#REF!,#REF!</definedName>
    <definedName name="inputareaa">#REF!,#REF!,#REF!,#REF!,#REF!,#REF!,#REF!,#REF!,#REF!</definedName>
    <definedName name="inputb">#REF!,#REF!,#REF!,#REF!,#REF!,#REF!,#REF!,#REF!,#REF!,#REF!</definedName>
    <definedName name="inputc">#REF!,#REF!,#REF!,#REF!,#REF!,#REF!,#REF!,#REF!,#REF!,#REF!</definedName>
    <definedName name="InputCheckSum">#REF!</definedName>
    <definedName name="inputd">#REF!,#REF!,#REF!,#REF!,#REF!,#REF!,#REF!,#REF!,#REF!,#REF!</definedName>
    <definedName name="inpute">#REF!,#REF!,#REF!,#REF!,#REF!,#REF!,#REF!,#REF!,#REF!,#REF!</definedName>
    <definedName name="inputf">#REF!,#REF!,#REF!,#REF!,#REF!,#REF!,#REF!,#REF!,#REF!,#REF!</definedName>
    <definedName name="inputg">#REF!,#REF!,#REF!,#REF!,#REF!,#REF!,#REF!,#REF!,#REF!,#REF!</definedName>
    <definedName name="inputrange">#REF!</definedName>
    <definedName name="inputt">#REF!,#REF!,#REF!,#REF!,#REF!,#REF!,#REF!,#REF!,#REF!,#REF!</definedName>
    <definedName name="InsertAcctAliasCell">#REF!</definedName>
    <definedName name="Inside_Equipment">#REF!</definedName>
    <definedName name="Inside_Tools">#REF!</definedName>
    <definedName name="insight">#REF!</definedName>
    <definedName name="InsulateHide" localSheetId="0">#REF!</definedName>
    <definedName name="InsulateHide" localSheetId="7">#REF!</definedName>
    <definedName name="InsulateHide">#REF!</definedName>
    <definedName name="insum">#REF!</definedName>
    <definedName name="Insurance">#REF!</definedName>
    <definedName name="Insurance_Brokerage_Fee">#REF!</definedName>
    <definedName name="Int">#REF!</definedName>
    <definedName name="Int._on_Cash">#REF!</definedName>
    <definedName name="int_acrrue">#REF!</definedName>
    <definedName name="int_real">#REF!</definedName>
    <definedName name="Intangible_Rollforward">#REF!</definedName>
    <definedName name="IntangibleAssets">#REF!</definedName>
    <definedName name="Intangibles">#REF!</definedName>
    <definedName name="IntCalc">#REF!</definedName>
    <definedName name="INTCO">#REF!</definedName>
    <definedName name="INTER1">#REF!</definedName>
    <definedName name="INTER2">#REF!</definedName>
    <definedName name="INTER3">#REF!</definedName>
    <definedName name="INTER4">#REF!</definedName>
    <definedName name="INTER5">#REF!</definedName>
    <definedName name="INTER6">#REF!</definedName>
    <definedName name="Interest">#REF!</definedName>
    <definedName name="Interest_amortizable_debt">#REF!</definedName>
    <definedName name="Interest_on_Amortizable_Proj._Financing_Debt___DCC">#REF!</definedName>
    <definedName name="Interest_Rate" localSheetId="0" hidden="1">#REF!</definedName>
    <definedName name="Interest_Rate" localSheetId="7" hidden="1">#REF!</definedName>
    <definedName name="Interest_Rate" localSheetId="9" hidden="1">#REF!</definedName>
    <definedName name="Interest_Rate" hidden="1">#REF!</definedName>
    <definedName name="Interest_Savings">#REF!</definedName>
    <definedName name="interest01">#REF!</definedName>
    <definedName name="interest02">#REF!</definedName>
    <definedName name="interest05">#REF!</definedName>
    <definedName name="interest1997">#REF!</definedName>
    <definedName name="interest1998">#REF!</definedName>
    <definedName name="interest1998a">#REF!</definedName>
    <definedName name="interest1999">#REF!</definedName>
    <definedName name="interest2000">#REF!</definedName>
    <definedName name="interest2001">#REF!</definedName>
    <definedName name="interest2002">#REF!</definedName>
    <definedName name="interest5">#REF!</definedName>
    <definedName name="InterestExpense">#REF!</definedName>
    <definedName name="InterestIncome">#REF!</definedName>
    <definedName name="interestreceivable">#REF!</definedName>
    <definedName name="International_CAPX">#REF!</definedName>
    <definedName name="International_EBIT">#REF!</definedName>
    <definedName name="International_MAINT">#REF!</definedName>
    <definedName name="IntRate">#REF!</definedName>
    <definedName name="intsch">#REF!</definedName>
    <definedName name="intwt">#REF!</definedName>
    <definedName name="inv_irr">#REF!</definedName>
    <definedName name="inv_npv">#REF!</definedName>
    <definedName name="inv_yield">#REF!</definedName>
    <definedName name="Inventories">#REF!</definedName>
    <definedName name="Inventory">#REF!</definedName>
    <definedName name="InventoryTurns">#REF!</definedName>
    <definedName name="INVEST">#REF!</definedName>
    <definedName name="INVESTMENTS">#REF!</definedName>
    <definedName name="InvestmentsInUnconsolidatedAffiliates">#REF!</definedName>
    <definedName name="investor_npv">#REF!</definedName>
    <definedName name="InvoiceType">#REF!</definedName>
    <definedName name="INVREC">#REF!</definedName>
    <definedName name="ip_discrate1">#REF!</definedName>
    <definedName name="ip_discrate10">#REF!</definedName>
    <definedName name="ip_discrate11">#REF!</definedName>
    <definedName name="ip_discrate12">#REF!</definedName>
    <definedName name="ip_discrate13">#REF!</definedName>
    <definedName name="ip_discrate14">#REF!</definedName>
    <definedName name="ip_discrate15">#REF!</definedName>
    <definedName name="ip_discrate16">#REF!</definedName>
    <definedName name="ip_discrate17">#REF!</definedName>
    <definedName name="ip_discrate18">#REF!</definedName>
    <definedName name="ip_discrate19">#REF!</definedName>
    <definedName name="ip_discrate2">#REF!</definedName>
    <definedName name="ip_discrate20">#REF!</definedName>
    <definedName name="ip_discrate3">#REF!</definedName>
    <definedName name="ip_discrate4">#REF!</definedName>
    <definedName name="ip_discrate5">#REF!</definedName>
    <definedName name="ip_discrate6">#REF!</definedName>
    <definedName name="ip_discrate7">#REF!</definedName>
    <definedName name="ip_discrate8">#REF!</definedName>
    <definedName name="ip_discrate9">#REF!</definedName>
    <definedName name="ip_value">#REF!</definedName>
    <definedName name="ip_value_a">#REF!</definedName>
    <definedName name="ip_value_b">#REF!</definedName>
    <definedName name="ip_value_c">#REF!</definedName>
    <definedName name="ip_value_d">#REF!</definedName>
    <definedName name="ip_value_e">#REF!</definedName>
    <definedName name="ip_value_f">#REF!</definedName>
    <definedName name="ip_value_g">#REF!</definedName>
    <definedName name="ip_value_h">#REF!</definedName>
    <definedName name="ip_value_i">#REF!</definedName>
    <definedName name="ip_value_j">#REF!</definedName>
    <definedName name="ip_value_k">#REF!</definedName>
    <definedName name="ip_value_l">#REF!</definedName>
    <definedName name="ip_value_m">#REF!</definedName>
    <definedName name="ip_value_n">#REF!</definedName>
    <definedName name="ip_value_o">#REF!</definedName>
    <definedName name="ip_value_p">#REF!</definedName>
    <definedName name="ip_value_q">#REF!</definedName>
    <definedName name="ip_value_r">#REF!</definedName>
    <definedName name="ip_value_s">#REF!</definedName>
    <definedName name="ip_value_t">#REF!</definedName>
    <definedName name="IPATH">""</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40599.4762847222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oquoisGasContract">#REF!</definedName>
    <definedName name="Irr">#REF!</definedName>
    <definedName name="irrMatrix1">#REF!</definedName>
    <definedName name="irrMatrix2">#REF!</definedName>
    <definedName name="irrMatrix3">#REF!</definedName>
    <definedName name="irrMatrix4">#REF!</definedName>
    <definedName name="irrMatrix5">#REF!</definedName>
    <definedName name="irrMatrix6">#REF!</definedName>
    <definedName name="irrMatrix7">#REF!</definedName>
    <definedName name="irrMatrix8">#REF!</definedName>
    <definedName name="irrMatrix9">#REF!</definedName>
    <definedName name="is">#REF!</definedName>
    <definedName name="IS_A_DEV">#REF!</definedName>
    <definedName name="IS_A_IP">#REF!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NEP">#REF!</definedName>
    <definedName name="is_afudcb_corp">#REF!</definedName>
    <definedName name="is_afudcb_dgov">#REF!</definedName>
    <definedName name="is_afudcb_eadj">#REF!</definedName>
    <definedName name="is_afudcb_egov">#REF!</definedName>
    <definedName name="is_afudcb_fsad">#REF!</definedName>
    <definedName name="is_afudcb_gadj">#REF!</definedName>
    <definedName name="is_afudcb_gov">#REF!</definedName>
    <definedName name="is_afudcb_mali">#REF!</definedName>
    <definedName name="is_afudcb_mwp">#REF!</definedName>
    <definedName name="is_afudcb_ngov">#REF!</definedName>
    <definedName name="is_afudcb_npl">#REF!</definedName>
    <definedName name="is_afudcb_rgov">#REF!</definedName>
    <definedName name="is_afudcb_rmwp">#REF!</definedName>
    <definedName name="is_afudcb_rode">#REF!</definedName>
    <definedName name="is_afudcb_vfs">#REF!</definedName>
    <definedName name="is_afudcb_wolv">#REF!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NEP">#REF!</definedName>
    <definedName name="IS_B_DEV">#REF!</definedName>
    <definedName name="IS_B_IP">#REF!</definedName>
    <definedName name="IS_C_DEV">#REF!</definedName>
    <definedName name="IS_C_I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NEP">#REF!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NEP">#REF!</definedName>
    <definedName name="is_cms_earnings_corp">#REF!</definedName>
    <definedName name="is_cms_earnings_dgov">#REF!</definedName>
    <definedName name="is_cms_earnings_eadj">#REF!</definedName>
    <definedName name="is_cms_earnings_egov">#REF!</definedName>
    <definedName name="is_cms_earnings_fsad">#REF!</definedName>
    <definedName name="is_cms_earnings_gadj">#REF!</definedName>
    <definedName name="is_cms_earnings_gov">#REF!</definedName>
    <definedName name="is_cms_earnings_mali">#REF!</definedName>
    <definedName name="is_cms_earnings_ngov">#REF!</definedName>
    <definedName name="is_cms_earnings_npl">#REF!</definedName>
    <definedName name="is_cms_earnings_rgov">#REF!</definedName>
    <definedName name="is_cms_earnings_vfs">#REF!</definedName>
    <definedName name="is_com_div_CMDEC">#REF!</definedName>
    <definedName name="IS_D_DEV">#REF!</definedName>
    <definedName name="IS_D_IP">#REF!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NEP">#REF!</definedName>
    <definedName name="IS_E_DEV">#REF!</definedName>
    <definedName name="IS_E_IP">#REF!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NEP">#REF!</definedName>
    <definedName name="is_ebit_corp">#REF!</definedName>
    <definedName name="is_ebit_dgov">#REF!</definedName>
    <definedName name="is_ebit_eadj">#REF!</definedName>
    <definedName name="is_ebit_egov">#REF!</definedName>
    <definedName name="is_ebit_exitem">#REF!</definedName>
    <definedName name="is_ebit_fsad">#REF!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NEP">#REF!</definedName>
    <definedName name="is_ebit_gadj">#REF!</definedName>
    <definedName name="is_ebit_gov">#REF!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gov">#REF!</definedName>
    <definedName name="is_ebit_npl">#REF!</definedName>
    <definedName name="is_ebit_rgov">#REF!</definedName>
    <definedName name="is_ebit_rmwp">#REF!</definedName>
    <definedName name="is_ebit_rode">#REF!</definedName>
    <definedName name="is_ebit_vfs">#REF!</definedName>
    <definedName name="is_ebit_wolv">#REF!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_0">#REF!</definedName>
    <definedName name="is_ebitm_ambr">#REF!</definedName>
    <definedName name="is_ebitm_asst">#REF!</definedName>
    <definedName name="is_ebitm_capx">#REF!</definedName>
    <definedName name="is_ebitm_corp">#REF!</definedName>
    <definedName name="is_ebitm_dgov">#REF!</definedName>
    <definedName name="is_ebitm_eadj">#REF!</definedName>
    <definedName name="is_ebitm_egov">#REF!</definedName>
    <definedName name="is_ebitm_fsad">#REF!</definedName>
    <definedName name="is_ebitm_gadj">#REF!</definedName>
    <definedName name="is_ebitm_gov">#REF!</definedName>
    <definedName name="is_ebitm_mali">#REF!</definedName>
    <definedName name="is_ebitm_mwp">#REF!</definedName>
    <definedName name="is_ebitm_ngov">#REF!</definedName>
    <definedName name="is_ebitm_npl">#REF!</definedName>
    <definedName name="is_ebitm_rgov">#REF!</definedName>
    <definedName name="is_ebitm_vf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NEP">#REF!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NEP">#REF!</definedName>
    <definedName name="is_extitem_elec">#REF!</definedName>
    <definedName name="IS_F_DEV">#REF!</definedName>
    <definedName name="IS_F_IP">#REF!</definedName>
    <definedName name="IS_G_DEV">#REF!</definedName>
    <definedName name="IS_G_IP">#REF!</definedName>
    <definedName name="IS_H_DEV">#REF!</definedName>
    <definedName name="IS_H_IP">#REF!</definedName>
    <definedName name="IS_I_DEV">#REF!</definedName>
    <definedName name="IS_I_IP">#REF!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NEP">#REF!</definedName>
    <definedName name="is_inc_tax_eadj">#REF!</definedName>
    <definedName name="is_inc_tax_fsad">#REF!</definedName>
    <definedName name="is_inc_tax_gadj">#REF!</definedName>
    <definedName name="is_inc_tax_gov">#REF!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NEP">#REF!</definedName>
    <definedName name="is_int_exp_corp">#REF!</definedName>
    <definedName name="is_int_exp_dgov">#REF!</definedName>
    <definedName name="is_int_exp_eadj">#REF!</definedName>
    <definedName name="is_int_exp_egov">#REF!</definedName>
    <definedName name="is_int_exp_fsad">#REF!</definedName>
    <definedName name="is_int_exp_gadj">#REF!</definedName>
    <definedName name="is_int_exp_gov">#REF!</definedName>
    <definedName name="is_int_exp_mali">#REF!</definedName>
    <definedName name="is_int_exp_mwp">#REF!</definedName>
    <definedName name="is_int_exp_ngov">#REF!</definedName>
    <definedName name="is_int_exp_npl">#REF!</definedName>
    <definedName name="is_int_exp_rgov">#REF!</definedName>
    <definedName name="is_int_exp_rmwp">#REF!</definedName>
    <definedName name="is_int_exp_rode">#REF!</definedName>
    <definedName name="is_int_exp_vfs">#REF!</definedName>
    <definedName name="is_int_exp_wolv">#REF!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NEP">#REF!</definedName>
    <definedName name="IS_J_DEV">#REF!</definedName>
    <definedName name="IS_J_IP">#REF!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NEP">#REF!</definedName>
    <definedName name="is_minint_corp">#REF!</definedName>
    <definedName name="is_minint_dgov">#REF!</definedName>
    <definedName name="is_minint_eadj">#REF!</definedName>
    <definedName name="is_minint_egov">#REF!</definedName>
    <definedName name="is_minint_fsad">#REF!</definedName>
    <definedName name="is_minint_gadj">#REF!</definedName>
    <definedName name="is_minint_gov">#REF!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NEP">#REF!</definedName>
    <definedName name="is_minint_int_corp">#REF!</definedName>
    <definedName name="is_minint_int_dgov">#REF!</definedName>
    <definedName name="is_minint_int_eadj">#REF!</definedName>
    <definedName name="is_minint_int_egov">#REF!</definedName>
    <definedName name="is_minint_int_fsad">#REF!</definedName>
    <definedName name="is_minint_int_gadj">#REF!</definedName>
    <definedName name="is_minint_int_gov">#REF!</definedName>
    <definedName name="is_minint_int_mali">#REF!</definedName>
    <definedName name="is_minint_int_ngov">#REF!</definedName>
    <definedName name="is_minint_int_npl">#REF!</definedName>
    <definedName name="is_minint_int_rgov">#REF!</definedName>
    <definedName name="is_minint_int_vfs">#REF!</definedName>
    <definedName name="is_minint_mali">#REF!</definedName>
    <definedName name="is_minint_mw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NEP">#REF!</definedName>
    <definedName name="is_minint_quips_dgov">#REF!</definedName>
    <definedName name="is_minint_quips_egov">#REF!</definedName>
    <definedName name="is_minint_quips_fsad">#REF!</definedName>
    <definedName name="is_minint_quips_gadd">#REF!</definedName>
    <definedName name="is_minint_quips_gadj">#REF!</definedName>
    <definedName name="is_minint_quips_gov">#REF!</definedName>
    <definedName name="is_minint_quips_ngov">#REF!</definedName>
    <definedName name="is_minint_quips_rgov">#REF!</definedName>
    <definedName name="is_minint_quips_vfs">#REF!</definedName>
    <definedName name="is_minint_rgov">#REF!</definedName>
    <definedName name="is_minint_rmwp">#REF!</definedName>
    <definedName name="is_minint_rode">#REF!</definedName>
    <definedName name="is_minint_vfs">#REF!</definedName>
    <definedName name="is_minint_vfs_CM4DC">#REF!</definedName>
    <definedName name="is_minint_vfs_CM4DE">#REF!</definedName>
    <definedName name="is_minint_vfs_CMNEP">#REF!</definedName>
    <definedName name="is_minint_wolv">#REF!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NEP">#REF!</definedName>
    <definedName name="is_op_revenue_dgov">#REF!</definedName>
    <definedName name="is_op_revenue_eadj">#REF!</definedName>
    <definedName name="is_op_revenue_egov">#REF!</definedName>
    <definedName name="is_op_revenue_fsad">#REF!</definedName>
    <definedName name="is_op_revenue_gadj">#REF!</definedName>
    <definedName name="is_op_revenue_gov">#REF!</definedName>
    <definedName name="is_op_revenue_ngov">#REF!</definedName>
    <definedName name="is_op_revenue_rgov">#REF!</definedName>
    <definedName name="is_op_revenue_vfs">#REF!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NEP">#REF!</definedName>
    <definedName name="is_pfs_div_dgov">#REF!</definedName>
    <definedName name="is_pfs_div_egov">#REF!</definedName>
    <definedName name="is_pfs_div_fsad">#REF!</definedName>
    <definedName name="is_pfs_div_gadj">#REF!</definedName>
    <definedName name="is_pfs_div_gov">#REF!</definedName>
    <definedName name="is_pfs_div_ngov">#REF!</definedName>
    <definedName name="is_pfs_div_rgov">#REF!</definedName>
    <definedName name="is_pfs_div_vfs">#REF!</definedName>
    <definedName name="IS_VSG">TRUE</definedName>
    <definedName name="ISCompany">#REF!</definedName>
    <definedName name="isdata_exhibit_letter">#REF!</definedName>
    <definedName name="ISF">#REF!</definedName>
    <definedName name="ISName">#REF!</definedName>
    <definedName name="ISS_31">#REF!</definedName>
    <definedName name="isubroll">#REF!</definedName>
    <definedName name="ITC">#REF!</definedName>
    <definedName name="ITEM1">#REF!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YSTUB">#REF!</definedName>
    <definedName name="J">#REF!</definedName>
    <definedName name="Jan">#REF!</definedName>
    <definedName name="JanDRS">#REF!</definedName>
    <definedName name="Jane" localSheetId="1" hidden="1">{#N/A,#N/A,FALSE,"Expenditures";#N/A,#N/A,FALSE,"Property Placed In-Service";#N/A,#N/A,FALSE,"Removals";#N/A,#N/A,FALSE,"Retirements";#N/A,#N/A,FALSE,"CWIP Balances";#N/A,#N/A,FALSE,"CWIP_Expend_Ratios";#N/A,#N/A,FALSE,"CWIP_Yr_End"}</definedName>
    <definedName name="Jane" localSheetId="0" hidden="1">{#N/A,#N/A,FALSE,"Expenditures";#N/A,#N/A,FALSE,"Property Placed In-Service";#N/A,#N/A,FALSE,"Removals";#N/A,#N/A,FALSE,"Retirements";#N/A,#N/A,FALSE,"CWIP Balances";#N/A,#N/A,FALSE,"CWIP_Expend_Ratios";#N/A,#N/A,FALSE,"CWIP_Yr_End"}</definedName>
    <definedName name="Jane" localSheetId="7" hidden="1">{#N/A,#N/A,FALSE,"Expenditures";#N/A,#N/A,FALSE,"Property Placed In-Service";#N/A,#N/A,FALSE,"Removals";#N/A,#N/A,FALSE,"Retirements";#N/A,#N/A,FALSE,"CWIP Balances";#N/A,#N/A,FALSE,"CWIP_Expend_Ratios";#N/A,#N/A,FALSE,"CWIP_Yr_End"}</definedName>
    <definedName name="Jane" localSheetId="9"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1" hidden="1">{#N/A,#N/A,FALSE,"Expenditures";#N/A,#N/A,FALSE,"Property Placed In-Service";#N/A,#N/A,FALSE,"Removals";#N/A,#N/A,FALSE,"Retirements";#N/A,#N/A,FALSE,"CWIP Balances";#N/A,#N/A,FALSE,"CWIP_Expend_Ratios";#N/A,#N/A,FALSE,"CWIP_Yr_End"}</definedName>
    <definedName name="Jane_1" localSheetId="0" hidden="1">{#N/A,#N/A,FALSE,"Expenditures";#N/A,#N/A,FALSE,"Property Placed In-Service";#N/A,#N/A,FALSE,"Removals";#N/A,#N/A,FALSE,"Retirements";#N/A,#N/A,FALSE,"CWIP Balances";#N/A,#N/A,FALSE,"CWIP_Expend_Ratios";#N/A,#N/A,FALSE,"CWIP_Yr_End"}</definedName>
    <definedName name="Jane_1" localSheetId="7" hidden="1">{#N/A,#N/A,FALSE,"Expenditures";#N/A,#N/A,FALSE,"Property Placed In-Service";#N/A,#N/A,FALSE,"Removals";#N/A,#N/A,FALSE,"Retirements";#N/A,#N/A,FALSE,"CWIP Balances";#N/A,#N/A,FALSE,"CWIP_Expend_Ratios";#N/A,#N/A,FALSE,"CWIP_Yr_End"}</definedName>
    <definedName name="Jane_1" localSheetId="9"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1" hidden="1">{#N/A,#N/A,FALSE,"Expenditures";#N/A,#N/A,FALSE,"Property Placed In-Service";#N/A,#N/A,FALSE,"Removals";#N/A,#N/A,FALSE,"Retirements";#N/A,#N/A,FALSE,"CWIP Balances";#N/A,#N/A,FALSE,"CWIP_Expend_Ratios";#N/A,#N/A,FALSE,"CWIP_Yr_End"}</definedName>
    <definedName name="Jane_1_1" localSheetId="0" hidden="1">{#N/A,#N/A,FALSE,"Expenditures";#N/A,#N/A,FALSE,"Property Placed In-Service";#N/A,#N/A,FALSE,"Removals";#N/A,#N/A,FALSE,"Retirements";#N/A,#N/A,FALSE,"CWIP Balances";#N/A,#N/A,FALSE,"CWIP_Expend_Ratios";#N/A,#N/A,FALSE,"CWIP_Yr_End"}</definedName>
    <definedName name="Jane_1_1" localSheetId="7" hidden="1">{#N/A,#N/A,FALSE,"Expenditures";#N/A,#N/A,FALSE,"Property Placed In-Service";#N/A,#N/A,FALSE,"Removals";#N/A,#N/A,FALSE,"Retirements";#N/A,#N/A,FALSE,"CWIP Balances";#N/A,#N/A,FALSE,"CWIP_Expend_Ratios";#N/A,#N/A,FALSE,"CWIP_Yr_End"}</definedName>
    <definedName name="Jane_1_1" localSheetId="9"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1" hidden="1">{#N/A,#N/A,FALSE,"Expenditures";#N/A,#N/A,FALSE,"Property Placed In-Service";#N/A,#N/A,FALSE,"Removals";#N/A,#N/A,FALSE,"Retirements";#N/A,#N/A,FALSE,"CWIP Balances";#N/A,#N/A,FALSE,"CWIP_Expend_Ratios";#N/A,#N/A,FALSE,"CWIP_Yr_End"}</definedName>
    <definedName name="Jane_1_2" localSheetId="0" hidden="1">{#N/A,#N/A,FALSE,"Expenditures";#N/A,#N/A,FALSE,"Property Placed In-Service";#N/A,#N/A,FALSE,"Removals";#N/A,#N/A,FALSE,"Retirements";#N/A,#N/A,FALSE,"CWIP Balances";#N/A,#N/A,FALSE,"CWIP_Expend_Ratios";#N/A,#N/A,FALSE,"CWIP_Yr_End"}</definedName>
    <definedName name="Jane_1_2" localSheetId="7" hidden="1">{#N/A,#N/A,FALSE,"Expenditures";#N/A,#N/A,FALSE,"Property Placed In-Service";#N/A,#N/A,FALSE,"Removals";#N/A,#N/A,FALSE,"Retirements";#N/A,#N/A,FALSE,"CWIP Balances";#N/A,#N/A,FALSE,"CWIP_Expend_Ratios";#N/A,#N/A,FALSE,"CWIP_Yr_End"}</definedName>
    <definedName name="Jane_1_2" localSheetId="9"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1" hidden="1">{#N/A,#N/A,FALSE,"Expenditures";#N/A,#N/A,FALSE,"Property Placed In-Service";#N/A,#N/A,FALSE,"Removals";#N/A,#N/A,FALSE,"Retirements";#N/A,#N/A,FALSE,"CWIP Balances";#N/A,#N/A,FALSE,"CWIP_Expend_Ratios";#N/A,#N/A,FALSE,"CWIP_Yr_End"}</definedName>
    <definedName name="Jane_1_3" localSheetId="0" hidden="1">{#N/A,#N/A,FALSE,"Expenditures";#N/A,#N/A,FALSE,"Property Placed In-Service";#N/A,#N/A,FALSE,"Removals";#N/A,#N/A,FALSE,"Retirements";#N/A,#N/A,FALSE,"CWIP Balances";#N/A,#N/A,FALSE,"CWIP_Expend_Ratios";#N/A,#N/A,FALSE,"CWIP_Yr_End"}</definedName>
    <definedName name="Jane_1_3" localSheetId="7" hidden="1">{#N/A,#N/A,FALSE,"Expenditures";#N/A,#N/A,FALSE,"Property Placed In-Service";#N/A,#N/A,FALSE,"Removals";#N/A,#N/A,FALSE,"Retirements";#N/A,#N/A,FALSE,"CWIP Balances";#N/A,#N/A,FALSE,"CWIP_Expend_Ratios";#N/A,#N/A,FALSE,"CWIP_Yr_End"}</definedName>
    <definedName name="Jane_1_3" localSheetId="9"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1" hidden="1">{#N/A,#N/A,FALSE,"Expenditures";#N/A,#N/A,FALSE,"Property Placed In-Service";#N/A,#N/A,FALSE,"Removals";#N/A,#N/A,FALSE,"Retirements";#N/A,#N/A,FALSE,"CWIP Balances";#N/A,#N/A,FALSE,"CWIP_Expend_Ratios";#N/A,#N/A,FALSE,"CWIP_Yr_End"}</definedName>
    <definedName name="Jane_2" localSheetId="0" hidden="1">{#N/A,#N/A,FALSE,"Expenditures";#N/A,#N/A,FALSE,"Property Placed In-Service";#N/A,#N/A,FALSE,"Removals";#N/A,#N/A,FALSE,"Retirements";#N/A,#N/A,FALSE,"CWIP Balances";#N/A,#N/A,FALSE,"CWIP_Expend_Ratios";#N/A,#N/A,FALSE,"CWIP_Yr_End"}</definedName>
    <definedName name="Jane_2" localSheetId="7" hidden="1">{#N/A,#N/A,FALSE,"Expenditures";#N/A,#N/A,FALSE,"Property Placed In-Service";#N/A,#N/A,FALSE,"Removals";#N/A,#N/A,FALSE,"Retirements";#N/A,#N/A,FALSE,"CWIP Balances";#N/A,#N/A,FALSE,"CWIP_Expend_Ratios";#N/A,#N/A,FALSE,"CWIP_Yr_End"}</definedName>
    <definedName name="Jane_2" localSheetId="9"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1" hidden="1">{#N/A,#N/A,FALSE,"Expenditures";#N/A,#N/A,FALSE,"Property Placed In-Service";#N/A,#N/A,FALSE,"Removals";#N/A,#N/A,FALSE,"Retirements";#N/A,#N/A,FALSE,"CWIP Balances";#N/A,#N/A,FALSE,"CWIP_Expend_Ratios";#N/A,#N/A,FALSE,"CWIP_Yr_End"}</definedName>
    <definedName name="Jane_2_1" localSheetId="0" hidden="1">{#N/A,#N/A,FALSE,"Expenditures";#N/A,#N/A,FALSE,"Property Placed In-Service";#N/A,#N/A,FALSE,"Removals";#N/A,#N/A,FALSE,"Retirements";#N/A,#N/A,FALSE,"CWIP Balances";#N/A,#N/A,FALSE,"CWIP_Expend_Ratios";#N/A,#N/A,FALSE,"CWIP_Yr_End"}</definedName>
    <definedName name="Jane_2_1" localSheetId="7" hidden="1">{#N/A,#N/A,FALSE,"Expenditures";#N/A,#N/A,FALSE,"Property Placed In-Service";#N/A,#N/A,FALSE,"Removals";#N/A,#N/A,FALSE,"Retirements";#N/A,#N/A,FALSE,"CWIP Balances";#N/A,#N/A,FALSE,"CWIP_Expend_Ratios";#N/A,#N/A,FALSE,"CWIP_Yr_End"}</definedName>
    <definedName name="Jane_2_1" localSheetId="9"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1" hidden="1">{#N/A,#N/A,FALSE,"Expenditures";#N/A,#N/A,FALSE,"Property Placed In-Service";#N/A,#N/A,FALSE,"Removals";#N/A,#N/A,FALSE,"Retirements";#N/A,#N/A,FALSE,"CWIP Balances";#N/A,#N/A,FALSE,"CWIP_Expend_Ratios";#N/A,#N/A,FALSE,"CWIP_Yr_End"}</definedName>
    <definedName name="Jane_2_2" localSheetId="0" hidden="1">{#N/A,#N/A,FALSE,"Expenditures";#N/A,#N/A,FALSE,"Property Placed In-Service";#N/A,#N/A,FALSE,"Removals";#N/A,#N/A,FALSE,"Retirements";#N/A,#N/A,FALSE,"CWIP Balances";#N/A,#N/A,FALSE,"CWIP_Expend_Ratios";#N/A,#N/A,FALSE,"CWIP_Yr_End"}</definedName>
    <definedName name="Jane_2_2" localSheetId="7" hidden="1">{#N/A,#N/A,FALSE,"Expenditures";#N/A,#N/A,FALSE,"Property Placed In-Service";#N/A,#N/A,FALSE,"Removals";#N/A,#N/A,FALSE,"Retirements";#N/A,#N/A,FALSE,"CWIP Balances";#N/A,#N/A,FALSE,"CWIP_Expend_Ratios";#N/A,#N/A,FALSE,"CWIP_Yr_End"}</definedName>
    <definedName name="Jane_2_2" localSheetId="9"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1" hidden="1">{#N/A,#N/A,FALSE,"Expenditures";#N/A,#N/A,FALSE,"Property Placed In-Service";#N/A,#N/A,FALSE,"Removals";#N/A,#N/A,FALSE,"Retirements";#N/A,#N/A,FALSE,"CWIP Balances";#N/A,#N/A,FALSE,"CWIP_Expend_Ratios";#N/A,#N/A,FALSE,"CWIP_Yr_End"}</definedName>
    <definedName name="Jane_2_3" localSheetId="0" hidden="1">{#N/A,#N/A,FALSE,"Expenditures";#N/A,#N/A,FALSE,"Property Placed In-Service";#N/A,#N/A,FALSE,"Removals";#N/A,#N/A,FALSE,"Retirements";#N/A,#N/A,FALSE,"CWIP Balances";#N/A,#N/A,FALSE,"CWIP_Expend_Ratios";#N/A,#N/A,FALSE,"CWIP_Yr_End"}</definedName>
    <definedName name="Jane_2_3" localSheetId="7" hidden="1">{#N/A,#N/A,FALSE,"Expenditures";#N/A,#N/A,FALSE,"Property Placed In-Service";#N/A,#N/A,FALSE,"Removals";#N/A,#N/A,FALSE,"Retirements";#N/A,#N/A,FALSE,"CWIP Balances";#N/A,#N/A,FALSE,"CWIP_Expend_Ratios";#N/A,#N/A,FALSE,"CWIP_Yr_End"}</definedName>
    <definedName name="Jane_2_3" localSheetId="9"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1" hidden="1">{#N/A,#N/A,FALSE,"Expenditures";#N/A,#N/A,FALSE,"Property Placed In-Service";#N/A,#N/A,FALSE,"Removals";#N/A,#N/A,FALSE,"Retirements";#N/A,#N/A,FALSE,"CWIP Balances";#N/A,#N/A,FALSE,"CWIP_Expend_Ratios";#N/A,#N/A,FALSE,"CWIP_Yr_End"}</definedName>
    <definedName name="Jane_3" localSheetId="0" hidden="1">{#N/A,#N/A,FALSE,"Expenditures";#N/A,#N/A,FALSE,"Property Placed In-Service";#N/A,#N/A,FALSE,"Removals";#N/A,#N/A,FALSE,"Retirements";#N/A,#N/A,FALSE,"CWIP Balances";#N/A,#N/A,FALSE,"CWIP_Expend_Ratios";#N/A,#N/A,FALSE,"CWIP_Yr_End"}</definedName>
    <definedName name="Jane_3" localSheetId="7" hidden="1">{#N/A,#N/A,FALSE,"Expenditures";#N/A,#N/A,FALSE,"Property Placed In-Service";#N/A,#N/A,FALSE,"Removals";#N/A,#N/A,FALSE,"Retirements";#N/A,#N/A,FALSE,"CWIP Balances";#N/A,#N/A,FALSE,"CWIP_Expend_Ratios";#N/A,#N/A,FALSE,"CWIP_Yr_End"}</definedName>
    <definedName name="Jane_3" localSheetId="9"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1" hidden="1">{#N/A,#N/A,FALSE,"Expenditures";#N/A,#N/A,FALSE,"Property Placed In-Service";#N/A,#N/A,FALSE,"Removals";#N/A,#N/A,FALSE,"Retirements";#N/A,#N/A,FALSE,"CWIP Balances";#N/A,#N/A,FALSE,"CWIP_Expend_Ratios";#N/A,#N/A,FALSE,"CWIP_Yr_End"}</definedName>
    <definedName name="Jane_3_1" localSheetId="0" hidden="1">{#N/A,#N/A,FALSE,"Expenditures";#N/A,#N/A,FALSE,"Property Placed In-Service";#N/A,#N/A,FALSE,"Removals";#N/A,#N/A,FALSE,"Retirements";#N/A,#N/A,FALSE,"CWIP Balances";#N/A,#N/A,FALSE,"CWIP_Expend_Ratios";#N/A,#N/A,FALSE,"CWIP_Yr_End"}</definedName>
    <definedName name="Jane_3_1" localSheetId="7" hidden="1">{#N/A,#N/A,FALSE,"Expenditures";#N/A,#N/A,FALSE,"Property Placed In-Service";#N/A,#N/A,FALSE,"Removals";#N/A,#N/A,FALSE,"Retirements";#N/A,#N/A,FALSE,"CWIP Balances";#N/A,#N/A,FALSE,"CWIP_Expend_Ratios";#N/A,#N/A,FALSE,"CWIP_Yr_End"}</definedName>
    <definedName name="Jane_3_1" localSheetId="9"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1" hidden="1">{#N/A,#N/A,FALSE,"Expenditures";#N/A,#N/A,FALSE,"Property Placed In-Service";#N/A,#N/A,FALSE,"Removals";#N/A,#N/A,FALSE,"Retirements";#N/A,#N/A,FALSE,"CWIP Balances";#N/A,#N/A,FALSE,"CWIP_Expend_Ratios";#N/A,#N/A,FALSE,"CWIP_Yr_End"}</definedName>
    <definedName name="Jane_3_2" localSheetId="0" hidden="1">{#N/A,#N/A,FALSE,"Expenditures";#N/A,#N/A,FALSE,"Property Placed In-Service";#N/A,#N/A,FALSE,"Removals";#N/A,#N/A,FALSE,"Retirements";#N/A,#N/A,FALSE,"CWIP Balances";#N/A,#N/A,FALSE,"CWIP_Expend_Ratios";#N/A,#N/A,FALSE,"CWIP_Yr_End"}</definedName>
    <definedName name="Jane_3_2" localSheetId="7" hidden="1">{#N/A,#N/A,FALSE,"Expenditures";#N/A,#N/A,FALSE,"Property Placed In-Service";#N/A,#N/A,FALSE,"Removals";#N/A,#N/A,FALSE,"Retirements";#N/A,#N/A,FALSE,"CWIP Balances";#N/A,#N/A,FALSE,"CWIP_Expend_Ratios";#N/A,#N/A,FALSE,"CWIP_Yr_End"}</definedName>
    <definedName name="Jane_3_2" localSheetId="9"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1" hidden="1">{#N/A,#N/A,FALSE,"Expenditures";#N/A,#N/A,FALSE,"Property Placed In-Service";#N/A,#N/A,FALSE,"Removals";#N/A,#N/A,FALSE,"Retirements";#N/A,#N/A,FALSE,"CWIP Balances";#N/A,#N/A,FALSE,"CWIP_Expend_Ratios";#N/A,#N/A,FALSE,"CWIP_Yr_End"}</definedName>
    <definedName name="Jane_3_3" localSheetId="0" hidden="1">{#N/A,#N/A,FALSE,"Expenditures";#N/A,#N/A,FALSE,"Property Placed In-Service";#N/A,#N/A,FALSE,"Removals";#N/A,#N/A,FALSE,"Retirements";#N/A,#N/A,FALSE,"CWIP Balances";#N/A,#N/A,FALSE,"CWIP_Expend_Ratios";#N/A,#N/A,FALSE,"CWIP_Yr_End"}</definedName>
    <definedName name="Jane_3_3" localSheetId="7" hidden="1">{#N/A,#N/A,FALSE,"Expenditures";#N/A,#N/A,FALSE,"Property Placed In-Service";#N/A,#N/A,FALSE,"Removals";#N/A,#N/A,FALSE,"Retirements";#N/A,#N/A,FALSE,"CWIP Balances";#N/A,#N/A,FALSE,"CWIP_Expend_Ratios";#N/A,#N/A,FALSE,"CWIP_Yr_End"}</definedName>
    <definedName name="Jane_3_3" localSheetId="9"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1" hidden="1">{#N/A,#N/A,FALSE,"Expenditures";#N/A,#N/A,FALSE,"Property Placed In-Service";#N/A,#N/A,FALSE,"Removals";#N/A,#N/A,FALSE,"Retirements";#N/A,#N/A,FALSE,"CWIP Balances";#N/A,#N/A,FALSE,"CWIP_Expend_Ratios";#N/A,#N/A,FALSE,"CWIP_Yr_End"}</definedName>
    <definedName name="Jane_4" localSheetId="0" hidden="1">{#N/A,#N/A,FALSE,"Expenditures";#N/A,#N/A,FALSE,"Property Placed In-Service";#N/A,#N/A,FALSE,"Removals";#N/A,#N/A,FALSE,"Retirements";#N/A,#N/A,FALSE,"CWIP Balances";#N/A,#N/A,FALSE,"CWIP_Expend_Ratios";#N/A,#N/A,FALSE,"CWIP_Yr_End"}</definedName>
    <definedName name="Jane_4" localSheetId="7" hidden="1">{#N/A,#N/A,FALSE,"Expenditures";#N/A,#N/A,FALSE,"Property Placed In-Service";#N/A,#N/A,FALSE,"Removals";#N/A,#N/A,FALSE,"Retirements";#N/A,#N/A,FALSE,"CWIP Balances";#N/A,#N/A,FALSE,"CWIP_Expend_Ratios";#N/A,#N/A,FALSE,"CWIP_Yr_End"}</definedName>
    <definedName name="Jane_4" localSheetId="9"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1" hidden="1">{#N/A,#N/A,FALSE,"Expenditures";#N/A,#N/A,FALSE,"Property Placed In-Service";#N/A,#N/A,FALSE,"Removals";#N/A,#N/A,FALSE,"Retirements";#N/A,#N/A,FALSE,"CWIP Balances";#N/A,#N/A,FALSE,"CWIP_Expend_Ratios";#N/A,#N/A,FALSE,"CWIP_Yr_End"}</definedName>
    <definedName name="Jane_4_1" localSheetId="0" hidden="1">{#N/A,#N/A,FALSE,"Expenditures";#N/A,#N/A,FALSE,"Property Placed In-Service";#N/A,#N/A,FALSE,"Removals";#N/A,#N/A,FALSE,"Retirements";#N/A,#N/A,FALSE,"CWIP Balances";#N/A,#N/A,FALSE,"CWIP_Expend_Ratios";#N/A,#N/A,FALSE,"CWIP_Yr_End"}</definedName>
    <definedName name="Jane_4_1" localSheetId="7" hidden="1">{#N/A,#N/A,FALSE,"Expenditures";#N/A,#N/A,FALSE,"Property Placed In-Service";#N/A,#N/A,FALSE,"Removals";#N/A,#N/A,FALSE,"Retirements";#N/A,#N/A,FALSE,"CWIP Balances";#N/A,#N/A,FALSE,"CWIP_Expend_Ratios";#N/A,#N/A,FALSE,"CWIP_Yr_End"}</definedName>
    <definedName name="Jane_4_1" localSheetId="9"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1" hidden="1">{#N/A,#N/A,FALSE,"Expenditures";#N/A,#N/A,FALSE,"Property Placed In-Service";#N/A,#N/A,FALSE,"Removals";#N/A,#N/A,FALSE,"Retirements";#N/A,#N/A,FALSE,"CWIP Balances";#N/A,#N/A,FALSE,"CWIP_Expend_Ratios";#N/A,#N/A,FALSE,"CWIP_Yr_End"}</definedName>
    <definedName name="Jane_4_2" localSheetId="0" hidden="1">{#N/A,#N/A,FALSE,"Expenditures";#N/A,#N/A,FALSE,"Property Placed In-Service";#N/A,#N/A,FALSE,"Removals";#N/A,#N/A,FALSE,"Retirements";#N/A,#N/A,FALSE,"CWIP Balances";#N/A,#N/A,FALSE,"CWIP_Expend_Ratios";#N/A,#N/A,FALSE,"CWIP_Yr_End"}</definedName>
    <definedName name="Jane_4_2" localSheetId="7" hidden="1">{#N/A,#N/A,FALSE,"Expenditures";#N/A,#N/A,FALSE,"Property Placed In-Service";#N/A,#N/A,FALSE,"Removals";#N/A,#N/A,FALSE,"Retirements";#N/A,#N/A,FALSE,"CWIP Balances";#N/A,#N/A,FALSE,"CWIP_Expend_Ratios";#N/A,#N/A,FALSE,"CWIP_Yr_End"}</definedName>
    <definedName name="Jane_4_2" localSheetId="9"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1" hidden="1">{#N/A,#N/A,FALSE,"Expenditures";#N/A,#N/A,FALSE,"Property Placed In-Service";#N/A,#N/A,FALSE,"Removals";#N/A,#N/A,FALSE,"Retirements";#N/A,#N/A,FALSE,"CWIP Balances";#N/A,#N/A,FALSE,"CWIP_Expend_Ratios";#N/A,#N/A,FALSE,"CWIP_Yr_End"}</definedName>
    <definedName name="Jane_4_3" localSheetId="0" hidden="1">{#N/A,#N/A,FALSE,"Expenditures";#N/A,#N/A,FALSE,"Property Placed In-Service";#N/A,#N/A,FALSE,"Removals";#N/A,#N/A,FALSE,"Retirements";#N/A,#N/A,FALSE,"CWIP Balances";#N/A,#N/A,FALSE,"CWIP_Expend_Ratios";#N/A,#N/A,FALSE,"CWIP_Yr_End"}</definedName>
    <definedName name="Jane_4_3" localSheetId="7" hidden="1">{#N/A,#N/A,FALSE,"Expenditures";#N/A,#N/A,FALSE,"Property Placed In-Service";#N/A,#N/A,FALSE,"Removals";#N/A,#N/A,FALSE,"Retirements";#N/A,#N/A,FALSE,"CWIP Balances";#N/A,#N/A,FALSE,"CWIP_Expend_Ratios";#N/A,#N/A,FALSE,"CWIP_Yr_End"}</definedName>
    <definedName name="Jane_4_3" localSheetId="9"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1" hidden="1">{#N/A,#N/A,FALSE,"Expenditures";#N/A,#N/A,FALSE,"Property Placed In-Service";#N/A,#N/A,FALSE,"Removals";#N/A,#N/A,FALSE,"Retirements";#N/A,#N/A,FALSE,"CWIP Balances";#N/A,#N/A,FALSE,"CWIP_Expend_Ratios";#N/A,#N/A,FALSE,"CWIP_Yr_End"}</definedName>
    <definedName name="Jane_5" localSheetId="0" hidden="1">{#N/A,#N/A,FALSE,"Expenditures";#N/A,#N/A,FALSE,"Property Placed In-Service";#N/A,#N/A,FALSE,"Removals";#N/A,#N/A,FALSE,"Retirements";#N/A,#N/A,FALSE,"CWIP Balances";#N/A,#N/A,FALSE,"CWIP_Expend_Ratios";#N/A,#N/A,FALSE,"CWIP_Yr_End"}</definedName>
    <definedName name="Jane_5" localSheetId="7" hidden="1">{#N/A,#N/A,FALSE,"Expenditures";#N/A,#N/A,FALSE,"Property Placed In-Service";#N/A,#N/A,FALSE,"Removals";#N/A,#N/A,FALSE,"Retirements";#N/A,#N/A,FALSE,"CWIP Balances";#N/A,#N/A,FALSE,"CWIP_Expend_Ratios";#N/A,#N/A,FALSE,"CWIP_Yr_End"}</definedName>
    <definedName name="Jane_5" localSheetId="9"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1" hidden="1">{#N/A,#N/A,FALSE,"Expenditures";#N/A,#N/A,FALSE,"Property Placed In-Service";#N/A,#N/A,FALSE,"Removals";#N/A,#N/A,FALSE,"Retirements";#N/A,#N/A,FALSE,"CWIP Balances";#N/A,#N/A,FALSE,"CWIP_Expend_Ratios";#N/A,#N/A,FALSE,"CWIP_Yr_End"}</definedName>
    <definedName name="Jane_5_1" localSheetId="0" hidden="1">{#N/A,#N/A,FALSE,"Expenditures";#N/A,#N/A,FALSE,"Property Placed In-Service";#N/A,#N/A,FALSE,"Removals";#N/A,#N/A,FALSE,"Retirements";#N/A,#N/A,FALSE,"CWIP Balances";#N/A,#N/A,FALSE,"CWIP_Expend_Ratios";#N/A,#N/A,FALSE,"CWIP_Yr_End"}</definedName>
    <definedName name="Jane_5_1" localSheetId="7" hidden="1">{#N/A,#N/A,FALSE,"Expenditures";#N/A,#N/A,FALSE,"Property Placed In-Service";#N/A,#N/A,FALSE,"Removals";#N/A,#N/A,FALSE,"Retirements";#N/A,#N/A,FALSE,"CWIP Balances";#N/A,#N/A,FALSE,"CWIP_Expend_Ratios";#N/A,#N/A,FALSE,"CWIP_Yr_End"}</definedName>
    <definedName name="Jane_5_1" localSheetId="9"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1" hidden="1">{#N/A,#N/A,FALSE,"Expenditures";#N/A,#N/A,FALSE,"Property Placed In-Service";#N/A,#N/A,FALSE,"Removals";#N/A,#N/A,FALSE,"Retirements";#N/A,#N/A,FALSE,"CWIP Balances";#N/A,#N/A,FALSE,"CWIP_Expend_Ratios";#N/A,#N/A,FALSE,"CWIP_Yr_End"}</definedName>
    <definedName name="Jane_5_2" localSheetId="0" hidden="1">{#N/A,#N/A,FALSE,"Expenditures";#N/A,#N/A,FALSE,"Property Placed In-Service";#N/A,#N/A,FALSE,"Removals";#N/A,#N/A,FALSE,"Retirements";#N/A,#N/A,FALSE,"CWIP Balances";#N/A,#N/A,FALSE,"CWIP_Expend_Ratios";#N/A,#N/A,FALSE,"CWIP_Yr_End"}</definedName>
    <definedName name="Jane_5_2" localSheetId="7" hidden="1">{#N/A,#N/A,FALSE,"Expenditures";#N/A,#N/A,FALSE,"Property Placed In-Service";#N/A,#N/A,FALSE,"Removals";#N/A,#N/A,FALSE,"Retirements";#N/A,#N/A,FALSE,"CWIP Balances";#N/A,#N/A,FALSE,"CWIP_Expend_Ratios";#N/A,#N/A,FALSE,"CWIP_Yr_End"}</definedName>
    <definedName name="Jane_5_2" localSheetId="9"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1" hidden="1">{#N/A,#N/A,FALSE,"Expenditures";#N/A,#N/A,FALSE,"Property Placed In-Service";#N/A,#N/A,FALSE,"Removals";#N/A,#N/A,FALSE,"Retirements";#N/A,#N/A,FALSE,"CWIP Balances";#N/A,#N/A,FALSE,"CWIP_Expend_Ratios";#N/A,#N/A,FALSE,"CWIP_Yr_End"}</definedName>
    <definedName name="Jane_5_3" localSheetId="0" hidden="1">{#N/A,#N/A,FALSE,"Expenditures";#N/A,#N/A,FALSE,"Property Placed In-Service";#N/A,#N/A,FALSE,"Removals";#N/A,#N/A,FALSE,"Retirements";#N/A,#N/A,FALSE,"CWIP Balances";#N/A,#N/A,FALSE,"CWIP_Expend_Ratios";#N/A,#N/A,FALSE,"CWIP_Yr_End"}</definedName>
    <definedName name="Jane_5_3" localSheetId="7" hidden="1">{#N/A,#N/A,FALSE,"Expenditures";#N/A,#N/A,FALSE,"Property Placed In-Service";#N/A,#N/A,FALSE,"Removals";#N/A,#N/A,FALSE,"Retirements";#N/A,#N/A,FALSE,"CWIP Balances";#N/A,#N/A,FALSE,"CWIP_Expend_Ratios";#N/A,#N/A,FALSE,"CWIP_Yr_End"}</definedName>
    <definedName name="Jane_5_3" localSheetId="9"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anNSRS">#REF!</definedName>
    <definedName name="janr">#REF!</definedName>
    <definedName name="JanRRS">#REF!</definedName>
    <definedName name="January">#REF!</definedName>
    <definedName name="JanURS">#REF!</definedName>
    <definedName name="JBNAM">"FLT_RATES_"</definedName>
    <definedName name="JBNMB">"889047"</definedName>
    <definedName name="jean">#REF!,#REF!,#REF!,#REF!</definedName>
    <definedName name="jjjjjjjjjjjjj">#REF!</definedName>
    <definedName name="JK" localSheetId="7" hidden="1">{#N/A,#N/A,FALSE,"Aging Summary";#N/A,#N/A,FALSE,"Ratio Analysis";#N/A,#N/A,FALSE,"Test 120 Day Accts";#N/A,#N/A,FALSE,"Tickmarks"}</definedName>
    <definedName name="JK" localSheetId="9" hidden="1">{#N/A,#N/A,FALSE,"Aging Summary";#N/A,#N/A,FALSE,"Ratio Analysis";#N/A,#N/A,FALSE,"Test 120 Day Accts";#N/A,#N/A,FALSE,"Tickmarks"}</definedName>
    <definedName name="JK" hidden="1">{#N/A,#N/A,FALSE,"Aging Summary";#N/A,#N/A,FALSE,"Ratio Analysis";#N/A,#N/A,FALSE,"Test 120 Day Accts";#N/A,#N/A,FALSE,"Tickmarks"}</definedName>
    <definedName name="jm">0.0000093749986262992</definedName>
    <definedName name="Job_Type">#REF!</definedName>
    <definedName name="john1" localSheetId="1">#REF!</definedName>
    <definedName name="john1" localSheetId="0">#REF!</definedName>
    <definedName name="john1" localSheetId="7">#REF!</definedName>
    <definedName name="john1">#REF!</definedName>
    <definedName name="JPosData">#REF!</definedName>
    <definedName name="Jrnl_Entries">#REF!</definedName>
    <definedName name="JRTABLE">#REF!</definedName>
    <definedName name="jsal">#REF!</definedName>
    <definedName name="Jul">#REF!</definedName>
    <definedName name="JulDRS">#REF!</definedName>
    <definedName name="juliaanton123">#N/A</definedName>
    <definedName name="JulNSRS">#REF!</definedName>
    <definedName name="julr">#REF!</definedName>
    <definedName name="JulRRS">#REF!</definedName>
    <definedName name="JulURS">#REF!</definedName>
    <definedName name="July">#REF!</definedName>
    <definedName name="july1">#REF!</definedName>
    <definedName name="Jun">#REF!</definedName>
    <definedName name="JunDRS">#REF!</definedName>
    <definedName name="June">#REF!</definedName>
    <definedName name="june1">#REF!</definedName>
    <definedName name="JUNE30DEBT">#REF!</definedName>
    <definedName name="JUNK2">#REF!</definedName>
    <definedName name="JUNK3">#REF!</definedName>
    <definedName name="JunNSRS">#REF!</definedName>
    <definedName name="junr">#REF!</definedName>
    <definedName name="JunRRS">#REF!</definedName>
    <definedName name="JunURS">#REF!</definedName>
    <definedName name="Justin">#REF!,#REF!,#REF!</definedName>
    <definedName name="k">#REF!</definedName>
    <definedName name="kd">#REF!,#REF!,#REF!,#REF!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HL_1">#REF!</definedName>
    <definedName name="KHL_12">#REF!</definedName>
    <definedName name="KHL_3">#REF!</definedName>
    <definedName name="KHL_4">#REF!</definedName>
    <definedName name="KHL_5">#REF!</definedName>
    <definedName name="kjjkjkj" localSheetId="1" hidden="1">{"BS Dollar",#N/A,FALSE,"BS";"BS CS",#N/A,FALSE,"BS"}</definedName>
    <definedName name="kjjkjkj" localSheetId="0" hidden="1">{"BS Dollar",#N/A,FALSE,"BS";"BS CS",#N/A,FALSE,"BS"}</definedName>
    <definedName name="kjjkjkj" localSheetId="7" hidden="1">{"BS Dollar",#N/A,FALSE,"BS";"BS CS",#N/A,FALSE,"BS"}</definedName>
    <definedName name="kjjkjkj" localSheetId="9" hidden="1">{"BS Dollar",#N/A,FALSE,"BS";"BS CS",#N/A,FALSE,"BS"}</definedName>
    <definedName name="kjjkjkj" hidden="1">{"BS Dollar",#N/A,FALSE,"BS";"BS CS",#N/A,FALSE,"BS"}</definedName>
    <definedName name="kjjkjkj_1" localSheetId="1" hidden="1">{"BS Dollar",#N/A,FALSE,"BS";"BS CS",#N/A,FALSE,"BS"}</definedName>
    <definedName name="kjjkjkj_1" localSheetId="0" hidden="1">{"BS Dollar",#N/A,FALSE,"BS";"BS CS",#N/A,FALSE,"BS"}</definedName>
    <definedName name="kjjkjkj_1" localSheetId="7" hidden="1">{"BS Dollar",#N/A,FALSE,"BS";"BS CS",#N/A,FALSE,"BS"}</definedName>
    <definedName name="kjjkjkj_1" localSheetId="9" hidden="1">{"BS Dollar",#N/A,FALSE,"BS";"BS CS",#N/A,FALSE,"BS"}</definedName>
    <definedName name="kjjkjkj_1" hidden="1">{"BS Dollar",#N/A,FALSE,"BS";"BS CS",#N/A,FALSE,"BS"}</definedName>
    <definedName name="kkk" localSheetId="1" hidden="1">{#N/A,#N/A,FALSE,"DAOCM 2차 검토"}</definedName>
    <definedName name="kkk" localSheetId="0" hidden="1">{#N/A,#N/A,FALSE,"DAOCM 2차 검토"}</definedName>
    <definedName name="kkk" localSheetId="7" hidden="1">{#N/A,#N/A,FALSE,"DAOCM 2차 검토"}</definedName>
    <definedName name="kkk" localSheetId="9" hidden="1">{#N/A,#N/A,FALSE,"DAOCM 2차 검토"}</definedName>
    <definedName name="kkk" hidden="1">{#N/A,#N/A,FALSE,"DAOCM 2차 검토"}</definedName>
    <definedName name="KKKKKK">#REF!</definedName>
    <definedName name="kkopjopj"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7" hidden="1">{#N/A,#N/A,FALSE,"Land";#N/A,#N/A,FALSE,"Cost Analysis";"Summary",#N/A,FALSE,"Equipment"}</definedName>
    <definedName name="kl" localSheetId="9" hidden="1">{#N/A,#N/A,FALSE,"Land";#N/A,#N/A,FALSE,"Cost Analysis";"Summary",#N/A,FALSE,"Equipment"}</definedName>
    <definedName name="kl" hidden="1">{#N/A,#N/A,FALSE,"Land";#N/A,#N/A,FALSE,"Cost Analysis";"Summary",#N/A,FALSE,"Equipment"}</definedName>
    <definedName name="kmkm"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okpok">"V2001-02-28"</definedName>
    <definedName name="kpmg">#N/A</definedName>
    <definedName name="l">#REF!</definedName>
    <definedName name="L_\LIBRARY\LONG\FMC\Aug98\_fbpd_model1.xls_5_Year_DCF__07_28_98__10_03_AM">"DCF2"</definedName>
    <definedName name="L_\LIBRARY\LONG\FMC\Aug98\_fbpd_model1.xls_Combined__PF_BS__07_28_98__10_01_AM">"DCF1"</definedName>
    <definedName name="LabIndex.FabYd_Substructs">#REF!</definedName>
    <definedName name="LabIndex.FabYd_Topsides">#REF!</definedName>
    <definedName name="LabIndex.LocCode">#REF!</definedName>
    <definedName name="LabIndex.Onshore">#REF!</definedName>
    <definedName name="Labor_Budgeting_Hours">#REF!</definedName>
    <definedName name="Labor_Budgeting_Units">#REF!</definedName>
    <definedName name="Labor_CC">#REF!</definedName>
    <definedName name="Labor_Index">#REF!</definedName>
    <definedName name="Labor_Rate">#REF!</definedName>
    <definedName name="Labor_Total_Current_Estimate" localSheetId="1">#REF!</definedName>
    <definedName name="Labor_Total_Current_Estimate" localSheetId="0">#REF!</definedName>
    <definedName name="Labor_Total_Current_Estimate" localSheetId="7">#REF!</definedName>
    <definedName name="Labor_Total_Current_Estimate">#REF!</definedName>
    <definedName name="Labor_Total_Dollar">#REF!</definedName>
    <definedName name="LABORINF">#REF!</definedName>
    <definedName name="LABRATE" localSheetId="1">#REF!</definedName>
    <definedName name="LABRATE" localSheetId="0">#REF!</definedName>
    <definedName name="LABRATE" localSheetId="7">#REF!</definedName>
    <definedName name="LABRATE">#REF!</definedName>
    <definedName name="LAF" localSheetId="1">#REF!</definedName>
    <definedName name="LAF" localSheetId="0">#REF!</definedName>
    <definedName name="LAF" localSheetId="7">#REF!</definedName>
    <definedName name="LAF">#REF!</definedName>
    <definedName name="Lake">#REF!</definedName>
    <definedName name="lala">#REF!</definedName>
    <definedName name="lalalala" localSheetId="1">#REF!</definedName>
    <definedName name="lalalala" localSheetId="0">#REF!</definedName>
    <definedName name="lalalala" localSheetId="7">#REF!</definedName>
    <definedName name="lalalala">#REF!</definedName>
    <definedName name="Land_Purchase">#REF!</definedName>
    <definedName name="Land_Purchase_Option_Pmts">#REF!</definedName>
    <definedName name="Larry" localSheetId="1">#REF!</definedName>
    <definedName name="Larry" localSheetId="0">#REF!</definedName>
    <definedName name="Larry" localSheetId="7">#REF!</definedName>
    <definedName name="Larry">#REF!</definedName>
    <definedName name="Larry2" localSheetId="1">#REF!</definedName>
    <definedName name="Larry2" localSheetId="0">#REF!</definedName>
    <definedName name="Larry2" localSheetId="7">#REF!</definedName>
    <definedName name="Larry2">#REF!</definedName>
    <definedName name="Last">#REF!</definedName>
    <definedName name="Last_Row">IF(Values_Entered,#REF!+#REF!,#REF!)</definedName>
    <definedName name="Last_View_ISIX">#REF!</definedName>
    <definedName name="LastColumn">#REF!</definedName>
    <definedName name="LatestCash">#REF!</definedName>
    <definedName name="LatestConvertibleDebt">#REF!</definedName>
    <definedName name="LatestConvertiblePreferred">#REF!</definedName>
    <definedName name="LatestDocument">#REF!</definedName>
    <definedName name="LatestFYE">#REF!</definedName>
    <definedName name="LatestInvestmentsInUnconsolidatedAffiliates">#REF!</definedName>
    <definedName name="LatestMinorityInterest">#REF!</definedName>
    <definedName name="LatestQuarterDate">#REF!</definedName>
    <definedName name="LatestShares">#REF!</definedName>
    <definedName name="LatestShortTermDebt">#REF!</definedName>
    <definedName name="LatestStraightLongTermDebt">#REF!</definedName>
    <definedName name="LatestStraightPreferred">#REF!</definedName>
    <definedName name="Laydown_Yard_Dollars">#REF!</definedName>
    <definedName name="layout7">#REF!</definedName>
    <definedName name="lbodp">#REF!</definedName>
    <definedName name="lbofee">#REF!</definedName>
    <definedName name="lbohead1">#REF!</definedName>
    <definedName name="lbohead2">#REF!</definedName>
    <definedName name="lbomcb">#REF!</definedName>
    <definedName name="lborefin">LEFT(#REF!)="Y"</definedName>
    <definedName name="lboreturns1">#REF!</definedName>
    <definedName name="lbosum">#REF!</definedName>
    <definedName name="lcAmount">#REF!</definedName>
    <definedName name="lcNetInterest">#REF!</definedName>
    <definedName name="LD">#REF!</definedName>
    <definedName name="LDs_EPC_Contractor">#REF!</definedName>
    <definedName name="LDs_Turbine_Supplier">#REF!</definedName>
    <definedName name="Ledger">#REF!</definedName>
    <definedName name="LEFT">#REF!</definedName>
    <definedName name="Legal_Dept._EBIT">#REF!</definedName>
    <definedName name="leh">#REF!</definedName>
    <definedName name="Length_Options">#REF!</definedName>
    <definedName name="less4">#REF!</definedName>
    <definedName name="lev">#REF!</definedName>
    <definedName name="Level">#REF!</definedName>
    <definedName name="LF" localSheetId="1">#REF!</definedName>
    <definedName name="LF" localSheetId="0">#REF!</definedName>
    <definedName name="LF" localSheetId="7">#REF!</definedName>
    <definedName name="LF">#REF!</definedName>
    <definedName name="LFA" localSheetId="0">#REF!</definedName>
    <definedName name="LFA" localSheetId="7">#REF!</definedName>
    <definedName name="LFA">#REF!</definedName>
    <definedName name="LFQ">#REF!</definedName>
    <definedName name="LFY">#REF!</definedName>
    <definedName name="LFYPrice">#REF!</definedName>
    <definedName name="lgvnew">#REF!</definedName>
    <definedName name="LH_BGC">#REF!</definedName>
    <definedName name="LH_Civil">#REF!</definedName>
    <definedName name="LH_CMCT">#REF!</definedName>
    <definedName name="LH_DEMO">#REF!</definedName>
    <definedName name="LH_ELEQ">#REF!</definedName>
    <definedName name="LH_ENC">#REF!</definedName>
    <definedName name="LH_FDN">#REF!</definedName>
    <definedName name="LH_GEN">#REF!</definedName>
    <definedName name="LH_GRD">#REF!</definedName>
    <definedName name="LH_OHC">#REF!</definedName>
    <definedName name="LH_RCWY">#REF!</definedName>
    <definedName name="LH_STR">#REF!</definedName>
    <definedName name="LIABEQTY">#REF!</definedName>
    <definedName name="Liability_Insurance">#REF!</definedName>
    <definedName name="libor">#REF!</definedName>
    <definedName name="LIFE_INS_LIMIT">#REF!</definedName>
    <definedName name="LIFE_INS_RATE">#REF!</definedName>
    <definedName name="limcount" hidden="1">1</definedName>
    <definedName name="Line">#REF!</definedName>
    <definedName name="List" localSheetId="1">#REF!</definedName>
    <definedName name="List" localSheetId="0">#REF!</definedName>
    <definedName name="List" localSheetId="7">#REF!</definedName>
    <definedName name="List">#REF!</definedName>
    <definedName name="ListSheetsMacroButton">#REF!</definedName>
    <definedName name="LIVFAC">#REF!</definedName>
    <definedName name="lj" localSheetId="7" hidden="1">{#N/A,#N/A,FALSE,"Aging Summary";#N/A,#N/A,FALSE,"Ratio Analysis";#N/A,#N/A,FALSE,"Test 120 Day Accts";#N/A,#N/A,FALSE,"Tickmarks"}</definedName>
    <definedName name="lj" localSheetId="9" hidden="1">{#N/A,#N/A,FALSE,"Aging Summary";#N/A,#N/A,FALSE,"Ratio Analysis";#N/A,#N/A,FALSE,"Test 120 Day Accts";#N/A,#N/A,FALSE,"Tickmarks"}</definedName>
    <definedName name="lj" hidden="1">{#N/A,#N/A,FALSE,"Aging Summary";#N/A,#N/A,FALSE,"Ratio Analysis";#N/A,#N/A,FALSE,"Test 120 Day Accts";#N/A,#N/A,FALSE,"Tickmarks"}</definedName>
    <definedName name="ll"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m6000Array">#REF!</definedName>
    <definedName name="lm6000Cost">#REF!</definedName>
    <definedName name="lm6000Equity">#REF!</definedName>
    <definedName name="lm6000Financed">#REF!</definedName>
    <definedName name="lm6000Test">#REF!</definedName>
    <definedName name="lm6000TestArray">#REF!</definedName>
    <definedName name="LMP">#REF!</definedName>
    <definedName name="Loaddata">#REF!</definedName>
    <definedName name="LoadFlag">#REF!</definedName>
    <definedName name="LoadTotal">#REF!</definedName>
    <definedName name="Loan_Amount" localSheetId="1" hidden="1">#REF!</definedName>
    <definedName name="Loan_Amount" localSheetId="0" hidden="1">#REF!</definedName>
    <definedName name="Loan_Amount" localSheetId="7" hidden="1">#REF!</definedName>
    <definedName name="Loan_Amount" localSheetId="9" hidden="1">#REF!</definedName>
    <definedName name="Loan_Amount" hidden="1">#REF!</definedName>
    <definedName name="LOAN_AMT">#REF!</definedName>
    <definedName name="Loan_Start" localSheetId="1" hidden="1">#REF!</definedName>
    <definedName name="Loan_Start" localSheetId="0" hidden="1">#REF!</definedName>
    <definedName name="Loan_Start" localSheetId="7" hidden="1">#REF!</definedName>
    <definedName name="Loan_Start" localSheetId="9" hidden="1">#REF!</definedName>
    <definedName name="Loan_Start" hidden="1">#REF!</definedName>
    <definedName name="Loan_Years" localSheetId="1" hidden="1">#REF!</definedName>
    <definedName name="Loan_Years" localSheetId="0" hidden="1">#REF!</definedName>
    <definedName name="Loan_Years" localSheetId="7" hidden="1">#REF!</definedName>
    <definedName name="Loan_Years" localSheetId="9" hidden="1">#REF!</definedName>
    <definedName name="Loan_Years" hidden="1">#REF!</definedName>
    <definedName name="LOANREC">#REF!</definedName>
    <definedName name="LoBond">#REF!</definedName>
    <definedName name="loc">#REF!</definedName>
    <definedName name="Local_Account_Max_Balance">#REF!</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omotive">#REF!</definedName>
    <definedName name="logo">#REF!</definedName>
    <definedName name="LogTop">#REF!</definedName>
    <definedName name="Long_Term_Debt_Issues_99_03_Fcst___DCC">#REF!</definedName>
    <definedName name="Long_Term_Debt_Issues_99_03_Fcst___ELEC">#REF!</definedName>
    <definedName name="Lookup">#REF!</definedName>
    <definedName name="Lookup1">#REF!</definedName>
    <definedName name="LookupTable">#REF!</definedName>
    <definedName name="Loral">#REF!</definedName>
    <definedName name="Low">#REF!</definedName>
    <definedName name="LowDateA">#REF!</definedName>
    <definedName name="LowDateB">#REF!</definedName>
    <definedName name="LowOption1">#REF!</definedName>
    <definedName name="LowOption2">#REF!</definedName>
    <definedName name="LowOption3">#REF!</definedName>
    <definedName name="LowOption4">#REF!</definedName>
    <definedName name="LowPriceA">#REF!</definedName>
    <definedName name="LowPriceB">#REF!</definedName>
    <definedName name="lp">#N/A</definedName>
    <definedName name="lpco">#N/A</definedName>
    <definedName name="LS" localSheetId="0">#REF!</definedName>
    <definedName name="LS" localSheetId="7">#REF!</definedName>
    <definedName name="LS">#REF!</definedName>
    <definedName name="LSA" localSheetId="0">#REF!</definedName>
    <definedName name="LSA" localSheetId="7">#REF!</definedName>
    <definedName name="LSA">#REF!</definedName>
    <definedName name="LSPMemberTB">#REF!</definedName>
    <definedName name="LSPowerAcquisition1">#REF!</definedName>
    <definedName name="LTD">#REF!</definedName>
    <definedName name="LTD_LIMIT">#REF!</definedName>
    <definedName name="LTD_RATE">#REF!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EBIT">#REF!</definedName>
    <definedName name="LTMEBITA">#REF!</definedName>
    <definedName name="LTMEBITDAR">#REF!</definedName>
    <definedName name="LTMNetRevenues">#REF!</definedName>
    <definedName name="LTMOther1">#REF!</definedName>
    <definedName name="LTMOther2">#REF!</definedName>
    <definedName name="LTMOther3">#REF!</definedName>
    <definedName name="LTMPE">#REF!</definedName>
    <definedName name="LTMPrice">#REF!</definedName>
    <definedName name="LTSA_Capitalization">#REF!</definedName>
    <definedName name="LTSA_Escalator">#REF!</definedName>
    <definedName name="lu">#REF!</definedName>
    <definedName name="lvldiff">#REF!</definedName>
    <definedName name="LVMV">#REF!</definedName>
    <definedName name="LYN">#REF!</definedName>
    <definedName name="m"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BalCheck2">#REF!</definedName>
    <definedName name="m_CaseNames">#REF!</definedName>
    <definedName name="m_ColumnPrint2">#REF!</definedName>
    <definedName name="m_Data">OFFSET(#REF!,0,0,COUNTA(#REF!),7)</definedName>
    <definedName name="m_RowPrint2">#REF!</definedName>
    <definedName name="Macro1">#N/A</definedName>
    <definedName name="macro2">#N/A</definedName>
    <definedName name="macro98">#REF!</definedName>
    <definedName name="macro99">#REF!</definedName>
    <definedName name="MACRS">#REF!</definedName>
    <definedName name="MACRS_TABLE">#REF!</definedName>
    <definedName name="made">#N/A</definedName>
    <definedName name="Main3Income">#REF!</definedName>
    <definedName name="Maintenance_Equipment">#REF!</definedName>
    <definedName name="maintenance_rd">#REF!</definedName>
    <definedName name="maj_maint">#REF!</definedName>
    <definedName name="make">#REF!</definedName>
    <definedName name="Management_Fee">#REF!</definedName>
    <definedName name="MANGAS">#REF!</definedName>
    <definedName name="manuf7">#REF!</definedName>
    <definedName name="Mar">#REF!</definedName>
    <definedName name="March">#REF!</definedName>
    <definedName name="MarDRS">#REF!</definedName>
    <definedName name="marg1">#REF!</definedName>
    <definedName name="marg2">#REF!</definedName>
    <definedName name="marg3">#REF!</definedName>
    <definedName name="marg4">#REF!</definedName>
    <definedName name="Margin">#REF!</definedName>
    <definedName name="margin2">#REF!</definedName>
    <definedName name="margin3">#REF!</definedName>
    <definedName name="margin4">#REF!</definedName>
    <definedName name="margin5">#REF!</definedName>
    <definedName name="Marginal_Tax_Rate">#REF!</definedName>
    <definedName name="MarginList">#REF!</definedName>
    <definedName name="MARKET">#REF!</definedName>
    <definedName name="market_equity_value">#REF!</definedName>
    <definedName name="Market_Type">OFFSET(#REF!,0,0,COUNTA(#REF!)+0,1)</definedName>
    <definedName name="MarketCapitalization">#REF!</definedName>
    <definedName name="Marketingchart">#REF!</definedName>
    <definedName name="MarketRevenuesOpportunityCost">#REF!</definedName>
    <definedName name="MarketValue">#REF!</definedName>
    <definedName name="MarketValues">#REF!</definedName>
    <definedName name="Markup_Dollars">#REF!</definedName>
    <definedName name="MarNSRS">#REF!</definedName>
    <definedName name="marr">#REF!</definedName>
    <definedName name="MarRRS">#REF!</definedName>
    <definedName name="MarURS">#REF!</definedName>
    <definedName name="mason?" localSheetId="1" hidden="1">{#N/A,#N/A,FALSE,"Data &amp; Key Results";#N/A,#N/A,FALSE,"Summary Template";#N/A,#N/A,FALSE,"Budget";#N/A,#N/A,FALSE,"Present Value Comparison";#N/A,#N/A,FALSE,"Cashflow";#N/A,#N/A,FALSE,"Income";#N/A,#N/A,FALSE,"Inputs"}</definedName>
    <definedName name="mason?" localSheetId="0" hidden="1">{#N/A,#N/A,FALSE,"Data &amp; Key Results";#N/A,#N/A,FALSE,"Summary Template";#N/A,#N/A,FALSE,"Budget";#N/A,#N/A,FALSE,"Present Value Comparison";#N/A,#N/A,FALSE,"Cashflow";#N/A,#N/A,FALSE,"Income";#N/A,#N/A,FALSE,"Inputs"}</definedName>
    <definedName name="mason?" localSheetId="7" hidden="1">{#N/A,#N/A,FALSE,"Data &amp; Key Results";#N/A,#N/A,FALSE,"Summary Template";#N/A,#N/A,FALSE,"Budget";#N/A,#N/A,FALSE,"Present Value Comparison";#N/A,#N/A,FALSE,"Cashflow";#N/A,#N/A,FALSE,"Income";#N/A,#N/A,FALSE,"Inputs"}</definedName>
    <definedName name="mason?" localSheetId="9"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1" hidden="1">{#N/A,#N/A,FALSE,"Data &amp; Key Results";#N/A,#N/A,FALSE,"Summary Template";#N/A,#N/A,FALSE,"Budget";#N/A,#N/A,FALSE,"Present Value Comparison";#N/A,#N/A,FALSE,"Cashflow";#N/A,#N/A,FALSE,"Income";#N/A,#N/A,FALSE,"Inputs"}</definedName>
    <definedName name="mason?_1" localSheetId="0" hidden="1">{#N/A,#N/A,FALSE,"Data &amp; Key Results";#N/A,#N/A,FALSE,"Summary Template";#N/A,#N/A,FALSE,"Budget";#N/A,#N/A,FALSE,"Present Value Comparison";#N/A,#N/A,FALSE,"Cashflow";#N/A,#N/A,FALSE,"Income";#N/A,#N/A,FALSE,"Inputs"}</definedName>
    <definedName name="mason?_1" localSheetId="7" hidden="1">{#N/A,#N/A,FALSE,"Data &amp; Key Results";#N/A,#N/A,FALSE,"Summary Template";#N/A,#N/A,FALSE,"Budget";#N/A,#N/A,FALSE,"Present Value Comparison";#N/A,#N/A,FALSE,"Cashflow";#N/A,#N/A,FALSE,"Income";#N/A,#N/A,FALSE,"Inputs"}</definedName>
    <definedName name="mason?_1" localSheetId="9"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0" hidden="1">{#N/A,#N/A,FALSE,"Data &amp; Key Results";#N/A,#N/A,FALSE,"Summary Template";#N/A,#N/A,FALSE,"Budget";#N/A,#N/A,FALSE,"Present Value Comparison";#N/A,#N/A,FALSE,"Cashflow";#N/A,#N/A,FALSE,"Income";#N/A,#N/A,FALSE,"Inputs"}</definedName>
    <definedName name="mason2" localSheetId="7" hidden="1">{#N/A,#N/A,FALSE,"Data &amp; Key Results";#N/A,#N/A,FALSE,"Summary Template";#N/A,#N/A,FALSE,"Budget";#N/A,#N/A,FALSE,"Present Value Comparison";#N/A,#N/A,FALSE,"Cashflow";#N/A,#N/A,FALSE,"Income";#N/A,#N/A,FALSE,"Inputs"}</definedName>
    <definedName name="mason2" localSheetId="9"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1" hidden="1">{#N/A,#N/A,FALSE,"Data &amp; Key Results";#N/A,#N/A,FALSE,"Summary Template";#N/A,#N/A,FALSE,"Budget";#N/A,#N/A,FALSE,"Present Value Comparison";#N/A,#N/A,FALSE,"Cashflow";#N/A,#N/A,FALSE,"Income";#N/A,#N/A,FALSE,"Inputs"}</definedName>
    <definedName name="mason2_1" localSheetId="0" hidden="1">{#N/A,#N/A,FALSE,"Data &amp; Key Results";#N/A,#N/A,FALSE,"Summary Template";#N/A,#N/A,FALSE,"Budget";#N/A,#N/A,FALSE,"Present Value Comparison";#N/A,#N/A,FALSE,"Cashflow";#N/A,#N/A,FALSE,"Income";#N/A,#N/A,FALSE,"Inputs"}</definedName>
    <definedName name="mason2_1" localSheetId="7" hidden="1">{#N/A,#N/A,FALSE,"Data &amp; Key Results";#N/A,#N/A,FALSE,"Summary Template";#N/A,#N/A,FALSE,"Budget";#N/A,#N/A,FALSE,"Present Value Comparison";#N/A,#N/A,FALSE,"Cashflow";#N/A,#N/A,FALSE,"Income";#N/A,#N/A,FALSE,"Inputs"}</definedName>
    <definedName name="mason2_1" localSheetId="9"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0" hidden="1">{#N/A,#N/A,FALSE,"Data &amp; Key Results";#N/A,#N/A,FALSE,"Summary Template";#N/A,#N/A,FALSE,"Budget";#N/A,#N/A,FALSE,"Present Value Comparison";#N/A,#N/A,FALSE,"Cashflow";#N/A,#N/A,FALSE,"Income";#N/A,#N/A,FALSE,"Inputs"}</definedName>
    <definedName name="mason3" localSheetId="7" hidden="1">{#N/A,#N/A,FALSE,"Data &amp; Key Results";#N/A,#N/A,FALSE,"Summary Template";#N/A,#N/A,FALSE,"Budget";#N/A,#N/A,FALSE,"Present Value Comparison";#N/A,#N/A,FALSE,"Cashflow";#N/A,#N/A,FALSE,"Income";#N/A,#N/A,FALSE,"Inputs"}</definedName>
    <definedName name="mason3" localSheetId="9"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1" hidden="1">{#N/A,#N/A,FALSE,"Data &amp; Key Results";#N/A,#N/A,FALSE,"Summary Template";#N/A,#N/A,FALSE,"Budget";#N/A,#N/A,FALSE,"Present Value Comparison";#N/A,#N/A,FALSE,"Cashflow";#N/A,#N/A,FALSE,"Income";#N/A,#N/A,FALSE,"Inputs"}</definedName>
    <definedName name="mason3_1" localSheetId="0" hidden="1">{#N/A,#N/A,FALSE,"Data &amp; Key Results";#N/A,#N/A,FALSE,"Summary Template";#N/A,#N/A,FALSE,"Budget";#N/A,#N/A,FALSE,"Present Value Comparison";#N/A,#N/A,FALSE,"Cashflow";#N/A,#N/A,FALSE,"Income";#N/A,#N/A,FALSE,"Inputs"}</definedName>
    <definedName name="mason3_1" localSheetId="7" hidden="1">{#N/A,#N/A,FALSE,"Data &amp; Key Results";#N/A,#N/A,FALSE,"Summary Template";#N/A,#N/A,FALSE,"Budget";#N/A,#N/A,FALSE,"Present Value Comparison";#N/A,#N/A,FALSE,"Cashflow";#N/A,#N/A,FALSE,"Income";#N/A,#N/A,FALSE,"Inputs"}</definedName>
    <definedName name="mason3_1" localSheetId="9"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0" hidden="1">{#N/A,#N/A,FALSE,"Data &amp; Key Results";#N/A,#N/A,FALSE,"Summary Template";#N/A,#N/A,FALSE,"Budget";#N/A,#N/A,FALSE,"Present Value Comparison";#N/A,#N/A,FALSE,"Cashflow";#N/A,#N/A,FALSE,"Income";#N/A,#N/A,FALSE,"Inputs"}</definedName>
    <definedName name="mason4" localSheetId="7" hidden="1">{#N/A,#N/A,FALSE,"Data &amp; Key Results";#N/A,#N/A,FALSE,"Summary Template";#N/A,#N/A,FALSE,"Budget";#N/A,#N/A,FALSE,"Present Value Comparison";#N/A,#N/A,FALSE,"Cashflow";#N/A,#N/A,FALSE,"Income";#N/A,#N/A,FALSE,"Inputs"}</definedName>
    <definedName name="mason4" localSheetId="9"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1" hidden="1">{#N/A,#N/A,FALSE,"Data &amp; Key Results";#N/A,#N/A,FALSE,"Summary Template";#N/A,#N/A,FALSE,"Budget";#N/A,#N/A,FALSE,"Present Value Comparison";#N/A,#N/A,FALSE,"Cashflow";#N/A,#N/A,FALSE,"Income";#N/A,#N/A,FALSE,"Inputs"}</definedName>
    <definedName name="mason4_1" localSheetId="0" hidden="1">{#N/A,#N/A,FALSE,"Data &amp; Key Results";#N/A,#N/A,FALSE,"Summary Template";#N/A,#N/A,FALSE,"Budget";#N/A,#N/A,FALSE,"Present Value Comparison";#N/A,#N/A,FALSE,"Cashflow";#N/A,#N/A,FALSE,"Income";#N/A,#N/A,FALSE,"Inputs"}</definedName>
    <definedName name="mason4_1" localSheetId="7" hidden="1">{#N/A,#N/A,FALSE,"Data &amp; Key Results";#N/A,#N/A,FALSE,"Summary Template";#N/A,#N/A,FALSE,"Budget";#N/A,#N/A,FALSE,"Present Value Comparison";#N/A,#N/A,FALSE,"Cashflow";#N/A,#N/A,FALSE,"Income";#N/A,#N/A,FALSE,"Inputs"}</definedName>
    <definedName name="mason4_1" localSheetId="9"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0" hidden="1">{#N/A,#N/A,FALSE,"Data &amp; Key Results";#N/A,#N/A,FALSE,"Summary Template";#N/A,#N/A,FALSE,"Budget";#N/A,#N/A,FALSE,"Present Value Comparison";#N/A,#N/A,FALSE,"Cashflow";#N/A,#N/A,FALSE,"Income";#N/A,#N/A,FALSE,"Inputs"}</definedName>
    <definedName name="mason5" localSheetId="7" hidden="1">{#N/A,#N/A,FALSE,"Data &amp; Key Results";#N/A,#N/A,FALSE,"Summary Template";#N/A,#N/A,FALSE,"Budget";#N/A,#N/A,FALSE,"Present Value Comparison";#N/A,#N/A,FALSE,"Cashflow";#N/A,#N/A,FALSE,"Income";#N/A,#N/A,FALSE,"Inputs"}</definedName>
    <definedName name="mason5" localSheetId="9"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1" hidden="1">{#N/A,#N/A,FALSE,"Data &amp; Key Results";#N/A,#N/A,FALSE,"Summary Template";#N/A,#N/A,FALSE,"Budget";#N/A,#N/A,FALSE,"Present Value Comparison";#N/A,#N/A,FALSE,"Cashflow";#N/A,#N/A,FALSE,"Income";#N/A,#N/A,FALSE,"Inputs"}</definedName>
    <definedName name="mason5_1" localSheetId="0" hidden="1">{#N/A,#N/A,FALSE,"Data &amp; Key Results";#N/A,#N/A,FALSE,"Summary Template";#N/A,#N/A,FALSE,"Budget";#N/A,#N/A,FALSE,"Present Value Comparison";#N/A,#N/A,FALSE,"Cashflow";#N/A,#N/A,FALSE,"Income";#N/A,#N/A,FALSE,"Inputs"}</definedName>
    <definedName name="mason5_1" localSheetId="7" hidden="1">{#N/A,#N/A,FALSE,"Data &amp; Key Results";#N/A,#N/A,FALSE,"Summary Template";#N/A,#N/A,FALSE,"Budget";#N/A,#N/A,FALSE,"Present Value Comparison";#N/A,#N/A,FALSE,"Cashflow";#N/A,#N/A,FALSE,"Income";#N/A,#N/A,FALSE,"Inputs"}</definedName>
    <definedName name="mason5_1" localSheetId="9"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0" hidden="1">{#N/A,#N/A,FALSE,"Data &amp; Key Results";#N/A,#N/A,FALSE,"Summary Template";#N/A,#N/A,FALSE,"Budget";#N/A,#N/A,FALSE,"Present Value Comparison";#N/A,#N/A,FALSE,"Cashflow";#N/A,#N/A,FALSE,"Income";#N/A,#N/A,FALSE,"Inputs"}</definedName>
    <definedName name="masonII" localSheetId="7" hidden="1">{#N/A,#N/A,FALSE,"Data &amp; Key Results";#N/A,#N/A,FALSE,"Summary Template";#N/A,#N/A,FALSE,"Budget";#N/A,#N/A,FALSE,"Present Value Comparison";#N/A,#N/A,FALSE,"Cashflow";#N/A,#N/A,FALSE,"Income";#N/A,#N/A,FALSE,"Inputs"}</definedName>
    <definedName name="masonII" localSheetId="9"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1" hidden="1">{#N/A,#N/A,FALSE,"Data &amp; Key Results";#N/A,#N/A,FALSE,"Summary Template";#N/A,#N/A,FALSE,"Budget";#N/A,#N/A,FALSE,"Present Value Comparison";#N/A,#N/A,FALSE,"Cashflow";#N/A,#N/A,FALSE,"Income";#N/A,#N/A,FALSE,"Inputs"}</definedName>
    <definedName name="masonII_1" localSheetId="0" hidden="1">{#N/A,#N/A,FALSE,"Data &amp; Key Results";#N/A,#N/A,FALSE,"Summary Template";#N/A,#N/A,FALSE,"Budget";#N/A,#N/A,FALSE,"Present Value Comparison";#N/A,#N/A,FALSE,"Cashflow";#N/A,#N/A,FALSE,"Income";#N/A,#N/A,FALSE,"Inputs"}</definedName>
    <definedName name="masonII_1" localSheetId="7" hidden="1">{#N/A,#N/A,FALSE,"Data &amp; Key Results";#N/A,#N/A,FALSE,"Summary Template";#N/A,#N/A,FALSE,"Budget";#N/A,#N/A,FALSE,"Present Value Comparison";#N/A,#N/A,FALSE,"Cashflow";#N/A,#N/A,FALSE,"Income";#N/A,#N/A,FALSE,"Inputs"}</definedName>
    <definedName name="masonII_1" localSheetId="9"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atbidcost">#REF!</definedName>
    <definedName name="Material_Budgeting_Dollars">#REF!</definedName>
    <definedName name="Material_CC">#REF!</definedName>
    <definedName name="Material_Cont">#REF!</definedName>
    <definedName name="Material_Escalation">#REF!</definedName>
    <definedName name="Material_Freight">#REF!</definedName>
    <definedName name="Material_Tax_Dollars">#REF!</definedName>
    <definedName name="MatlFactor.COA">#REF!</definedName>
    <definedName name="MatlFactor.LocCode">#REF!</definedName>
    <definedName name="matrix">#REF!</definedName>
    <definedName name="matrix1">#REF!</definedName>
    <definedName name="matrix2">#REF!</definedName>
    <definedName name="Max">#REF!</definedName>
    <definedName name="max_debt">#REF!</definedName>
    <definedName name="MaxContract">#REF!</definedName>
    <definedName name="maxdeb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r">#REF!</definedName>
    <definedName name="May">#REF!</definedName>
    <definedName name="MayDRS">#REF!</definedName>
    <definedName name="MayNSRS">#REF!</definedName>
    <definedName name="Mayo">#REF!</definedName>
    <definedName name="mayr">#REF!</definedName>
    <definedName name="MayRRS">#REF!</definedName>
    <definedName name="MayURS">#REF!</definedName>
    <definedName name="mb_inputLocation" localSheetId="1" hidden="1">#REF!</definedName>
    <definedName name="mb_inputLocation" localSheetId="0" hidden="1">#REF!</definedName>
    <definedName name="mb_inputLocation" localSheetId="7" hidden="1">#REF!</definedName>
    <definedName name="mb_inputLocation" localSheetId="9" hidden="1">#REF!</definedName>
    <definedName name="mb_inputLocation" hidden="1">#REF!</definedName>
    <definedName name="MBURD">#REF!</definedName>
    <definedName name="MCARE_RATE">#REF!</definedName>
    <definedName name="MCASH">#REF!</definedName>
    <definedName name="mcb">#REF!</definedName>
    <definedName name="mccacst">#REF!</definedName>
    <definedName name="mccact">#REF!</definedName>
    <definedName name="mccash">#REF!</definedName>
    <definedName name="mcccum">#REF!</definedName>
    <definedName name="McClain" localSheetId="1" hidden="1">{"PAGE_1",#N/A,FALSE,"MONTH"}</definedName>
    <definedName name="McClain" localSheetId="0" hidden="1">{"PAGE_1",#N/A,FALSE,"MONTH"}</definedName>
    <definedName name="McClain" localSheetId="7" hidden="1">{"PAGE_1",#N/A,FALSE,"MONTH"}</definedName>
    <definedName name="McClain" localSheetId="9" hidden="1">{"PAGE_1",#N/A,FALSE,"MONTH"}</definedName>
    <definedName name="McClain" hidden="1">{"PAGE_1",#N/A,FALSE,"MONTH"}</definedName>
    <definedName name="MCCLAIN2" localSheetId="1" hidden="1">{"PAGE_1",#N/A,FALSE,"MONTH"}</definedName>
    <definedName name="MCCLAIN2" localSheetId="0" hidden="1">{"PAGE_1",#N/A,FALSE,"MONTH"}</definedName>
    <definedName name="MCCLAIN2" localSheetId="7" hidden="1">{"PAGE_1",#N/A,FALSE,"MONTH"}</definedName>
    <definedName name="MCCLAIN2" localSheetId="9" hidden="1">{"PAGE_1",#N/A,FALSE,"MONTH"}</definedName>
    <definedName name="MCCLAIN2" hidden="1">{"PAGE_1",#N/A,FALSE,"MONTH"}</definedName>
    <definedName name="mccmo">#REF!</definedName>
    <definedName name="mccmw">#REF!</definedName>
    <definedName name="mccrev">#REF!</definedName>
    <definedName name="mccs">#REF!</definedName>
    <definedName name="mccsust">#REF!</definedName>
    <definedName name="mccw">#REF!</definedName>
    <definedName name="mccytd">#REF!</definedName>
    <definedName name="MCI">#REF!</definedName>
    <definedName name="MCLLBR" localSheetId="1">#REF!</definedName>
    <definedName name="MCLLBR" localSheetId="0">#REF!</definedName>
    <definedName name="MCLLBR" localSheetId="7">#REF!</definedName>
    <definedName name="MCLLBR">#REF!</definedName>
    <definedName name="mcoacst">#REF!</definedName>
    <definedName name="mcoact">#REF!</definedName>
    <definedName name="mcoash">#REF!</definedName>
    <definedName name="mcocum">#REF!</definedName>
    <definedName name="mcomo">#REF!</definedName>
    <definedName name="mcomw">#REF!</definedName>
    <definedName name="mcorev">#REF!</definedName>
    <definedName name="mcos">#REF!</definedName>
    <definedName name="mcosust">#REF!</definedName>
    <definedName name="mcow">#REF!</definedName>
    <definedName name="mcoytd">#REF!</definedName>
    <definedName name="MCPRC2">#REF!</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ls_Enter_Dollars">#REF!</definedName>
    <definedName name="Mech_Dollars">#REF!</definedName>
    <definedName name="Mech_Hours">#REF!</definedName>
    <definedName name="MechHide" localSheetId="1">#REF!</definedName>
    <definedName name="MechHide" localSheetId="0">#REF!</definedName>
    <definedName name="MechHide" localSheetId="7">#REF!</definedName>
    <definedName name="MechHide">#REF!</definedName>
    <definedName name="MEdate">#REF!</definedName>
    <definedName name="MEDTABLE">#REF!</definedName>
    <definedName name="MEDTABLE2">#REF!</definedName>
    <definedName name="MEHINST" localSheetId="1">#REF!</definedName>
    <definedName name="MEHINST" localSheetId="0">#REF!</definedName>
    <definedName name="MEHINST" localSheetId="7">#REF!</definedName>
    <definedName name="MEHINST">#REF!</definedName>
    <definedName name="MEHLBR" localSheetId="0">#REF!</definedName>
    <definedName name="MEHLBR" localSheetId="7">#REF!</definedName>
    <definedName name="MEHLBR">#REF!</definedName>
    <definedName name="MEHMAT" localSheetId="0">#REF!</definedName>
    <definedName name="MEHMAT" localSheetId="7">#REF!</definedName>
    <definedName name="MEHMAT">#REF!</definedName>
    <definedName name="MEPRC2">#REF!</definedName>
    <definedName name="MERCH_SCN">#REF!</definedName>
    <definedName name="MerchantCap">#REF!</definedName>
    <definedName name="merg">#REF!</definedName>
    <definedName name="merge">#REF!</definedName>
    <definedName name="METER">#REF!</definedName>
    <definedName name="MFIII">#REF!</definedName>
    <definedName name="mgmt">#REF!</definedName>
    <definedName name="mgmt2">#REF!</definedName>
    <definedName name="mgmtCarry">#REF!</definedName>
    <definedName name="mgmtFee">#REF!</definedName>
    <definedName name="MgnName">#REF!</definedName>
    <definedName name="MHS">#REF!</definedName>
    <definedName name="MI">#REF!</definedName>
    <definedName name="michael">#REF!,#REF!,#REF!,#REF!</definedName>
    <definedName name="michael2">#REF!,#REF!,#REF!,#REF!</definedName>
    <definedName name="Mid_C___DJ_Off_Peak__F">#REF!</definedName>
    <definedName name="Mid_C___DJ_Off_Peak__NF">#REF!</definedName>
    <definedName name="Mid_C___DJ_On_Peak__F">#REF!</definedName>
    <definedName name="Mid_C___DJ_On_Peak__NF">#REF!</definedName>
    <definedName name="MIDC">#REF!</definedName>
    <definedName name="MIDW">#REF!</definedName>
    <definedName name="Midwest_Pipelines_EBIT">#REF!</definedName>
    <definedName name="MIDWPK">#REF!</definedName>
    <definedName name="Mig_1">#REF!</definedName>
    <definedName name="Mig_2">#REF!</definedName>
    <definedName name="Mig_3">#REF!</definedName>
    <definedName name="migration_exhibit_letter">#REF!</definedName>
    <definedName name="migration1">#REF!</definedName>
    <definedName name="MIKE_GAS">#REF!</definedName>
    <definedName name="MIKE_MMBTu">#REF!</definedName>
    <definedName name="Miller" localSheetId="1" hidden="1">{#N/A,#N/A,FALSE,"Expenditures";#N/A,#N/A,FALSE,"Property Placed In-Service";#N/A,#N/A,FALSE,"CWIP Balances"}</definedName>
    <definedName name="Miller" localSheetId="0" hidden="1">{#N/A,#N/A,FALSE,"Expenditures";#N/A,#N/A,FALSE,"Property Placed In-Service";#N/A,#N/A,FALSE,"CWIP Balances"}</definedName>
    <definedName name="Miller" localSheetId="7" hidden="1">{#N/A,#N/A,FALSE,"Expenditures";#N/A,#N/A,FALSE,"Property Placed In-Service";#N/A,#N/A,FALSE,"CWIP Balances"}</definedName>
    <definedName name="Miller" localSheetId="9" hidden="1">{#N/A,#N/A,FALSE,"Expenditures";#N/A,#N/A,FALSE,"Property Placed In-Service";#N/A,#N/A,FALSE,"CWIP Balances"}</definedName>
    <definedName name="Miller" hidden="1">{#N/A,#N/A,FALSE,"Expenditures";#N/A,#N/A,FALSE,"Property Placed In-Service";#N/A,#N/A,FALSE,"CWIP Balances"}</definedName>
    <definedName name="Miller_1" localSheetId="1" hidden="1">{#N/A,#N/A,FALSE,"Expenditures";#N/A,#N/A,FALSE,"Property Placed In-Service";#N/A,#N/A,FALSE,"CWIP Balances"}</definedName>
    <definedName name="Miller_1" localSheetId="0" hidden="1">{#N/A,#N/A,FALSE,"Expenditures";#N/A,#N/A,FALSE,"Property Placed In-Service";#N/A,#N/A,FALSE,"CWIP Balances"}</definedName>
    <definedName name="Miller_1" localSheetId="7" hidden="1">{#N/A,#N/A,FALSE,"Expenditures";#N/A,#N/A,FALSE,"Property Placed In-Service";#N/A,#N/A,FALSE,"CWIP Balances"}</definedName>
    <definedName name="Miller_1" localSheetId="9" hidden="1">{#N/A,#N/A,FALSE,"Expenditures";#N/A,#N/A,FALSE,"Property Placed In-Service";#N/A,#N/A,FALSE,"CWIP Balances"}</definedName>
    <definedName name="Miller_1" hidden="1">{#N/A,#N/A,FALSE,"Expenditures";#N/A,#N/A,FALSE,"Property Placed In-Service";#N/A,#N/A,FALSE,"CWIP Balances"}</definedName>
    <definedName name="Miller_1_1" localSheetId="1" hidden="1">{#N/A,#N/A,FALSE,"Expenditures";#N/A,#N/A,FALSE,"Property Placed In-Service";#N/A,#N/A,FALSE,"CWIP Balances"}</definedName>
    <definedName name="Miller_1_1" localSheetId="0" hidden="1">{#N/A,#N/A,FALSE,"Expenditures";#N/A,#N/A,FALSE,"Property Placed In-Service";#N/A,#N/A,FALSE,"CWIP Balances"}</definedName>
    <definedName name="Miller_1_1" localSheetId="7" hidden="1">{#N/A,#N/A,FALSE,"Expenditures";#N/A,#N/A,FALSE,"Property Placed In-Service";#N/A,#N/A,FALSE,"CWIP Balances"}</definedName>
    <definedName name="Miller_1_1" localSheetId="9" hidden="1">{#N/A,#N/A,FALSE,"Expenditures";#N/A,#N/A,FALSE,"Property Placed In-Service";#N/A,#N/A,FALSE,"CWIP Balances"}</definedName>
    <definedName name="Miller_1_1" hidden="1">{#N/A,#N/A,FALSE,"Expenditures";#N/A,#N/A,FALSE,"Property Placed In-Service";#N/A,#N/A,FALSE,"CWIP Balances"}</definedName>
    <definedName name="Miller_1_2" localSheetId="1" hidden="1">{#N/A,#N/A,FALSE,"Expenditures";#N/A,#N/A,FALSE,"Property Placed In-Service";#N/A,#N/A,FALSE,"CWIP Balances"}</definedName>
    <definedName name="Miller_1_2" localSheetId="0" hidden="1">{#N/A,#N/A,FALSE,"Expenditures";#N/A,#N/A,FALSE,"Property Placed In-Service";#N/A,#N/A,FALSE,"CWIP Balances"}</definedName>
    <definedName name="Miller_1_2" localSheetId="7" hidden="1">{#N/A,#N/A,FALSE,"Expenditures";#N/A,#N/A,FALSE,"Property Placed In-Service";#N/A,#N/A,FALSE,"CWIP Balances"}</definedName>
    <definedName name="Miller_1_2" localSheetId="9" hidden="1">{#N/A,#N/A,FALSE,"Expenditures";#N/A,#N/A,FALSE,"Property Placed In-Service";#N/A,#N/A,FALSE,"CWIP Balances"}</definedName>
    <definedName name="Miller_1_2" hidden="1">{#N/A,#N/A,FALSE,"Expenditures";#N/A,#N/A,FALSE,"Property Placed In-Service";#N/A,#N/A,FALSE,"CWIP Balances"}</definedName>
    <definedName name="Miller_1_3" localSheetId="1" hidden="1">{#N/A,#N/A,FALSE,"Expenditures";#N/A,#N/A,FALSE,"Property Placed In-Service";#N/A,#N/A,FALSE,"CWIP Balances"}</definedName>
    <definedName name="Miller_1_3" localSheetId="0" hidden="1">{#N/A,#N/A,FALSE,"Expenditures";#N/A,#N/A,FALSE,"Property Placed In-Service";#N/A,#N/A,FALSE,"CWIP Balances"}</definedName>
    <definedName name="Miller_1_3" localSheetId="7" hidden="1">{#N/A,#N/A,FALSE,"Expenditures";#N/A,#N/A,FALSE,"Property Placed In-Service";#N/A,#N/A,FALSE,"CWIP Balances"}</definedName>
    <definedName name="Miller_1_3" localSheetId="9" hidden="1">{#N/A,#N/A,FALSE,"Expenditures";#N/A,#N/A,FALSE,"Property Placed In-Service";#N/A,#N/A,FALSE,"CWIP Balances"}</definedName>
    <definedName name="Miller_1_3" hidden="1">{#N/A,#N/A,FALSE,"Expenditures";#N/A,#N/A,FALSE,"Property Placed In-Service";#N/A,#N/A,FALSE,"CWIP Balances"}</definedName>
    <definedName name="Miller_2" localSheetId="1" hidden="1">{#N/A,#N/A,FALSE,"Expenditures";#N/A,#N/A,FALSE,"Property Placed In-Service";#N/A,#N/A,FALSE,"CWIP Balances"}</definedName>
    <definedName name="Miller_2" localSheetId="0" hidden="1">{#N/A,#N/A,FALSE,"Expenditures";#N/A,#N/A,FALSE,"Property Placed In-Service";#N/A,#N/A,FALSE,"CWIP Balances"}</definedName>
    <definedName name="Miller_2" localSheetId="7" hidden="1">{#N/A,#N/A,FALSE,"Expenditures";#N/A,#N/A,FALSE,"Property Placed In-Service";#N/A,#N/A,FALSE,"CWIP Balances"}</definedName>
    <definedName name="Miller_2" localSheetId="9" hidden="1">{#N/A,#N/A,FALSE,"Expenditures";#N/A,#N/A,FALSE,"Property Placed In-Service";#N/A,#N/A,FALSE,"CWIP Balances"}</definedName>
    <definedName name="Miller_2" hidden="1">{#N/A,#N/A,FALSE,"Expenditures";#N/A,#N/A,FALSE,"Property Placed In-Service";#N/A,#N/A,FALSE,"CWIP Balances"}</definedName>
    <definedName name="Miller_2_1" localSheetId="1" hidden="1">{#N/A,#N/A,FALSE,"Expenditures";#N/A,#N/A,FALSE,"Property Placed In-Service";#N/A,#N/A,FALSE,"CWIP Balances"}</definedName>
    <definedName name="Miller_2_1" localSheetId="0" hidden="1">{#N/A,#N/A,FALSE,"Expenditures";#N/A,#N/A,FALSE,"Property Placed In-Service";#N/A,#N/A,FALSE,"CWIP Balances"}</definedName>
    <definedName name="Miller_2_1" localSheetId="7" hidden="1">{#N/A,#N/A,FALSE,"Expenditures";#N/A,#N/A,FALSE,"Property Placed In-Service";#N/A,#N/A,FALSE,"CWIP Balances"}</definedName>
    <definedName name="Miller_2_1" localSheetId="9" hidden="1">{#N/A,#N/A,FALSE,"Expenditures";#N/A,#N/A,FALSE,"Property Placed In-Service";#N/A,#N/A,FALSE,"CWIP Balances"}</definedName>
    <definedName name="Miller_2_1" hidden="1">{#N/A,#N/A,FALSE,"Expenditures";#N/A,#N/A,FALSE,"Property Placed In-Service";#N/A,#N/A,FALSE,"CWIP Balances"}</definedName>
    <definedName name="Miller_2_2" localSheetId="1" hidden="1">{#N/A,#N/A,FALSE,"Expenditures";#N/A,#N/A,FALSE,"Property Placed In-Service";#N/A,#N/A,FALSE,"CWIP Balances"}</definedName>
    <definedName name="Miller_2_2" localSheetId="0" hidden="1">{#N/A,#N/A,FALSE,"Expenditures";#N/A,#N/A,FALSE,"Property Placed In-Service";#N/A,#N/A,FALSE,"CWIP Balances"}</definedName>
    <definedName name="Miller_2_2" localSheetId="7" hidden="1">{#N/A,#N/A,FALSE,"Expenditures";#N/A,#N/A,FALSE,"Property Placed In-Service";#N/A,#N/A,FALSE,"CWIP Balances"}</definedName>
    <definedName name="Miller_2_2" localSheetId="9" hidden="1">{#N/A,#N/A,FALSE,"Expenditures";#N/A,#N/A,FALSE,"Property Placed In-Service";#N/A,#N/A,FALSE,"CWIP Balances"}</definedName>
    <definedName name="Miller_2_2" hidden="1">{#N/A,#N/A,FALSE,"Expenditures";#N/A,#N/A,FALSE,"Property Placed In-Service";#N/A,#N/A,FALSE,"CWIP Balances"}</definedName>
    <definedName name="Miller_2_3" localSheetId="1" hidden="1">{#N/A,#N/A,FALSE,"Expenditures";#N/A,#N/A,FALSE,"Property Placed In-Service";#N/A,#N/A,FALSE,"CWIP Balances"}</definedName>
    <definedName name="Miller_2_3" localSheetId="0" hidden="1">{#N/A,#N/A,FALSE,"Expenditures";#N/A,#N/A,FALSE,"Property Placed In-Service";#N/A,#N/A,FALSE,"CWIP Balances"}</definedName>
    <definedName name="Miller_2_3" localSheetId="7" hidden="1">{#N/A,#N/A,FALSE,"Expenditures";#N/A,#N/A,FALSE,"Property Placed In-Service";#N/A,#N/A,FALSE,"CWIP Balances"}</definedName>
    <definedName name="Miller_2_3" localSheetId="9" hidden="1">{#N/A,#N/A,FALSE,"Expenditures";#N/A,#N/A,FALSE,"Property Placed In-Service";#N/A,#N/A,FALSE,"CWIP Balances"}</definedName>
    <definedName name="Miller_2_3" hidden="1">{#N/A,#N/A,FALSE,"Expenditures";#N/A,#N/A,FALSE,"Property Placed In-Service";#N/A,#N/A,FALSE,"CWIP Balances"}</definedName>
    <definedName name="Miller_3" localSheetId="1" hidden="1">{#N/A,#N/A,FALSE,"Expenditures";#N/A,#N/A,FALSE,"Property Placed In-Service";#N/A,#N/A,FALSE,"CWIP Balances"}</definedName>
    <definedName name="Miller_3" localSheetId="0" hidden="1">{#N/A,#N/A,FALSE,"Expenditures";#N/A,#N/A,FALSE,"Property Placed In-Service";#N/A,#N/A,FALSE,"CWIP Balances"}</definedName>
    <definedName name="Miller_3" localSheetId="7" hidden="1">{#N/A,#N/A,FALSE,"Expenditures";#N/A,#N/A,FALSE,"Property Placed In-Service";#N/A,#N/A,FALSE,"CWIP Balances"}</definedName>
    <definedName name="Miller_3" localSheetId="9" hidden="1">{#N/A,#N/A,FALSE,"Expenditures";#N/A,#N/A,FALSE,"Property Placed In-Service";#N/A,#N/A,FALSE,"CWIP Balances"}</definedName>
    <definedName name="Miller_3" hidden="1">{#N/A,#N/A,FALSE,"Expenditures";#N/A,#N/A,FALSE,"Property Placed In-Service";#N/A,#N/A,FALSE,"CWIP Balances"}</definedName>
    <definedName name="Miller_3_1" localSheetId="1" hidden="1">{#N/A,#N/A,FALSE,"Expenditures";#N/A,#N/A,FALSE,"Property Placed In-Service";#N/A,#N/A,FALSE,"CWIP Balances"}</definedName>
    <definedName name="Miller_3_1" localSheetId="0" hidden="1">{#N/A,#N/A,FALSE,"Expenditures";#N/A,#N/A,FALSE,"Property Placed In-Service";#N/A,#N/A,FALSE,"CWIP Balances"}</definedName>
    <definedName name="Miller_3_1" localSheetId="7" hidden="1">{#N/A,#N/A,FALSE,"Expenditures";#N/A,#N/A,FALSE,"Property Placed In-Service";#N/A,#N/A,FALSE,"CWIP Balances"}</definedName>
    <definedName name="Miller_3_1" localSheetId="9" hidden="1">{#N/A,#N/A,FALSE,"Expenditures";#N/A,#N/A,FALSE,"Property Placed In-Service";#N/A,#N/A,FALSE,"CWIP Balances"}</definedName>
    <definedName name="Miller_3_1" hidden="1">{#N/A,#N/A,FALSE,"Expenditures";#N/A,#N/A,FALSE,"Property Placed In-Service";#N/A,#N/A,FALSE,"CWIP Balances"}</definedName>
    <definedName name="Miller_3_2" localSheetId="1" hidden="1">{#N/A,#N/A,FALSE,"Expenditures";#N/A,#N/A,FALSE,"Property Placed In-Service";#N/A,#N/A,FALSE,"CWIP Balances"}</definedName>
    <definedName name="Miller_3_2" localSheetId="0" hidden="1">{#N/A,#N/A,FALSE,"Expenditures";#N/A,#N/A,FALSE,"Property Placed In-Service";#N/A,#N/A,FALSE,"CWIP Balances"}</definedName>
    <definedName name="Miller_3_2" localSheetId="7" hidden="1">{#N/A,#N/A,FALSE,"Expenditures";#N/A,#N/A,FALSE,"Property Placed In-Service";#N/A,#N/A,FALSE,"CWIP Balances"}</definedName>
    <definedName name="Miller_3_2" localSheetId="9" hidden="1">{#N/A,#N/A,FALSE,"Expenditures";#N/A,#N/A,FALSE,"Property Placed In-Service";#N/A,#N/A,FALSE,"CWIP Balances"}</definedName>
    <definedName name="Miller_3_2" hidden="1">{#N/A,#N/A,FALSE,"Expenditures";#N/A,#N/A,FALSE,"Property Placed In-Service";#N/A,#N/A,FALSE,"CWIP Balances"}</definedName>
    <definedName name="Miller_3_3" localSheetId="1" hidden="1">{#N/A,#N/A,FALSE,"Expenditures";#N/A,#N/A,FALSE,"Property Placed In-Service";#N/A,#N/A,FALSE,"CWIP Balances"}</definedName>
    <definedName name="Miller_3_3" localSheetId="0" hidden="1">{#N/A,#N/A,FALSE,"Expenditures";#N/A,#N/A,FALSE,"Property Placed In-Service";#N/A,#N/A,FALSE,"CWIP Balances"}</definedName>
    <definedName name="Miller_3_3" localSheetId="7" hidden="1">{#N/A,#N/A,FALSE,"Expenditures";#N/A,#N/A,FALSE,"Property Placed In-Service";#N/A,#N/A,FALSE,"CWIP Balances"}</definedName>
    <definedName name="Miller_3_3" localSheetId="9" hidden="1">{#N/A,#N/A,FALSE,"Expenditures";#N/A,#N/A,FALSE,"Property Placed In-Service";#N/A,#N/A,FALSE,"CWIP Balances"}</definedName>
    <definedName name="Miller_3_3" hidden="1">{#N/A,#N/A,FALSE,"Expenditures";#N/A,#N/A,FALSE,"Property Placed In-Service";#N/A,#N/A,FALSE,"CWIP Balances"}</definedName>
    <definedName name="Miller_4" localSheetId="1" hidden="1">{#N/A,#N/A,FALSE,"Expenditures";#N/A,#N/A,FALSE,"Property Placed In-Service";#N/A,#N/A,FALSE,"CWIP Balances"}</definedName>
    <definedName name="Miller_4" localSheetId="0" hidden="1">{#N/A,#N/A,FALSE,"Expenditures";#N/A,#N/A,FALSE,"Property Placed In-Service";#N/A,#N/A,FALSE,"CWIP Balances"}</definedName>
    <definedName name="Miller_4" localSheetId="7" hidden="1">{#N/A,#N/A,FALSE,"Expenditures";#N/A,#N/A,FALSE,"Property Placed In-Service";#N/A,#N/A,FALSE,"CWIP Balances"}</definedName>
    <definedName name="Miller_4" localSheetId="9" hidden="1">{#N/A,#N/A,FALSE,"Expenditures";#N/A,#N/A,FALSE,"Property Placed In-Service";#N/A,#N/A,FALSE,"CWIP Balances"}</definedName>
    <definedName name="Miller_4" hidden="1">{#N/A,#N/A,FALSE,"Expenditures";#N/A,#N/A,FALSE,"Property Placed In-Service";#N/A,#N/A,FALSE,"CWIP Balances"}</definedName>
    <definedName name="Miller_4_1" localSheetId="1" hidden="1">{#N/A,#N/A,FALSE,"Expenditures";#N/A,#N/A,FALSE,"Property Placed In-Service";#N/A,#N/A,FALSE,"CWIP Balances"}</definedName>
    <definedName name="Miller_4_1" localSheetId="0" hidden="1">{#N/A,#N/A,FALSE,"Expenditures";#N/A,#N/A,FALSE,"Property Placed In-Service";#N/A,#N/A,FALSE,"CWIP Balances"}</definedName>
    <definedName name="Miller_4_1" localSheetId="7" hidden="1">{#N/A,#N/A,FALSE,"Expenditures";#N/A,#N/A,FALSE,"Property Placed In-Service";#N/A,#N/A,FALSE,"CWIP Balances"}</definedName>
    <definedName name="Miller_4_1" localSheetId="9" hidden="1">{#N/A,#N/A,FALSE,"Expenditures";#N/A,#N/A,FALSE,"Property Placed In-Service";#N/A,#N/A,FALSE,"CWIP Balances"}</definedName>
    <definedName name="Miller_4_1" hidden="1">{#N/A,#N/A,FALSE,"Expenditures";#N/A,#N/A,FALSE,"Property Placed In-Service";#N/A,#N/A,FALSE,"CWIP Balances"}</definedName>
    <definedName name="Miller_4_2" localSheetId="1" hidden="1">{#N/A,#N/A,FALSE,"Expenditures";#N/A,#N/A,FALSE,"Property Placed In-Service";#N/A,#N/A,FALSE,"CWIP Balances"}</definedName>
    <definedName name="Miller_4_2" localSheetId="0" hidden="1">{#N/A,#N/A,FALSE,"Expenditures";#N/A,#N/A,FALSE,"Property Placed In-Service";#N/A,#N/A,FALSE,"CWIP Balances"}</definedName>
    <definedName name="Miller_4_2" localSheetId="7" hidden="1">{#N/A,#N/A,FALSE,"Expenditures";#N/A,#N/A,FALSE,"Property Placed In-Service";#N/A,#N/A,FALSE,"CWIP Balances"}</definedName>
    <definedName name="Miller_4_2" localSheetId="9" hidden="1">{#N/A,#N/A,FALSE,"Expenditures";#N/A,#N/A,FALSE,"Property Placed In-Service";#N/A,#N/A,FALSE,"CWIP Balances"}</definedName>
    <definedName name="Miller_4_2" hidden="1">{#N/A,#N/A,FALSE,"Expenditures";#N/A,#N/A,FALSE,"Property Placed In-Service";#N/A,#N/A,FALSE,"CWIP Balances"}</definedName>
    <definedName name="Miller_4_3" localSheetId="1" hidden="1">{#N/A,#N/A,FALSE,"Expenditures";#N/A,#N/A,FALSE,"Property Placed In-Service";#N/A,#N/A,FALSE,"CWIP Balances"}</definedName>
    <definedName name="Miller_4_3" localSheetId="0" hidden="1">{#N/A,#N/A,FALSE,"Expenditures";#N/A,#N/A,FALSE,"Property Placed In-Service";#N/A,#N/A,FALSE,"CWIP Balances"}</definedName>
    <definedName name="Miller_4_3" localSheetId="7" hidden="1">{#N/A,#N/A,FALSE,"Expenditures";#N/A,#N/A,FALSE,"Property Placed In-Service";#N/A,#N/A,FALSE,"CWIP Balances"}</definedName>
    <definedName name="Miller_4_3" localSheetId="9" hidden="1">{#N/A,#N/A,FALSE,"Expenditures";#N/A,#N/A,FALSE,"Property Placed In-Service";#N/A,#N/A,FALSE,"CWIP Balances"}</definedName>
    <definedName name="Miller_4_3" hidden="1">{#N/A,#N/A,FALSE,"Expenditures";#N/A,#N/A,FALSE,"Property Placed In-Service";#N/A,#N/A,FALSE,"CWIP Balances"}</definedName>
    <definedName name="Miller_5" localSheetId="1" hidden="1">{#N/A,#N/A,FALSE,"Expenditures";#N/A,#N/A,FALSE,"Property Placed In-Service";#N/A,#N/A,FALSE,"CWIP Balances"}</definedName>
    <definedName name="Miller_5" localSheetId="0" hidden="1">{#N/A,#N/A,FALSE,"Expenditures";#N/A,#N/A,FALSE,"Property Placed In-Service";#N/A,#N/A,FALSE,"CWIP Balances"}</definedName>
    <definedName name="Miller_5" localSheetId="7" hidden="1">{#N/A,#N/A,FALSE,"Expenditures";#N/A,#N/A,FALSE,"Property Placed In-Service";#N/A,#N/A,FALSE,"CWIP Balances"}</definedName>
    <definedName name="Miller_5" localSheetId="9" hidden="1">{#N/A,#N/A,FALSE,"Expenditures";#N/A,#N/A,FALSE,"Property Placed In-Service";#N/A,#N/A,FALSE,"CWIP Balances"}</definedName>
    <definedName name="Miller_5" hidden="1">{#N/A,#N/A,FALSE,"Expenditures";#N/A,#N/A,FALSE,"Property Placed In-Service";#N/A,#N/A,FALSE,"CWIP Balances"}</definedName>
    <definedName name="Miller_5_1" localSheetId="1" hidden="1">{#N/A,#N/A,FALSE,"Expenditures";#N/A,#N/A,FALSE,"Property Placed In-Service";#N/A,#N/A,FALSE,"CWIP Balances"}</definedName>
    <definedName name="Miller_5_1" localSheetId="0" hidden="1">{#N/A,#N/A,FALSE,"Expenditures";#N/A,#N/A,FALSE,"Property Placed In-Service";#N/A,#N/A,FALSE,"CWIP Balances"}</definedName>
    <definedName name="Miller_5_1" localSheetId="7" hidden="1">{#N/A,#N/A,FALSE,"Expenditures";#N/A,#N/A,FALSE,"Property Placed In-Service";#N/A,#N/A,FALSE,"CWIP Balances"}</definedName>
    <definedName name="Miller_5_1" localSheetId="9" hidden="1">{#N/A,#N/A,FALSE,"Expenditures";#N/A,#N/A,FALSE,"Property Placed In-Service";#N/A,#N/A,FALSE,"CWIP Balances"}</definedName>
    <definedName name="Miller_5_1" hidden="1">{#N/A,#N/A,FALSE,"Expenditures";#N/A,#N/A,FALSE,"Property Placed In-Service";#N/A,#N/A,FALSE,"CWIP Balances"}</definedName>
    <definedName name="Miller_5_2" localSheetId="1" hidden="1">{#N/A,#N/A,FALSE,"Expenditures";#N/A,#N/A,FALSE,"Property Placed In-Service";#N/A,#N/A,FALSE,"CWIP Balances"}</definedName>
    <definedName name="Miller_5_2" localSheetId="0" hidden="1">{#N/A,#N/A,FALSE,"Expenditures";#N/A,#N/A,FALSE,"Property Placed In-Service";#N/A,#N/A,FALSE,"CWIP Balances"}</definedName>
    <definedName name="Miller_5_2" localSheetId="7" hidden="1">{#N/A,#N/A,FALSE,"Expenditures";#N/A,#N/A,FALSE,"Property Placed In-Service";#N/A,#N/A,FALSE,"CWIP Balances"}</definedName>
    <definedName name="Miller_5_2" localSheetId="9" hidden="1">{#N/A,#N/A,FALSE,"Expenditures";#N/A,#N/A,FALSE,"Property Placed In-Service";#N/A,#N/A,FALSE,"CWIP Balances"}</definedName>
    <definedName name="Miller_5_2" hidden="1">{#N/A,#N/A,FALSE,"Expenditures";#N/A,#N/A,FALSE,"Property Placed In-Service";#N/A,#N/A,FALSE,"CWIP Balances"}</definedName>
    <definedName name="Miller_5_3" localSheetId="1" hidden="1">{#N/A,#N/A,FALSE,"Expenditures";#N/A,#N/A,FALSE,"Property Placed In-Service";#N/A,#N/A,FALSE,"CWIP Balances"}</definedName>
    <definedName name="Miller_5_3" localSheetId="0" hidden="1">{#N/A,#N/A,FALSE,"Expenditures";#N/A,#N/A,FALSE,"Property Placed In-Service";#N/A,#N/A,FALSE,"CWIP Balances"}</definedName>
    <definedName name="Miller_5_3" localSheetId="7" hidden="1">{#N/A,#N/A,FALSE,"Expenditures";#N/A,#N/A,FALSE,"Property Placed In-Service";#N/A,#N/A,FALSE,"CWIP Balances"}</definedName>
    <definedName name="Miller_5_3" localSheetId="9" hidden="1">{#N/A,#N/A,FALSE,"Expenditures";#N/A,#N/A,FALSE,"Property Placed In-Service";#N/A,#N/A,FALSE,"CWIP Balances"}</definedName>
    <definedName name="Miller_5_3" hidden="1">{#N/A,#N/A,FALSE,"Expenditures";#N/A,#N/A,FALSE,"Property Placed In-Service";#N/A,#N/A,FALSE,"CWIP Balances"}</definedName>
    <definedName name="Millions">#REF!</definedName>
    <definedName name="Millions_Except_EPS">#REF!</definedName>
    <definedName name="min">#REF!</definedName>
    <definedName name="MinBalance">#REF!</definedName>
    <definedName name="mincash">#REF!</definedName>
    <definedName name="MINCOME">#REF!</definedName>
    <definedName name="minDSCR">#REF!</definedName>
    <definedName name="MinHRSummer">#REF!</definedName>
    <definedName name="MinHRWinter">#REF!</definedName>
    <definedName name="minimum">#REF!</definedName>
    <definedName name="Minimum_Account_Balance">#REF!</definedName>
    <definedName name="minimum_dscr">#REF!</definedName>
    <definedName name="minimum_dtbe">#REF!</definedName>
    <definedName name="MinMWSummer">#REF!</definedName>
    <definedName name="MinMWWinter">#REF!</definedName>
    <definedName name="MINNBORD">#REF!</definedName>
    <definedName name="MINNES">#REF!</definedName>
    <definedName name="minority">#REF!</definedName>
    <definedName name="Minority_interest_activity">#REF!</definedName>
    <definedName name="Minority_Interest_DCC">#REF!</definedName>
    <definedName name="Minority_Interest_DEC">#REF!</definedName>
    <definedName name="Minority_Interest_ELEC">#REF!</definedName>
    <definedName name="MinorityInterest">#REF!</definedName>
    <definedName name="MinorityInterestAboveTheLine">#REF!</definedName>
    <definedName name="MinorityInterestBalance">#REF!</definedName>
    <definedName name="MinorityInterestBelowTheLine">#REF!</definedName>
    <definedName name="MinorityInterestInIncome">#REF!</definedName>
    <definedName name="MirantShare">#REF!</definedName>
    <definedName name="Mirror">#REF!</definedName>
    <definedName name="MISO_RSG">#REF!</definedName>
    <definedName name="MISODispatch">OFFSET(fstart,0,0,cRows,cCols)</definedName>
    <definedName name="mkt">#REF!</definedName>
    <definedName name="mkt_0304">#REF!</definedName>
    <definedName name="mkt_0506">#REF!</definedName>
    <definedName name="mkt_07">#REF!</definedName>
    <definedName name="mkt_09">#REF!</definedName>
    <definedName name="MktingChart">#REF!</definedName>
    <definedName name="MktingDataBox">#REF!</definedName>
    <definedName name="mkts">#REF!</definedName>
    <definedName name="mmhs">#REF!</definedName>
    <definedName name="ModelStart">#REF!</definedName>
    <definedName name="module">#N/A</definedName>
    <definedName name="mohrs">#REF!</definedName>
    <definedName name="monacst">#REF!</definedName>
    <definedName name="monact">#REF!</definedName>
    <definedName name="monash">#REF!</definedName>
    <definedName name="moncum">#REF!</definedName>
    <definedName name="monmo">#REF!</definedName>
    <definedName name="monmw">#REF!</definedName>
    <definedName name="monrev">#REF!</definedName>
    <definedName name="mons">#REF!</definedName>
    <definedName name="monsust">#REF!</definedName>
    <definedName name="Monthly">#REF!</definedName>
    <definedName name="MonthlyBump">#REF!</definedName>
    <definedName name="MonthlyPrompt">#REF!</definedName>
    <definedName name="MonthNew">#REF!</definedName>
    <definedName name="Months">#REF!</definedName>
    <definedName name="monthsReserve">#REF!</definedName>
    <definedName name="monw">#REF!</definedName>
    <definedName name="monytd">#REF!</definedName>
    <definedName name="Moody">#REF!</definedName>
    <definedName name="morecap">#REF!</definedName>
    <definedName name="MORR1">#REF!</definedName>
    <definedName name="MORR2">#REF!</definedName>
    <definedName name="MORR3">#REF!</definedName>
    <definedName name="MORR4">#REF!</definedName>
    <definedName name="mortgageTax">#REF!</definedName>
    <definedName name="mortgageTaxRate">#REF!</definedName>
    <definedName name="MOSS_6">#REF!</definedName>
    <definedName name="MOSS_7">#REF!</definedName>
    <definedName name="MOSS6">#REF!</definedName>
    <definedName name="MOSS7">#REF!</definedName>
    <definedName name="Mothball">#REF!</definedName>
    <definedName name="MothDate">#REF!</definedName>
    <definedName name="MOTINST" localSheetId="1">#REF!</definedName>
    <definedName name="MOTINST" localSheetId="0">#REF!</definedName>
    <definedName name="MOTINST" localSheetId="7">#REF!</definedName>
    <definedName name="MOTINST">#REF!</definedName>
    <definedName name="MotoringPowerCol">54</definedName>
    <definedName name="MOverride">#REF!</definedName>
    <definedName name="MOW">#REF!</definedName>
    <definedName name="msal">#REF!</definedName>
    <definedName name="MSTemporarySelectionFAVG">#REF!</definedName>
    <definedName name="mult">#REF!</definedName>
    <definedName name="multiplier">#REF!</definedName>
    <definedName name="MVOL">#REF!</definedName>
    <definedName name="MW">#REF!</definedName>
    <definedName name="MyNextYear">IF(TaxYearEnd="","",TaxYearEnd+365)</definedName>
    <definedName name="MYOPT">#REF!</definedName>
    <definedName name="MYR_BID">#REF!</definedName>
    <definedName name="MYR_REVIEW_NUMBER">#REF!</definedName>
    <definedName name="MYSPREAD">#REF!</definedName>
    <definedName name="Mystic_EOH_Charge">#REF!</definedName>
    <definedName name="n" localSheetId="7" hidden="1">{"Index",#N/A,FALSE,"Index"}</definedName>
    <definedName name="n" localSheetId="9" hidden="1">{"Index",#N/A,FALSE,"Index"}</definedName>
    <definedName name="n" hidden="1">{"Index",#N/A,FALSE,"Index"}</definedName>
    <definedName name="naesTotal">#REF!</definedName>
    <definedName name="name">#REF!</definedName>
    <definedName name="name2">#REF!</definedName>
    <definedName name="name45" localSheetId="1" hidden="1">{#N/A,#N/A,FALSE,"DAOCM 2차 검토"}</definedName>
    <definedName name="name45" localSheetId="0" hidden="1">{#N/A,#N/A,FALSE,"DAOCM 2차 검토"}</definedName>
    <definedName name="name45" localSheetId="7" hidden="1">{#N/A,#N/A,FALSE,"DAOCM 2차 검토"}</definedName>
    <definedName name="name45" localSheetId="9" hidden="1">{#N/A,#N/A,FALSE,"DAOCM 2차 검토"}</definedName>
    <definedName name="name45" hidden="1">{#N/A,#N/A,FALSE,"DAOCM 2차 검토"}</definedName>
    <definedName name="Nameplate">#REF!</definedName>
    <definedName name="names">#REF!</definedName>
    <definedName name="NBOOK">#REF!</definedName>
    <definedName name="NCODE">#REF!</definedName>
    <definedName name="NCONT">#REF!</definedName>
    <definedName name="NCONTRACTS">#REF!</definedName>
    <definedName name="NDATE">#REF!</definedName>
    <definedName name="ndcf">#REF!</definedName>
    <definedName name="nebitda">#REF!</definedName>
    <definedName name="NERC_CF">#REF!</definedName>
    <definedName name="NET">#REF!</definedName>
    <definedName name="Net_Income_from_Operations">Net_Income</definedName>
    <definedName name="Net_Income_Growth">#REF!</definedName>
    <definedName name="Net_Margin">#REF!</definedName>
    <definedName name="net_output">#REF!</definedName>
    <definedName name="Net_Start_Up_Revenues">#REF!</definedName>
    <definedName name="NetDebtBookCapitalization">#REF!</definedName>
    <definedName name="NetDebtEBITDA">#REF!</definedName>
    <definedName name="netgen">#REF!</definedName>
    <definedName name="NetIncomeToCommon">#REF!</definedName>
    <definedName name="NetIncomeToCommonGrowth">#REF!</definedName>
    <definedName name="NetIncomeToCommonMargin">#REF!</definedName>
    <definedName name="NetPropertyPlantAndEquipment">#REF!</definedName>
    <definedName name="NetRevenues">#REF!</definedName>
    <definedName name="NetRevenuesGrowth">#REF!</definedName>
    <definedName name="NetWorkingCapital">#REF!</definedName>
    <definedName name="NetWorkingCapitalMargin">#REF!</definedName>
    <definedName name="NEW">#REF!</definedName>
    <definedName name="new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debt">#REF!</definedName>
    <definedName name="new_debt_total">#REF!</definedName>
    <definedName name="new_equity">#REF!</definedName>
    <definedName name="New_Hire_Dollars">#REF!</definedName>
    <definedName name="new_pref">#REF!</definedName>
    <definedName name="New_Table">#REF!</definedName>
    <definedName name="new1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bu1">#REF!</definedName>
    <definedName name="newbud">#REF!</definedName>
    <definedName name="newbud01">#REF!</definedName>
    <definedName name="newbud1">#REF!</definedName>
    <definedName name="newbud1a">#REF!</definedName>
    <definedName name="newbud1c">#REF!</definedName>
    <definedName name="newbud2">#REF!</definedName>
    <definedName name="newbuda">#REF!</definedName>
    <definedName name="newbudb">#REF!</definedName>
    <definedName name="newbudd">#REF!</definedName>
    <definedName name="newBuildCost">#REF!</definedName>
    <definedName name="newBuildDiscount">#REF!</definedName>
    <definedName name="NewCo_EPS_DataTable_Horizontal">#REF!</definedName>
    <definedName name="NewCo_EPS_DataTable_Vertical">#REF!</definedName>
    <definedName name="newcustomers">#REF!</definedName>
    <definedName name="NEWEQUITY">#REF!</definedName>
    <definedName name="NEWMEDIAVALUE">#REF!</definedName>
    <definedName name="NEWPROD">#REF!</definedName>
    <definedName name="NGFF">#REF!</definedName>
    <definedName name="NGL_Price">#REF!</definedName>
    <definedName name="NGROSS">#REF!</definedName>
    <definedName name="NINEoFIve">#REF!</definedName>
    <definedName name="NINEoFour">#REF!</definedName>
    <definedName name="NINEoOne">#REF!</definedName>
    <definedName name="NINEoSeven">#REF!</definedName>
    <definedName name="NINEoSix">#REF!</definedName>
    <definedName name="NINEoThree">#REF!</definedName>
    <definedName name="NINEoTwo">#REF!</definedName>
    <definedName name="NMBURD">#REF!</definedName>
    <definedName name="NMSAL">#REF!</definedName>
    <definedName name="NMW">#REF!</definedName>
    <definedName name="NMWH">#REF!</definedName>
    <definedName name="No_Dept_DPT">#REF!</definedName>
    <definedName name="NOB">#REF!</definedName>
    <definedName name="NOBB">#REF!</definedName>
    <definedName name="NOBOP">#REF!</definedName>
    <definedName name="NOBPK">#REF!</definedName>
    <definedName name="NoConsolList">#REF!</definedName>
    <definedName name="nols">#REF!</definedName>
    <definedName name="NOLSwitch">#REF!</definedName>
    <definedName name="NOMINAL_INT">#REF!</definedName>
    <definedName name="NonCashInterestExpense">#REF!</definedName>
    <definedName name="NORTH">#REF!</definedName>
    <definedName name="North_America_CAPX">#REF!</definedName>
    <definedName name="North_America_EBIT">#REF!</definedName>
    <definedName name="North_America_MAINT">#REF!</definedName>
    <definedName name="Northeast_Pipelines_EBIT">#REF!</definedName>
    <definedName name="notes">#REF!</definedName>
    <definedName name="Notes1">#REF!</definedName>
    <definedName name="Notes2">#REF!</definedName>
    <definedName name="NoTotalList">#REF!</definedName>
    <definedName name="Nov">#REF!</definedName>
    <definedName name="NovD">#REF!</definedName>
    <definedName name="NovE">#REF!</definedName>
    <definedName name="November">#REF!</definedName>
    <definedName name="NovO">#REF!</definedName>
    <definedName name="novpromo">#REF!</definedName>
    <definedName name="novr">#REF!</definedName>
    <definedName name="NovS">#REF!</definedName>
    <definedName name="NovT">#REF!</definedName>
    <definedName name="NOx_Allowances_Out">#REF!</definedName>
    <definedName name="NOx_Factor">#REF!</definedName>
    <definedName name="NOx_Offsets_Construction">#REF!</definedName>
    <definedName name="NOx_Out">#REF!</definedName>
    <definedName name="NOx_RTC">#REF!</definedName>
    <definedName name="NOXGEN2">#REF!</definedName>
    <definedName name="NP" localSheetId="1">#REF!</definedName>
    <definedName name="NP" localSheetId="0">#REF!</definedName>
    <definedName name="NP" localSheetId="7">#REF!</definedName>
    <definedName name="NP">#REF!</definedName>
    <definedName name="NP15B">#REF!</definedName>
    <definedName name="NPERIOD">#REF!</definedName>
    <definedName name="NPRICE">#REF!</definedName>
    <definedName name="NPROFIT">#REF!</definedName>
    <definedName name="nrev">#REF!</definedName>
    <definedName name="NRISK">#REF!</definedName>
    <definedName name="NSF">#REF!</definedName>
    <definedName name="nsk">#REF!</definedName>
    <definedName name="nskcase">#REF!</definedName>
    <definedName name="NSP_COS" localSheetId="1">#REF!</definedName>
    <definedName name="NSP_COS" localSheetId="0">#REF!</definedName>
    <definedName name="NSP_COS" localSheetId="7">#REF!</definedName>
    <definedName name="NSP_COS">#REF!</definedName>
    <definedName name="ntpfin">#REF!</definedName>
    <definedName name="nuc_emp_red">#REF!</definedName>
    <definedName name="nuc_sf_depr_a">#REF!</definedName>
    <definedName name="nuc_sf_depr_b">#REF!</definedName>
    <definedName name="nuc_sf_depr_c">#REF!</definedName>
    <definedName name="nuc_sf_depr_d">#REF!</definedName>
    <definedName name="nuc_wage_0">#REF!</definedName>
    <definedName name="nuc797act">#N/A</definedName>
    <definedName name="NUC797sum">#N/A</definedName>
    <definedName name="nuc97budget">#N/A</definedName>
    <definedName name="NUCEVA2ndqtr">#N/A</definedName>
    <definedName name="Nuclear_Prices">#REF!</definedName>
    <definedName name="nugd_lp4">#REF!</definedName>
    <definedName name="nugd_lp5">#REF!</definedName>
    <definedName name="nugd_oth">#REF!</definedName>
    <definedName name="nugd_res">#REF!</definedName>
    <definedName name="NULL">#REF!</definedName>
    <definedName name="Num_of_prepaid_startups_col">41</definedName>
    <definedName name="Num_Pmt_Per_Year">#REF!</definedName>
    <definedName name="Number">#REF!</definedName>
    <definedName name="Number_of_Payments">#N/A</definedName>
    <definedName name="NURS">#REF!</definedName>
    <definedName name="NvsAnswerCol">"'[ACCTGMNL.xls]GL BUSINESS UNITS'!$A$6:$A$36"</definedName>
    <definedName name="NvsAnswerCol_1">"'[DR_2764714_2764718_62706_DYNN3008.xls]Journal Details'!$A$5:$A$57"</definedName>
    <definedName name="NvsASD">"V1901-01-01"</definedName>
    <definedName name="NvsASD_1">"V2002-03-31"</definedName>
    <definedName name="NvsAutoDrillOk">"VN"</definedName>
    <definedName name="NvsDateToNumber">"Y"</definedName>
    <definedName name="NvsElapsedTime">0.000763888892834075</definedName>
    <definedName name="NvsElapsedTime_1">0.0000347222230629995</definedName>
    <definedName name="NvsElapsedTime1">0.0000694444461259991</definedName>
    <definedName name="NvsElapsedTime5">0.0000347222230629995</definedName>
    <definedName name="NvsEndTime">40753.6218287037</definedName>
    <definedName name="NvsEndTime_1">37356.8278819444</definedName>
    <definedName name="NvsEndTime1">39640.4452893519</definedName>
    <definedName name="NvsEndTime2">39672.8434027777</definedName>
    <definedName name="NvsEndTime3">39672.8433796296</definedName>
    <definedName name="NvsEndTime4">39672.8434722222</definedName>
    <definedName name="NvsEndTime5">39672.8432638889</definedName>
    <definedName name="NvsInstanceHook">"NG_Delete_Cols"</definedName>
    <definedName name="NvsInstLang">"VENG"</definedName>
    <definedName name="NvsInstSpec">"%"</definedName>
    <definedName name="NvsInstSpec_1">"%,FBUSINESS_UNIT,V60520"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NplSpec_1">"%,X,RZF.ACCOUNT.PSDetail,CZF..PSDetail"</definedName>
    <definedName name="NvsPanelBusUnit">"VKCPL"</definedName>
    <definedName name="NvsPanelEffdt">"V2009-11-01"</definedName>
    <definedName name="NvsPanelEffdt_1">"V1900-01-01"</definedName>
    <definedName name="NvsPanelSetid">"VKCPL"</definedName>
    <definedName name="NvsParentRef">#REF!</definedName>
    <definedName name="NvsReqBU">"VKCPL"</definedName>
    <definedName name="NvsReqBU_1">"V99999"</definedName>
    <definedName name="NvsReqBUOnly">"VY"</definedName>
    <definedName name="NvsReqBUOnly_1">"VN"</definedName>
    <definedName name="NvsStyleNme">"Classical_CF.xls"</definedName>
    <definedName name="NvsTransLed">"VN"</definedName>
    <definedName name="NvsTreeASD">"V1901-01-01"</definedName>
    <definedName name="NvsTreeASD_1">"V2002-03-31"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PERATING_UNIT">"OPER_UNIT_TBL"</definedName>
    <definedName name="NvsValTbl.PPL_ACTIVITY">"PPL_ACT_ALL_VW"</definedName>
    <definedName name="NvsValTbl.PPL_CONS_RES_CTR">"PPL_CRC_ALL_VW"</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#REF!</definedName>
    <definedName name="nwc_rate">#REF!</definedName>
    <definedName name="nwcass1">#REF!</definedName>
    <definedName name="nwcass2">#REF!</definedName>
    <definedName name="NWCB">#REF!</definedName>
    <definedName name="nwcliab1">#REF!</definedName>
    <definedName name="NWEIGHT">#REF!</definedName>
    <definedName name="NYMEXPX">#REF!</definedName>
    <definedName name="NYMEXVOL">#REF!</definedName>
    <definedName name="O_M_Mobilization">#REF!</definedName>
    <definedName name="O_M_Mobilization___Labor">#REF!</definedName>
    <definedName name="OandM">#REF!</definedName>
    <definedName name="OBLIGATION">#REF!</definedName>
    <definedName name="ObsMidVolMonthly">#REF!</definedName>
    <definedName name="Ocean_Transit_DSU">#REF!</definedName>
    <definedName name="OCONT">#REF!</definedName>
    <definedName name="Oct">#REF!</definedName>
    <definedName name="OctD">#REF!</definedName>
    <definedName name="OctE">#REF!</definedName>
    <definedName name="OctO">#REF!</definedName>
    <definedName name="October">#REF!</definedName>
    <definedName name="octr">#REF!</definedName>
    <definedName name="OctS">#REF!</definedName>
    <definedName name="OctT">#REF!</definedName>
    <definedName name="ODELTA">#REF!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BORD">#REF!</definedName>
    <definedName name="Office_Equipment_and_Furnishings">#REF!</definedName>
    <definedName name="Office_Supplies_and_Expenses">#REF!</definedName>
    <definedName name="Office_Supply_Dollars">#REF!</definedName>
    <definedName name="OFFICES">#REF!</definedName>
    <definedName name="offpeak_hours">#REF!</definedName>
    <definedName name="OffPeakAccrual">#REF!</definedName>
    <definedName name="OffPeakDay">#REF!</definedName>
    <definedName name="OffPeakMTM">#REF!</definedName>
    <definedName name="OffPeakParty">#REF!</definedName>
    <definedName name="OFFSHORE">#REF!</definedName>
    <definedName name="OG_Factor">#REF!</definedName>
    <definedName name="Oil_Price">#REF!</definedName>
    <definedName name="Oil_Prices">#REF!</definedName>
    <definedName name="OILBORD">#REF!</definedName>
    <definedName name="OilGalperStart">#REF!</definedName>
    <definedName name="oint00">#REF!</definedName>
    <definedName name="oint01">#REF!</definedName>
    <definedName name="oint02">#REF!</definedName>
    <definedName name="oint03">#REF!</definedName>
    <definedName name="oint04">#REF!</definedName>
    <definedName name="oint98">#REF!</definedName>
    <definedName name="oint99">#REF!</definedName>
    <definedName name="OK" localSheetId="1" hidden="1">{#N/A,#N/A,FALSE,"Cover";#N/A,#N/A,FALSE,"LUMI";#N/A,#N/A,FALSE,"COMD";#N/A,#N/A,FALSE,"Valuation";#N/A,#N/A,FALSE,"Assumptions";#N/A,#N/A,FALSE,"Pooling";#N/A,#N/A,FALSE,"BalanceSheet"}</definedName>
    <definedName name="OK" localSheetId="0" hidden="1">{#N/A,#N/A,FALSE,"Cover";#N/A,#N/A,FALSE,"LUMI";#N/A,#N/A,FALSE,"COMD";#N/A,#N/A,FALSE,"Valuation";#N/A,#N/A,FALSE,"Assumptions";#N/A,#N/A,FALSE,"Pooling";#N/A,#N/A,FALSE,"BalanceSheet"}</definedName>
    <definedName name="OK" localSheetId="7" hidden="1">{#N/A,#N/A,FALSE,"Cover";#N/A,#N/A,FALSE,"LUMI";#N/A,#N/A,FALSE,"COMD";#N/A,#N/A,FALSE,"Valuation";#N/A,#N/A,FALSE,"Assumptions";#N/A,#N/A,FALSE,"Pooling";#N/A,#N/A,FALSE,"BalanceSheet"}</definedName>
    <definedName name="OK" localSheetId="9"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1" hidden="1">{#N/A,#N/A,FALSE,"Cover";#N/A,#N/A,FALSE,"LUMI";#N/A,#N/A,FALSE,"COMD";#N/A,#N/A,FALSE,"Valuation";#N/A,#N/A,FALSE,"Assumptions";#N/A,#N/A,FALSE,"Pooling";#N/A,#N/A,FALSE,"BalanceSheet"}</definedName>
    <definedName name="OK_1" localSheetId="0" hidden="1">{#N/A,#N/A,FALSE,"Cover";#N/A,#N/A,FALSE,"LUMI";#N/A,#N/A,FALSE,"COMD";#N/A,#N/A,FALSE,"Valuation";#N/A,#N/A,FALSE,"Assumptions";#N/A,#N/A,FALSE,"Pooling";#N/A,#N/A,FALSE,"BalanceSheet"}</definedName>
    <definedName name="OK_1" localSheetId="7" hidden="1">{#N/A,#N/A,FALSE,"Cover";#N/A,#N/A,FALSE,"LUMI";#N/A,#N/A,FALSE,"COMD";#N/A,#N/A,FALSE,"Valuation";#N/A,#N/A,FALSE,"Assumptions";#N/A,#N/A,FALSE,"Pooling";#N/A,#N/A,FALSE,"BalanceSheet"}</definedName>
    <definedName name="OK_1" localSheetId="9"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1" hidden="1">{#N/A,#N/A,TRUE,"Cover";#N/A,#N/A,TRUE,"Inputs";#N/A,#N/A,TRUE,"Results";#N/A,#N/A,TRUE,"Stats";#N/A,#N/A,TRUE,"Capital Cost";#N/A,#N/A,TRUE,"Income Statement";#N/A,#N/A,TRUE,"Cash Flows";#N/A,#N/A,TRUE,"Selldown";#N/A,#N/A,TRUE,"BookDep";#N/A,#N/A,TRUE,"Cash Taxes";#N/A,#N/A,TRUE,"O&amp;M";#N/A,#N/A,TRUE,"Graphs";#N/A,#N/A,TRUE,"Assumptions"}</definedName>
    <definedName name="old.cashflow" localSheetId="0" hidden="1">{#N/A,#N/A,TRUE,"Cover";#N/A,#N/A,TRUE,"Inputs";#N/A,#N/A,TRUE,"Results";#N/A,#N/A,TRUE,"Stats";#N/A,#N/A,TRUE,"Capital Cost";#N/A,#N/A,TRUE,"Income Statement";#N/A,#N/A,TRUE,"Cash Flows";#N/A,#N/A,TRUE,"Selldown";#N/A,#N/A,TRUE,"BookDep";#N/A,#N/A,TRUE,"Cash Taxes";#N/A,#N/A,TRUE,"O&amp;M";#N/A,#N/A,TRUE,"Graphs";#N/A,#N/A,TRUE,"Assumptions"}</definedName>
    <definedName name="old.cashflow" localSheetId="7" hidden="1">{#N/A,#N/A,TRUE,"Cover";#N/A,#N/A,TRUE,"Inputs";#N/A,#N/A,TRUE,"Results";#N/A,#N/A,TRUE,"Stats";#N/A,#N/A,TRUE,"Capital Cost";#N/A,#N/A,TRUE,"Income Statement";#N/A,#N/A,TRUE,"Cash Flows";#N/A,#N/A,TRUE,"Selldown";#N/A,#N/A,TRUE,"BookDep";#N/A,#N/A,TRUE,"Cash Taxes";#N/A,#N/A,TRUE,"O&amp;M";#N/A,#N/A,TRUE,"Graphs";#N/A,#N/A,TRUE,"Assumptions"}</definedName>
    <definedName name="old.cashflow" localSheetId="9"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d_irr">#REF!</definedName>
    <definedName name="OM">#REF!</definedName>
    <definedName name="OMWH">#REF!</definedName>
    <definedName name="onpeak">#REF!</definedName>
    <definedName name="ONSHORE">#REF!</definedName>
    <definedName name="ONTDIST">#REF!</definedName>
    <definedName name="Ontelaunee">#REF!</definedName>
    <definedName name="ONTGEN">#REF!</definedName>
    <definedName name="ONTINV">#REF!</definedName>
    <definedName name="ONTLEASE">#REF!</definedName>
    <definedName name="ONTMAIN">#REF!</definedName>
    <definedName name="ONTMEAS">#REF!</definedName>
    <definedName name="ONTSERV">#REF!</definedName>
    <definedName name="oo"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pco00">#REF!</definedName>
    <definedName name="opco01">#REF!</definedName>
    <definedName name="opco02">#REF!</definedName>
    <definedName name="opco03">#REF!</definedName>
    <definedName name="opco04">#REF!</definedName>
    <definedName name="opco98">#REF!</definedName>
    <definedName name="opco99">#REF!</definedName>
    <definedName name="OPCOST">#REF!</definedName>
    <definedName name="OPDAYS">#REF!</definedName>
    <definedName name="Operating">#REF!</definedName>
    <definedName name="OperatingIncome">#REF!</definedName>
    <definedName name="OPERATIONS">#N/A</definedName>
    <definedName name="Operator_Fee_during_Mobilization">#REF!</definedName>
    <definedName name="operexp">#REF!</definedName>
    <definedName name="OPERIOD">#REF!</definedName>
    <definedName name="OpexCase">#REF!</definedName>
    <definedName name="OPHOURS">#REF!</definedName>
    <definedName name="opinion_toggle">#REF!</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pppoeeeeeeee">#N/A</definedName>
    <definedName name="OPR">#REF!</definedName>
    <definedName name="OPROFIT">#REF!</definedName>
    <definedName name="Ops">#N/A</definedName>
    <definedName name="OpsEndDate">#REF!</definedName>
    <definedName name="OpsStartDate">#REF!</definedName>
    <definedName name="option_proceeds">#REF!</definedName>
    <definedName name="Option1">#REF!</definedName>
    <definedName name="Option2">#REF!</definedName>
    <definedName name="Option3">#REF!</definedName>
    <definedName name="OptionPrice1">#REF!</definedName>
    <definedName name="OptionPrice2">#REF!</definedName>
    <definedName name="OptionPrice3">#REF!</definedName>
    <definedName name="OptionPrice4">#REF!</definedName>
    <definedName name="OptionProceeds">#REF!</definedName>
    <definedName name="options">#REF!</definedName>
    <definedName name="Options1">#REF!</definedName>
    <definedName name="Options2">#REF!</definedName>
    <definedName name="Options3">#REF!</definedName>
    <definedName name="Options4">#REF!</definedName>
    <definedName name="OptionsToggle">#REF!</definedName>
    <definedName name="OQLIB">"QUSRSYS"</definedName>
    <definedName name="OQNAM">"DENHP4700A"</definedName>
    <definedName name="Orb110.5">#REF!</definedName>
    <definedName name="Orb304.5">#REF!</definedName>
    <definedName name="Orb322.3">#REF!</definedName>
    <definedName name="Orb325.5">#REF!</definedName>
    <definedName name="Orb328.5">#REF!</definedName>
    <definedName name="Orb330.5">#REF!</definedName>
    <definedName name="Orb332.5">#REF!</definedName>
    <definedName name="Orb335.5">#REF!</definedName>
    <definedName name="orde2" hidden="1">0</definedName>
    <definedName name="order2" hidden="1">0</definedName>
    <definedName name="ORISK">#REF!</definedName>
    <definedName name="os_data1">#REF!,#REF!,#REF!,#REF!,#REF!,#REF!,#REF!,#REF!,#REF!,#REF!</definedName>
    <definedName name="os_data2">#REF!,#REF!,#REF!,#REF!,#REF!,#REF!,#REF!,#REF!,#REF!,#REF!,#REF!,#REF!</definedName>
    <definedName name="os_data3">#REF!,#REF!,#REF!,#REF!,#REF!</definedName>
    <definedName name="os_data4">#REF!,#REF!,#REF!,#REF!,#REF!,#REF!,#REF!,#REF!,#REF!,#REF!,#REF!,#REF!</definedName>
    <definedName name="os_data5">#REF!,#REF!</definedName>
    <definedName name="OSBLHide" localSheetId="1">#REF!</definedName>
    <definedName name="OSBLHide" localSheetId="0">#REF!</definedName>
    <definedName name="OSBLHide" localSheetId="7">#REF!</definedName>
    <definedName name="OSBLHide">#REF!</definedName>
    <definedName name="oth_wage_0">#REF!</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assets_rate">#REF!</definedName>
    <definedName name="Other_CAPX">#REF!</definedName>
    <definedName name="Other_Debt_DCC">#REF!</definedName>
    <definedName name="Other_Debt_ELEC">#REF!</definedName>
    <definedName name="other_discrate1">#REF!</definedName>
    <definedName name="other_discrate2">#REF!</definedName>
    <definedName name="other_discrate3">#REF!</definedName>
    <definedName name="other_discrate4">#REF!</definedName>
    <definedName name="other_discrate5">#REF!</definedName>
    <definedName name="Other_EBIT">#REF!</definedName>
    <definedName name="Other_Equity_DCC">#REF!</definedName>
    <definedName name="Other_Equity_ELEC">#REF!</definedName>
    <definedName name="Other_MAINT">#REF!</definedName>
    <definedName name="Other_Oper._Exp._as_a___of_Sales">#REF!</definedName>
    <definedName name="Other_Type">#REF!</definedName>
    <definedName name="other_value1">#REF!</definedName>
    <definedName name="other_value2">#REF!</definedName>
    <definedName name="other_value3">#REF!</definedName>
    <definedName name="other_value4">#REF!</definedName>
    <definedName name="other_value5">#REF!</definedName>
    <definedName name="OtherA">#REF!</definedName>
    <definedName name="OtherAssets">#REF!</definedName>
    <definedName name="OtherAttributes">#REF!</definedName>
    <definedName name="OtherB">#REF!</definedName>
    <definedName name="OtherCurrentAssets">#REF!</definedName>
    <definedName name="OtherCurrentLiabilities">#REF!</definedName>
    <definedName name="OtherEquipAlloc">#REF!</definedName>
    <definedName name="OtherEquipDepr">#REF!</definedName>
    <definedName name="otherFees">#REF!</definedName>
    <definedName name="OtherLabel1">#REF!</definedName>
    <definedName name="OtherLabel2">#REF!</definedName>
    <definedName name="OtherLabel3">#REF!</definedName>
    <definedName name="OtherLongTermAssets">#REF!</definedName>
    <definedName name="OtherLongTermLiabilities">#REF!</definedName>
    <definedName name="othername1">#REF!</definedName>
    <definedName name="othername2">#REF!</definedName>
    <definedName name="othername3">#REF!</definedName>
    <definedName name="othername4">#REF!</definedName>
    <definedName name="othername5">#REF!</definedName>
    <definedName name="OtherNonCashItems">#REF!</definedName>
    <definedName name="OtherNonCashOpItems">#REF!</definedName>
    <definedName name="OtherNonOperatingExpense">#REF!</definedName>
    <definedName name="OtherOperatingExpense">#REF!</definedName>
    <definedName name="out">#REF!</definedName>
    <definedName name="outage">#REF!</definedName>
    <definedName name="OutPrices">#REF!</definedName>
    <definedName name="Output">#REF!</definedName>
    <definedName name="Output_Table">#REF!</definedName>
    <definedName name="Output25Years">#REF!</definedName>
    <definedName name="OutputYears">#REF!</definedName>
    <definedName name="Outside_Consulting_Services">#REF!</definedName>
    <definedName name="Outside_Maintenance_Services">#REF!</definedName>
    <definedName name="Outside_Rental">#REF!</definedName>
    <definedName name="Outside_Rental_Duration">#REF!</definedName>
    <definedName name="Outside_Rental_Quantity">#REF!</definedName>
    <definedName name="Outside_Rental_RateType">#REF!</definedName>
    <definedName name="Outside_Services_Total" localSheetId="1">#REF!</definedName>
    <definedName name="Outside_Services_Total" localSheetId="0">#REF!</definedName>
    <definedName name="Outside_Services_Total" localSheetId="7">#REF!</definedName>
    <definedName name="Outside_Services_Total">#REF!</definedName>
    <definedName name="Outside_Tools">#REF!</definedName>
    <definedName name="Outside_Weather_Duration">#REF!</definedName>
    <definedName name="over_15_years">0.1</definedName>
    <definedName name="Overhead_Rate">#REF!</definedName>
    <definedName name="Override">#REF!</definedName>
    <definedName name="OwensXmissionLossRate">#REF!</definedName>
    <definedName name="own">#REF!</definedName>
    <definedName name="own_p">#REF!</definedName>
    <definedName name="p" localSheetId="1" hidden="1">{"contributory1",#N/A,FALSE,"Contributory Assets Detail";"contributory2",#N/A,FALSE,"Contributory Assets Detail"}</definedName>
    <definedName name="p" localSheetId="0" hidden="1">{"contributory1",#N/A,FALSE,"Contributory Assets Detail";"contributory2",#N/A,FALSE,"Contributory Assets Detail"}</definedName>
    <definedName name="p" localSheetId="7" hidden="1">{"contributory1",#N/A,FALSE,"Contributory Assets Detail";"contributory2",#N/A,FALSE,"Contributory Assets Detail"}</definedName>
    <definedName name="p" localSheetId="9" hidden="1">{"contributory1",#N/A,FALSE,"Contributory Assets Detail";"contributory2",#N/A,FALSE,"Contributory Assets Detail"}</definedName>
    <definedName name="p" hidden="1">{"contributory1",#N/A,FALSE,"Contributory Assets Detail";"contributory2",#N/A,FALSE,"Contributory Assets Detail"}</definedName>
    <definedName name="p_1" localSheetId="1" hidden="1">{"contributory1",#N/A,FALSE,"Contributory Assets Detail";"contributory2",#N/A,FALSE,"Contributory Assets Detail"}</definedName>
    <definedName name="p_1" localSheetId="0" hidden="1">{"contributory1",#N/A,FALSE,"Contributory Assets Detail";"contributory2",#N/A,FALSE,"Contributory Assets Detail"}</definedName>
    <definedName name="p_1" localSheetId="7" hidden="1">{"contributory1",#N/A,FALSE,"Contributory Assets Detail";"contributory2",#N/A,FALSE,"Contributory Assets Detail"}</definedName>
    <definedName name="p_1" localSheetId="9" hidden="1">{"contributory1",#N/A,FALSE,"Contributory Assets Detail";"contributory2",#N/A,FALSE,"Contributory Assets Detail"}</definedName>
    <definedName name="p_1" hidden="1">{"contributory1",#N/A,FALSE,"Contributory Assets Detail";"contributory2",#N/A,FALSE,"Contributory Assets Detail"}</definedName>
    <definedName name="P_2" localSheetId="7" hidden="1">{"_200",#N/A,FALSE,"ALLOCATIONS";"_80_1",#N/A,FALSE,"ALLOCATIONS";"_80_2",#N/A,FALSE,"ALLOCATIONS";"_80_3",#N/A,FALSE,"ALLOCATIONS";"_80_4",#N/A,FALSE,"ALLOCATIONS";"_80_5",#N/A,FALSE,"ALLOCATIONS"}</definedName>
    <definedName name="P_2" localSheetId="9"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7" hidden="1">{"_200",#N/A,FALSE,"ALLOCATIONS";"_80_1",#N/A,FALSE,"ALLOCATIONS";"_80_2",#N/A,FALSE,"ALLOCATIONS";"_80_3",#N/A,FALSE,"ALLOCATIONS";"_80_4",#N/A,FALSE,"ALLOCATIONS";"_80_5",#N/A,FALSE,"ALLOCATIONS"}</definedName>
    <definedName name="P_3" localSheetId="9"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_SA">#REF!</definedName>
    <definedName name="p_SU">#REF!</definedName>
    <definedName name="p_tarDA">#REF!</definedName>
    <definedName name="p_tarIS">#REF!</definedName>
    <definedName name="p_tarSBS">#REF!</definedName>
    <definedName name="p_tarSCF">#REF!</definedName>
    <definedName name="p_tarsis">#REF!</definedName>
    <definedName name="p_tartax">#REF!</definedName>
    <definedName name="P1ATCPV">#REF!</definedName>
    <definedName name="P1PTCPV">#REF!</definedName>
    <definedName name="P1PTCPV2">#REF!</definedName>
    <definedName name="P2ATCPV">#REF!</definedName>
    <definedName name="P2PTCPV">#REF!</definedName>
    <definedName name="P2PTCPV2">#REF!</definedName>
    <definedName name="PA">#REF!</definedName>
    <definedName name="PABBREV">#REF!</definedName>
    <definedName name="PACE">#REF!</definedName>
    <definedName name="Package" localSheetId="7" hidden="1">{#N/A,#N/A,FALSE,"Cover Page";#N/A,#N/A,FALSE,"Table of Contents";#N/A,#N/A,FALSE,"Executive Summary";#N/A,#N/A,FALSE,"Investment-Acquisition Costs";#N/A,#N/A,FALSE,"Financing Assumptions";#N/A,#N/A,FALSE,"Rent Roll";#N/A,#N/A,FALSE,"Taxes and Assessments"}</definedName>
    <definedName name="Package" localSheetId="9"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GE">#REF!</definedName>
    <definedName name="Page_1">#REF!</definedName>
    <definedName name="Page_2">#REF!</definedName>
    <definedName name="Page_3">#REF!</definedName>
    <definedName name="Page_4">#REF!</definedName>
    <definedName name="PAGE_5">#REF!</definedName>
    <definedName name="PAGE_6">#REF!</definedName>
    <definedName name="PAGE_BREAK1">#REF!</definedName>
    <definedName name="page_number">#REF!</definedName>
    <definedName name="PAGE1">#REF!</definedName>
    <definedName name="page10">#REF!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7">#REF!</definedName>
    <definedName name="PAGE4">#REF!</definedName>
    <definedName name="page8">#REF!</definedName>
    <definedName name="Pages_per_Project">#REF!</definedName>
    <definedName name="PAGEW">"198"</definedName>
    <definedName name="PaintHide" localSheetId="1">#REF!</definedName>
    <definedName name="PaintHide" localSheetId="0">#REF!</definedName>
    <definedName name="PaintHide" localSheetId="7">#REF!</definedName>
    <definedName name="PaintHide">#REF!</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ther_wrn.test1." localSheetId="1" hidden="1">{"Income Statement",#N/A,FALSE,"CFMODEL";"Balance Sheet",#N/A,FALSE,"CFMODEL"}</definedName>
    <definedName name="panther_wrn.test1." localSheetId="0" hidden="1">{"Income Statement",#N/A,FALSE,"CFMODEL";"Balance Sheet",#N/A,FALSE,"CFMODEL"}</definedName>
    <definedName name="panther_wrn.test1." localSheetId="7" hidden="1">{"Income Statement",#N/A,FALSE,"CFMODEL";"Balance Sheet",#N/A,FALSE,"CFMODEL"}</definedName>
    <definedName name="panther_wrn.test1." localSheetId="9" hidden="1">{"Income Statement",#N/A,FALSE,"CFMODEL";"Balance Sheet",#N/A,FALSE,"CFMODEL"}</definedName>
    <definedName name="panther_wrn.test1." hidden="1">{"Income Statement",#N/A,FALSE,"CFMODEL";"Balance Sheet",#N/A,FALSE,"CFMODEL"}</definedName>
    <definedName name="panther_wrn.test1._1" localSheetId="1" hidden="1">{"Income Statement",#N/A,FALSE,"CFMODEL";"Balance Sheet",#N/A,FALSE,"CFMODEL"}</definedName>
    <definedName name="panther_wrn.test1._1" localSheetId="0" hidden="1">{"Income Statement",#N/A,FALSE,"CFMODEL";"Balance Sheet",#N/A,FALSE,"CFMODEL"}</definedName>
    <definedName name="panther_wrn.test1._1" localSheetId="7" hidden="1">{"Income Statement",#N/A,FALSE,"CFMODEL";"Balance Sheet",#N/A,FALSE,"CFMODEL"}</definedName>
    <definedName name="panther_wrn.test1._1" localSheetId="9" hidden="1">{"Income Statement",#N/A,FALSE,"CFMODEL";"Balance Sheet",#N/A,FALSE,"CFMODEL"}</definedName>
    <definedName name="panther_wrn.test1._1" hidden="1">{"Income Statement",#N/A,FALSE,"CFMODEL";"Balance Sheet",#N/A,FALSE,"CFMODEL"}</definedName>
    <definedName name="panther_wrn.test2." localSheetId="1" hidden="1">{"SourcesUses",#N/A,TRUE,"CFMODEL";"TransOverview",#N/A,TRUE,"CFMODEL"}</definedName>
    <definedName name="panther_wrn.test2." localSheetId="0" hidden="1">{"SourcesUses",#N/A,TRUE,"CFMODEL";"TransOverview",#N/A,TRUE,"CFMODEL"}</definedName>
    <definedName name="panther_wrn.test2." localSheetId="7" hidden="1">{"SourcesUses",#N/A,TRUE,"CFMODEL";"TransOverview",#N/A,TRUE,"CFMODEL"}</definedName>
    <definedName name="panther_wrn.test2." localSheetId="9" hidden="1">{"SourcesUses",#N/A,TRUE,"CFMODEL";"TransOverview",#N/A,TRUE,"CFMODEL"}</definedName>
    <definedName name="panther_wrn.test2." hidden="1">{"SourcesUses",#N/A,TRUE,"CFMODEL";"TransOverview",#N/A,TRUE,"CFMODEL"}</definedName>
    <definedName name="panther_wrn.test2._1" localSheetId="1" hidden="1">{"SourcesUses",#N/A,TRUE,"CFMODEL";"TransOverview",#N/A,TRUE,"CFMODEL"}</definedName>
    <definedName name="panther_wrn.test2._1" localSheetId="0" hidden="1">{"SourcesUses",#N/A,TRUE,"CFMODEL";"TransOverview",#N/A,TRUE,"CFMODEL"}</definedName>
    <definedName name="panther_wrn.test2._1" localSheetId="7" hidden="1">{"SourcesUses",#N/A,TRUE,"CFMODEL";"TransOverview",#N/A,TRUE,"CFMODEL"}</definedName>
    <definedName name="panther_wrn.test2._1" localSheetId="9" hidden="1">{"SourcesUses",#N/A,TRUE,"CFMODEL";"TransOverview",#N/A,TRUE,"CFMODEL"}</definedName>
    <definedName name="panther_wrn.test2._1" hidden="1">{"SourcesUses",#N/A,TRUE,"CFMODEL";"TransOverview",#N/A,TRUE,"CFMODEL"}</definedName>
    <definedName name="panther_wrn.test3." localSheetId="1" hidden="1">{"SourcesUses",#N/A,TRUE,#N/A;"TransOverview",#N/A,TRUE,"CFMODEL"}</definedName>
    <definedName name="panther_wrn.test3." localSheetId="0" hidden="1">{"SourcesUses",#N/A,TRUE,#N/A;"TransOverview",#N/A,TRUE,"CFMODEL"}</definedName>
    <definedName name="panther_wrn.test3." localSheetId="7" hidden="1">{"SourcesUses",#N/A,TRUE,#N/A;"TransOverview",#N/A,TRUE,"CFMODEL"}</definedName>
    <definedName name="panther_wrn.test3." localSheetId="9" hidden="1">{"SourcesUses",#N/A,TRUE,#N/A;"TransOverview",#N/A,TRUE,"CFMODEL"}</definedName>
    <definedName name="panther_wrn.test3." hidden="1">{"SourcesUses",#N/A,TRUE,#N/A;"TransOverview",#N/A,TRUE,"CFMODEL"}</definedName>
    <definedName name="panther_wrn.test3._1" localSheetId="1" hidden="1">{"SourcesUses",#N/A,TRUE,#N/A;"TransOverview",#N/A,TRUE,"CFMODEL"}</definedName>
    <definedName name="panther_wrn.test3._1" localSheetId="0" hidden="1">{"SourcesUses",#N/A,TRUE,#N/A;"TransOverview",#N/A,TRUE,"CFMODEL"}</definedName>
    <definedName name="panther_wrn.test3._1" localSheetId="7" hidden="1">{"SourcesUses",#N/A,TRUE,#N/A;"TransOverview",#N/A,TRUE,"CFMODEL"}</definedName>
    <definedName name="panther_wrn.test3._1" localSheetId="9" hidden="1">{"SourcesUses",#N/A,TRUE,#N/A;"TransOverview",#N/A,TRUE,"CFMODEL"}</definedName>
    <definedName name="panther_wrn.test3._1" hidden="1">{"SourcesUses",#N/A,TRUE,#N/A;"TransOverview",#N/A,TRUE,"CFMODEL"}</definedName>
    <definedName name="panther_wrn.test4." localSheetId="1" hidden="1">{"SourcesUses",#N/A,TRUE,"FundsFlow";"TransOverview",#N/A,TRUE,"FundsFlow"}</definedName>
    <definedName name="panther_wrn.test4." localSheetId="0" hidden="1">{"SourcesUses",#N/A,TRUE,"FundsFlow";"TransOverview",#N/A,TRUE,"FundsFlow"}</definedName>
    <definedName name="panther_wrn.test4." localSheetId="7" hidden="1">{"SourcesUses",#N/A,TRUE,"FundsFlow";"TransOverview",#N/A,TRUE,"FundsFlow"}</definedName>
    <definedName name="panther_wrn.test4." localSheetId="9" hidden="1">{"SourcesUses",#N/A,TRUE,"FundsFlow";"TransOverview",#N/A,TRUE,"FundsFlow"}</definedName>
    <definedName name="panther_wrn.test4." hidden="1">{"SourcesUses",#N/A,TRUE,"FundsFlow";"TransOverview",#N/A,TRUE,"FundsFlow"}</definedName>
    <definedName name="panther_wrn.test4._1" localSheetId="1" hidden="1">{"SourcesUses",#N/A,TRUE,"FundsFlow";"TransOverview",#N/A,TRUE,"FundsFlow"}</definedName>
    <definedName name="panther_wrn.test4._1" localSheetId="0" hidden="1">{"SourcesUses",#N/A,TRUE,"FundsFlow";"TransOverview",#N/A,TRUE,"FundsFlow"}</definedName>
    <definedName name="panther_wrn.test4._1" localSheetId="7" hidden="1">{"SourcesUses",#N/A,TRUE,"FundsFlow";"TransOverview",#N/A,TRUE,"FundsFlow"}</definedName>
    <definedName name="panther_wrn.test4._1" localSheetId="9" hidden="1">{"SourcesUses",#N/A,TRUE,"FundsFlow";"TransOverview",#N/A,TRUE,"FundsFlow"}</definedName>
    <definedName name="panther_wrn.test4._1" hidden="1">{"SourcesUses",#N/A,TRUE,"FundsFlow";"TransOverview",#N/A,TRUE,"FundsFlow"}</definedName>
    <definedName name="paper">#N/A</definedName>
    <definedName name="part">#REF!</definedName>
    <definedName name="PartialBarrier">#N/A</definedName>
    <definedName name="Participation">#REF!</definedName>
    <definedName name="PartnerNumber" localSheetId="7" hidden="1">#REF!</definedName>
    <definedName name="PartnerNumber" localSheetId="9" hidden="1">#REF!</definedName>
    <definedName name="PartnerNumber" hidden="1">#REF!</definedName>
    <definedName name="partners">#N/A</definedName>
    <definedName name="PartnersATCPV">#REF!</definedName>
    <definedName name="PartnersPTCPV">#REF!</definedName>
    <definedName name="PartnersPTCPV2">#REF!</definedName>
    <definedName name="Parts">#REF!</definedName>
    <definedName name="partyr">#REF!</definedName>
    <definedName name="PASTDUES">#REF!</definedName>
    <definedName name="paste" localSheetId="7" hidden="1">#REF!</definedName>
    <definedName name="paste" localSheetId="9" hidden="1">#REF!</definedName>
    <definedName name="paste" hidden="1">#REF!</definedName>
    <definedName name="Pay_Date">#REF!</definedName>
    <definedName name="Pay_Num">#REF!</definedName>
    <definedName name="Payment_Date">#N/A</definedName>
    <definedName name="payroll">#REF!</definedName>
    <definedName name="PBOOK">#REF!</definedName>
    <definedName name="PC_Dollars">#REF!</definedName>
    <definedName name="PC_Hours">#REF!</definedName>
    <definedName name="PCB_debt">#REF!</definedName>
    <definedName name="PCB_rate">#REF!</definedName>
    <definedName name="PCB_term">#REF!</definedName>
    <definedName name="PCDAT">"3/3/2009"</definedName>
    <definedName name="PCDAY">"09"</definedName>
    <definedName name="PCDT2">"20090303"</definedName>
    <definedName name="PCENTER">#REF!</definedName>
    <definedName name="PCMON">"04"</definedName>
    <definedName name="PCODE">#REF!</definedName>
    <definedName name="PCONT">#REF!</definedName>
    <definedName name="pct_apply_ehh">#REF!</definedName>
    <definedName name="pct_apply_gh">#REF!</definedName>
    <definedName name="pct_apply_gh1">#REF!</definedName>
    <definedName name="pct_apply_grs">#REF!</definedName>
    <definedName name="pct_apply_gs1">#REF!</definedName>
    <definedName name="pct_apply_gs3">#REF!</definedName>
    <definedName name="pct_apply_lp4">#REF!</definedName>
    <definedName name="pct_apply_lp5">#REF!</definedName>
    <definedName name="pct_apply_sl">#REF!</definedName>
    <definedName name="PCTIM">"9:17:10 AM"</definedName>
    <definedName name="PCYEA">"2010"</definedName>
    <definedName name="Pd">#REF!</definedName>
    <definedName name="PDATE">#REF!</definedName>
    <definedName name="PDF_Only">#REF!</definedName>
    <definedName name="PDT">#REF!</definedName>
    <definedName name="peak_hours">#REF!</definedName>
    <definedName name="PeakAccrual">#REF!</definedName>
    <definedName name="PeakDay">#REF!</definedName>
    <definedName name="PEAKDAYS">#REF!</definedName>
    <definedName name="PeakFactor">#REF!</definedName>
    <definedName name="PeakID">#REF!</definedName>
    <definedName name="PeakMTM">#REF!</definedName>
    <definedName name="PeakParty">#REF!</definedName>
    <definedName name="PED">#REF!</definedName>
    <definedName name="penn">#N/A</definedName>
    <definedName name="pension">#REF!</definedName>
    <definedName name="Pension_Dollars">#REF!</definedName>
    <definedName name="PER">#REF!</definedName>
    <definedName name="perc">#REF!</definedName>
    <definedName name="Perc_Valid">#REF!</definedName>
    <definedName name="percentTolled">#REF!</definedName>
    <definedName name="period">#REF!</definedName>
    <definedName name="Periods">#REF!</definedName>
    <definedName name="PeriodsInYear">#REF!</definedName>
    <definedName name="PERM">#REF!</definedName>
    <definedName name="PERMB">#REF!</definedName>
    <definedName name="Permits_Dollars">#REF!</definedName>
    <definedName name="pettycash">#REF!</definedName>
    <definedName name="PF">#REF!</definedName>
    <definedName name="pf99sales">#REF!</definedName>
    <definedName name="pfadj">#REF!</definedName>
    <definedName name="pfc">#REF!</definedName>
    <definedName name="pfcfee1">#REF!</definedName>
    <definedName name="pfcfees">#REF!</definedName>
    <definedName name="pfcfees02">#REF!</definedName>
    <definedName name="pfcfees1">#REF!</definedName>
    <definedName name="pfcfees1a">#REF!</definedName>
    <definedName name="pfcfees1c">#REF!</definedName>
    <definedName name="pfcfees2">#REF!</definedName>
    <definedName name="pfcfeesa">#REF!</definedName>
    <definedName name="pfcfeesb">#REF!</definedName>
    <definedName name="pfcfeess">#REF!</definedName>
    <definedName name="pfcogs">#REF!</definedName>
    <definedName name="pfcs">#REF!</definedName>
    <definedName name="pfcsale1">#REF!</definedName>
    <definedName name="pfcsales">#REF!</definedName>
    <definedName name="pfcsales01">#REF!</definedName>
    <definedName name="pfcsales1">#REF!</definedName>
    <definedName name="pfcsales1a">#REF!</definedName>
    <definedName name="pfcsales1c">#REF!</definedName>
    <definedName name="pfcsales2">#REF!</definedName>
    <definedName name="pfcsalesa">#REF!</definedName>
    <definedName name="pfcsalesb">#REF!</definedName>
    <definedName name="pfcsaless">#REF!</definedName>
    <definedName name="pfda">#REF!</definedName>
    <definedName name="pfga">#REF!</definedName>
    <definedName name="pfnetincome2000">#REF!</definedName>
    <definedName name="pfnetincome2001">#REF!</definedName>
    <definedName name="PFQ">#REF!</definedName>
    <definedName name="pfselling">#REF!</definedName>
    <definedName name="PFY1Price">#REF!</definedName>
    <definedName name="PFY2Price">#REF!</definedName>
    <definedName name="PFYPrice">#REF!</definedName>
    <definedName name="pg1b">#REF!</definedName>
    <definedName name="pg2b">#REF!</definedName>
    <definedName name="pg3b">#REF!</definedName>
    <definedName name="pg3bc">#REF!</definedName>
    <definedName name="pg4b">#REF!</definedName>
    <definedName name="pg5b">#REF!</definedName>
    <definedName name="pg6b">#REF!</definedName>
    <definedName name="Phone_Dollars">#REF!</definedName>
    <definedName name="Pickups">#REF!</definedName>
    <definedName name="Pie">#REF!,#REF!,#REF!</definedName>
    <definedName name="pig_dig5" localSheetId="1" hidden="1">{#N/A,#N/A,FALSE,"T COST";#N/A,#N/A,FALSE,"COST_FH"}</definedName>
    <definedName name="pig_dig5" localSheetId="0" hidden="1">{#N/A,#N/A,FALSE,"T COST";#N/A,#N/A,FALSE,"COST_FH"}</definedName>
    <definedName name="pig_dig5" localSheetId="7" hidden="1">{#N/A,#N/A,FALSE,"T COST";#N/A,#N/A,FALSE,"COST_FH"}</definedName>
    <definedName name="pig_dig5" localSheetId="9" hidden="1">{#N/A,#N/A,FALSE,"T COST";#N/A,#N/A,FALSE,"COST_FH"}</definedName>
    <definedName name="pig_dig5" hidden="1">{#N/A,#N/A,FALSE,"T COST";#N/A,#N/A,FALSE,"COST_FH"}</definedName>
    <definedName name="pig_dog" localSheetId="1" hidden="1">{2;#N/A;"R13C16:R17C16";#N/A;"R13C14:R17C15";FALSE;FALSE;FALSE;95;#N/A;#N/A;"R13C19";#N/A;FALSE;FALSE;FALSE;FALSE;#N/A;"";#N/A;FALSE;"";"";#N/A;#N/A;#N/A}</definedName>
    <definedName name="pig_dog" localSheetId="0" hidden="1">{2;#N/A;"R13C16:R17C16";#N/A;"R13C14:R17C15";FALSE;FALSE;FALSE;95;#N/A;#N/A;"R13C19";#N/A;FALSE;FALSE;FALSE;FALSE;#N/A;"";#N/A;FALSE;"";"";#N/A;#N/A;#N/A}</definedName>
    <definedName name="pig_dog" localSheetId="7" hidden="1">{2;#N/A;"R13C16:R17C16";#N/A;"R13C14:R17C15";FALSE;FALSE;FALSE;95;#N/A;#N/A;"R13C19";#N/A;FALSE;FALSE;FALSE;FALSE;#N/A;"";#N/A;FALSE;"";"";#N/A;#N/A;#N/A}</definedName>
    <definedName name="pig_dog" localSheetId="9"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1" hidden="1">{"EXCELHLP.HLP!1802";5;10;5;10;13;13;13;8;5;5;10;14;13;13;13;13;5;10;14;13;5;10;1;2;24}</definedName>
    <definedName name="pig_dog\" localSheetId="0" hidden="1">{"EXCELHLP.HLP!1802";5;10;5;10;13;13;13;8;5;5;10;14;13;13;13;13;5;10;14;13;5;10;1;2;24}</definedName>
    <definedName name="pig_dog\" localSheetId="7" hidden="1">{"EXCELHLP.HLP!1802";5;10;5;10;13;13;13;8;5;5;10;14;13;13;13;13;5;10;14;13;5;10;1;2;24}</definedName>
    <definedName name="pig_dog\" localSheetId="9" hidden="1">{"EXCELHLP.HLP!1802";5;10;5;10;13;13;13;8;5;5;10;14;13;13;13;13;5;10;14;13;5;10;1;2;24}</definedName>
    <definedName name="pig_dog\" hidden="1">{"EXCELHLP.HLP!1802";5;10;5;10;13;13;13;8;5;5;10;14;13;13;13;13;5;10;14;13;5;10;1;2;24}</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1" hidden="1">{#N/A,#N/A,FALSE,"SUMMARY";#N/A,#N/A,FALSE,"INPUTDATA";#N/A,#N/A,FALSE,"Condenser Performance"}</definedName>
    <definedName name="pig_dog4" localSheetId="0" hidden="1">{#N/A,#N/A,FALSE,"SUMMARY";#N/A,#N/A,FALSE,"INPUTDATA";#N/A,#N/A,FALSE,"Condenser Performance"}</definedName>
    <definedName name="pig_dog4" localSheetId="7" hidden="1">{#N/A,#N/A,FALSE,"SUMMARY";#N/A,#N/A,FALSE,"INPUTDATA";#N/A,#N/A,FALSE,"Condenser Performance"}</definedName>
    <definedName name="pig_dog4" localSheetId="9" hidden="1">{#N/A,#N/A,FALSE,"SUMMARY";#N/A,#N/A,FALSE,"INPUTDATA";#N/A,#N/A,FALSE,"Condenser Performance"}</definedName>
    <definedName name="pig_dog4" hidden="1">{#N/A,#N/A,FALSE,"SUMMARY";#N/A,#N/A,FALSE,"INPUTDATA";#N/A,#N/A,FALSE,"Condenser Performance"}</definedName>
    <definedName name="pig_dog6" localSheetId="1" hidden="1">{#N/A,#N/A,FALSE,"INPUTDATA";#N/A,#N/A,FALSE,"SUMMARY";#N/A,#N/A,FALSE,"CTAREP";#N/A,#N/A,FALSE,"CTBREP";#N/A,#N/A,FALSE,"TURBEFF";#N/A,#N/A,FALSE,"Condenser Performance"}</definedName>
    <definedName name="pig_dog6" localSheetId="0" hidden="1">{#N/A,#N/A,FALSE,"INPUTDATA";#N/A,#N/A,FALSE,"SUMMARY";#N/A,#N/A,FALSE,"CTAREP";#N/A,#N/A,FALSE,"CTBREP";#N/A,#N/A,FALSE,"TURBEFF";#N/A,#N/A,FALSE,"Condenser Performance"}</definedName>
    <definedName name="pig_dog6" localSheetId="7" hidden="1">{#N/A,#N/A,FALSE,"INPUTDATA";#N/A,#N/A,FALSE,"SUMMARY";#N/A,#N/A,FALSE,"CTAREP";#N/A,#N/A,FALSE,"CTBREP";#N/A,#N/A,FALSE,"TURBEFF";#N/A,#N/A,FALSE,"Condenser Performance"}</definedName>
    <definedName name="pig_dog6" localSheetId="9"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1" hidden="1">{#N/A,#N/A,FALSE,"INPUTDATA";#N/A,#N/A,FALSE,"SUMMARY"}</definedName>
    <definedName name="pig_dog7" localSheetId="0" hidden="1">{#N/A,#N/A,FALSE,"INPUTDATA";#N/A,#N/A,FALSE,"SUMMARY"}</definedName>
    <definedName name="pig_dog7" localSheetId="7" hidden="1">{#N/A,#N/A,FALSE,"INPUTDATA";#N/A,#N/A,FALSE,"SUMMARY"}</definedName>
    <definedName name="pig_dog7" localSheetId="9" hidden="1">{#N/A,#N/A,FALSE,"INPUTDATA";#N/A,#N/A,FALSE,"SUMMARY"}</definedName>
    <definedName name="pig_dog7" hidden="1">{#N/A,#N/A,FALSE,"INPUTDATA";#N/A,#N/A,FALSE,"SUMMARY"}</definedName>
    <definedName name="pig_dog8" localSheetId="1" hidden="1">{#N/A,#N/A,FALSE,"INPUTDATA";#N/A,#N/A,FALSE,"SUMMARY";#N/A,#N/A,FALSE,"CTAREP";#N/A,#N/A,FALSE,"CTBREP";#N/A,#N/A,FALSE,"PMG4ST86";#N/A,#N/A,FALSE,"TURBEFF";#N/A,#N/A,FALSE,"Condenser Performance"}</definedName>
    <definedName name="pig_dog8" localSheetId="0" hidden="1">{#N/A,#N/A,FALSE,"INPUTDATA";#N/A,#N/A,FALSE,"SUMMARY";#N/A,#N/A,FALSE,"CTAREP";#N/A,#N/A,FALSE,"CTBREP";#N/A,#N/A,FALSE,"PMG4ST86";#N/A,#N/A,FALSE,"TURBEFF";#N/A,#N/A,FALSE,"Condenser Performance"}</definedName>
    <definedName name="pig_dog8" localSheetId="7" hidden="1">{#N/A,#N/A,FALSE,"INPUTDATA";#N/A,#N/A,FALSE,"SUMMARY";#N/A,#N/A,FALSE,"CTAREP";#N/A,#N/A,FALSE,"CTBREP";#N/A,#N/A,FALSE,"PMG4ST86";#N/A,#N/A,FALSE,"TURBEFF";#N/A,#N/A,FALSE,"Condenser Performance"}</definedName>
    <definedName name="pig_dog8" localSheetId="9"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II">#REF!</definedName>
    <definedName name="PIKTERM">#REF!</definedName>
    <definedName name="PIKTERM1">#REF!</definedName>
    <definedName name="PilingHide" localSheetId="1">#REF!</definedName>
    <definedName name="PilingHide" localSheetId="0">#REF!</definedName>
    <definedName name="PilingHide" localSheetId="7">#REF!</definedName>
    <definedName name="PilingHide">#REF!</definedName>
    <definedName name="PineHillsXmissionLossRate">#REF!</definedName>
    <definedName name="PIPE_DATA" localSheetId="1">#REF!</definedName>
    <definedName name="PIPE_DATA" localSheetId="0">#REF!</definedName>
    <definedName name="PIPE_DATA" localSheetId="7">#REF!</definedName>
    <definedName name="PIPE_DATA">#REF!</definedName>
    <definedName name="PIPEHOLD">#REF!</definedName>
    <definedName name="Pipelines_CAPX">#REF!</definedName>
    <definedName name="Pipelines_MAINT">#REF!</definedName>
    <definedName name="PIPEWELDWR">#REF!</definedName>
    <definedName name="Piping_Tables">#REF!</definedName>
    <definedName name="PipingHide" localSheetId="1">#REF!</definedName>
    <definedName name="PipingHide" localSheetId="0">#REF!</definedName>
    <definedName name="PipingHide" localSheetId="7">#REF!</definedName>
    <definedName name="PipingHide">#REF!</definedName>
    <definedName name="PKHOURS">#REF!</definedName>
    <definedName name="Plant">#REF!</definedName>
    <definedName name="Plant_Labor">#REF!</definedName>
    <definedName name="Plant_Spares">#REF!</definedName>
    <definedName name="plantAdmin">#REF!</definedName>
    <definedName name="plantAdminPersonnel">#REF!</definedName>
    <definedName name="PlantList">#REF!</definedName>
    <definedName name="PlantName">#REF!</definedName>
    <definedName name="PM_Dollars">#REF!</definedName>
    <definedName name="PM_Factor">#REF!</definedName>
    <definedName name="PM_Hours">#REF!</definedName>
    <definedName name="PMWH">#REF!</definedName>
    <definedName name="PO_LOG" localSheetId="1">#REF!</definedName>
    <definedName name="PO_LOG" localSheetId="0">#REF!</definedName>
    <definedName name="PO_LOG" localSheetId="7">#REF!</definedName>
    <definedName name="PO_LOG">#REF!</definedName>
    <definedName name="Pole_Length">#REF!</definedName>
    <definedName name="POLY1">#REF!</definedName>
    <definedName name="POLY2">#REF!</definedName>
    <definedName name="POLY3">#REF!</definedName>
    <definedName name="POLY4">#REF!</definedName>
    <definedName name="POP">#REF!</definedName>
    <definedName name="porahwinfrey">#N/A</definedName>
    <definedName name="PORTFOLIO">#REF!</definedName>
    <definedName name="POSDEAR">#REF!</definedName>
    <definedName name="poso_wrn.test1." localSheetId="1" hidden="1">{"Income Statement",#N/A,FALSE,"CFMODEL";"Balance Sheet",#N/A,FALSE,"CFMODEL"}</definedName>
    <definedName name="poso_wrn.test1." localSheetId="0" hidden="1">{"Income Statement",#N/A,FALSE,"CFMODEL";"Balance Sheet",#N/A,FALSE,"CFMODEL"}</definedName>
    <definedName name="poso_wrn.test1." localSheetId="7" hidden="1">{"Income Statement",#N/A,FALSE,"CFMODEL";"Balance Sheet",#N/A,FALSE,"CFMODEL"}</definedName>
    <definedName name="poso_wrn.test1." localSheetId="9" hidden="1">{"Income Statement",#N/A,FALSE,"CFMODEL";"Balance Sheet",#N/A,FALSE,"CFMODEL"}</definedName>
    <definedName name="poso_wrn.test1." hidden="1">{"Income Statement",#N/A,FALSE,"CFMODEL";"Balance Sheet",#N/A,FALSE,"CFMODEL"}</definedName>
    <definedName name="poso_wrn.test1._1" localSheetId="1" hidden="1">{"Income Statement",#N/A,FALSE,"CFMODEL";"Balance Sheet",#N/A,FALSE,"CFMODEL"}</definedName>
    <definedName name="poso_wrn.test1._1" localSheetId="0" hidden="1">{"Income Statement",#N/A,FALSE,"CFMODEL";"Balance Sheet",#N/A,FALSE,"CFMODEL"}</definedName>
    <definedName name="poso_wrn.test1._1" localSheetId="7" hidden="1">{"Income Statement",#N/A,FALSE,"CFMODEL";"Balance Sheet",#N/A,FALSE,"CFMODEL"}</definedName>
    <definedName name="poso_wrn.test1._1" localSheetId="9" hidden="1">{"Income Statement",#N/A,FALSE,"CFMODEL";"Balance Sheet",#N/A,FALSE,"CFMODEL"}</definedName>
    <definedName name="poso_wrn.test1._1" hidden="1">{"Income Statement",#N/A,FALSE,"CFMODEL";"Balance Sheet",#N/A,FALSE,"CFMODEL"}</definedName>
    <definedName name="poso_wrn.test2." localSheetId="1" hidden="1">{"SourcesUses",#N/A,TRUE,"CFMODEL";"TransOverview",#N/A,TRUE,"CFMODEL"}</definedName>
    <definedName name="poso_wrn.test2." localSheetId="0" hidden="1">{"SourcesUses",#N/A,TRUE,"CFMODEL";"TransOverview",#N/A,TRUE,"CFMODEL"}</definedName>
    <definedName name="poso_wrn.test2." localSheetId="7" hidden="1">{"SourcesUses",#N/A,TRUE,"CFMODEL";"TransOverview",#N/A,TRUE,"CFMODEL"}</definedName>
    <definedName name="poso_wrn.test2." localSheetId="9" hidden="1">{"SourcesUses",#N/A,TRUE,"CFMODEL";"TransOverview",#N/A,TRUE,"CFMODEL"}</definedName>
    <definedName name="poso_wrn.test2." hidden="1">{"SourcesUses",#N/A,TRUE,"CFMODEL";"TransOverview",#N/A,TRUE,"CFMODEL"}</definedName>
    <definedName name="poso_wrn.test2._1" localSheetId="1" hidden="1">{"SourcesUses",#N/A,TRUE,"CFMODEL";"TransOverview",#N/A,TRUE,"CFMODEL"}</definedName>
    <definedName name="poso_wrn.test2._1" localSheetId="0" hidden="1">{"SourcesUses",#N/A,TRUE,"CFMODEL";"TransOverview",#N/A,TRUE,"CFMODEL"}</definedName>
    <definedName name="poso_wrn.test2._1" localSheetId="7" hidden="1">{"SourcesUses",#N/A,TRUE,"CFMODEL";"TransOverview",#N/A,TRUE,"CFMODEL"}</definedName>
    <definedName name="poso_wrn.test2._1" localSheetId="9" hidden="1">{"SourcesUses",#N/A,TRUE,"CFMODEL";"TransOverview",#N/A,TRUE,"CFMODEL"}</definedName>
    <definedName name="poso_wrn.test2._1" hidden="1">{"SourcesUses",#N/A,TRUE,"CFMODEL";"TransOverview",#N/A,TRUE,"CFMODEL"}</definedName>
    <definedName name="poso_wrn.test3." localSheetId="1" hidden="1">{"SourcesUses",#N/A,TRUE,#N/A;"TransOverview",#N/A,TRUE,"CFMODEL"}</definedName>
    <definedName name="poso_wrn.test3." localSheetId="0" hidden="1">{"SourcesUses",#N/A,TRUE,#N/A;"TransOverview",#N/A,TRUE,"CFMODEL"}</definedName>
    <definedName name="poso_wrn.test3." localSheetId="7" hidden="1">{"SourcesUses",#N/A,TRUE,#N/A;"TransOverview",#N/A,TRUE,"CFMODEL"}</definedName>
    <definedName name="poso_wrn.test3." localSheetId="9" hidden="1">{"SourcesUses",#N/A,TRUE,#N/A;"TransOverview",#N/A,TRUE,"CFMODEL"}</definedName>
    <definedName name="poso_wrn.test3." hidden="1">{"SourcesUses",#N/A,TRUE,#N/A;"TransOverview",#N/A,TRUE,"CFMODEL"}</definedName>
    <definedName name="poso_wrn.test3._1" localSheetId="1" hidden="1">{"SourcesUses",#N/A,TRUE,#N/A;"TransOverview",#N/A,TRUE,"CFMODEL"}</definedName>
    <definedName name="poso_wrn.test3._1" localSheetId="0" hidden="1">{"SourcesUses",#N/A,TRUE,#N/A;"TransOverview",#N/A,TRUE,"CFMODEL"}</definedName>
    <definedName name="poso_wrn.test3._1" localSheetId="7" hidden="1">{"SourcesUses",#N/A,TRUE,#N/A;"TransOverview",#N/A,TRUE,"CFMODEL"}</definedName>
    <definedName name="poso_wrn.test3._1" localSheetId="9" hidden="1">{"SourcesUses",#N/A,TRUE,#N/A;"TransOverview",#N/A,TRUE,"CFMODEL"}</definedName>
    <definedName name="poso_wrn.test3._1" hidden="1">{"SourcesUses",#N/A,TRUE,#N/A;"TransOverview",#N/A,TRUE,"CFMODEL"}</definedName>
    <definedName name="poso_wrn.test4." localSheetId="1" hidden="1">{"SourcesUses",#N/A,TRUE,"FundsFlow";"TransOverview",#N/A,TRUE,"FundsFlow"}</definedName>
    <definedName name="poso_wrn.test4." localSheetId="0" hidden="1">{"SourcesUses",#N/A,TRUE,"FundsFlow";"TransOverview",#N/A,TRUE,"FundsFlow"}</definedName>
    <definedName name="poso_wrn.test4." localSheetId="7" hidden="1">{"SourcesUses",#N/A,TRUE,"FundsFlow";"TransOverview",#N/A,TRUE,"FundsFlow"}</definedName>
    <definedName name="poso_wrn.test4." localSheetId="9" hidden="1">{"SourcesUses",#N/A,TRUE,"FundsFlow";"TransOverview",#N/A,TRUE,"FundsFlow"}</definedName>
    <definedName name="poso_wrn.test4." hidden="1">{"SourcesUses",#N/A,TRUE,"FundsFlow";"TransOverview",#N/A,TRUE,"FundsFlow"}</definedName>
    <definedName name="poso_wrn.test4._1" localSheetId="1" hidden="1">{"SourcesUses",#N/A,TRUE,"FundsFlow";"TransOverview",#N/A,TRUE,"FundsFlow"}</definedName>
    <definedName name="poso_wrn.test4._1" localSheetId="0" hidden="1">{"SourcesUses",#N/A,TRUE,"FundsFlow";"TransOverview",#N/A,TRUE,"FundsFlow"}</definedName>
    <definedName name="poso_wrn.test4._1" localSheetId="7" hidden="1">{"SourcesUses",#N/A,TRUE,"FundsFlow";"TransOverview",#N/A,TRUE,"FundsFlow"}</definedName>
    <definedName name="poso_wrn.test4._1" localSheetId="9" hidden="1">{"SourcesUses",#N/A,TRUE,"FundsFlow";"TransOverview",#N/A,TRUE,"FundsFlow"}</definedName>
    <definedName name="poso_wrn.test4._1" hidden="1">{"SourcesUses",#N/A,TRUE,"FundsFlow";"TransOverview",#N/A,TRUE,"FundsFlow"}</definedName>
    <definedName name="PossibleGeneration">#REF!</definedName>
    <definedName name="Postage_Dollars">#REF!</definedName>
    <definedName name="Power">#REF!</definedName>
    <definedName name="Power_Island_CT">#REF!</definedName>
    <definedName name="Power_Island_Extended_Warranty">#REF!</definedName>
    <definedName name="Power_Island_ST">#REF!</definedName>
    <definedName name="Power1">#REF!</definedName>
    <definedName name="PowerDegradation">#REF!</definedName>
    <definedName name="PowerGuar">#REF!</definedName>
    <definedName name="POWINST" localSheetId="1">#REF!</definedName>
    <definedName name="POWINST" localSheetId="0">#REF!</definedName>
    <definedName name="POWINST" localSheetId="7">#REF!</definedName>
    <definedName name="POWINST">#REF!</definedName>
    <definedName name="POWRISK1_PHYSICAL_POWER_List">#REF!</definedName>
    <definedName name="PoxALLDEPTS">#REF!</definedName>
    <definedName name="PoxALLDEPTS1">#REF!</definedName>
    <definedName name="PoxDepts">#REF!</definedName>
    <definedName name="PoxPIPELINE">#REF!</definedName>
    <definedName name="PoxPIPELINE1">#REF!</definedName>
    <definedName name="PP_Tax_Depreciation_Out">#REF!</definedName>
    <definedName name="PPA_Aug">#REF!</definedName>
    <definedName name="PPA_CC">#REF!</definedName>
    <definedName name="PPA_disc_rate">#REF!</definedName>
    <definedName name="PPA_Discount">#REF!</definedName>
    <definedName name="PPAAug">#REF!</definedName>
    <definedName name="PPACC">#REF!</definedName>
    <definedName name="PPandE">#REF!</definedName>
    <definedName name="PPCONT">#REF!</definedName>
    <definedName name="PPE797act">#N/A</definedName>
    <definedName name="PPE797act1">#N/A</definedName>
    <definedName name="ppe797sum">#N/A</definedName>
    <definedName name="PPEAK">#REF!</definedName>
    <definedName name="PPEEVA2ndqtr">#N/A</definedName>
    <definedName name="PPERIOD">#REF!</definedName>
    <definedName name="PPL_dividends">#REF!</definedName>
    <definedName name="ppok"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#N/A</definedName>
    <definedName name="pppp">#N/A</definedName>
    <definedName name="ppppp" localSheetId="7" hidden="1">{"NewCo_View",#N/A,FALSE,"Calculations"}</definedName>
    <definedName name="ppppp" localSheetId="9" hidden="1">{"NewCo_View",#N/A,FALSE,"Calculations"}</definedName>
    <definedName name="ppppp" hidden="1">{"NewCo_View",#N/A,FALSE,"Calculations"}</definedName>
    <definedName name="PPROFIT">#REF!</definedName>
    <definedName name="PR_Dollars">#REF!</definedName>
    <definedName name="prd_footnote">#REF!</definedName>
    <definedName name="pre_percentA">#REF!</definedName>
    <definedName name="pre_percentB">#REF!</definedName>
    <definedName name="pre_percentC">#REF!</definedName>
    <definedName name="pre_percentD">#REF!</definedName>
    <definedName name="pre_percentE">#REF!</definedName>
    <definedName name="pre_percentf">#REF!</definedName>
    <definedName name="pre_percentg">#REF!</definedName>
    <definedName name="pre_percenth">#REF!</definedName>
    <definedName name="pre_percenti">#REF!</definedName>
    <definedName name="pre_percentj">#REF!</definedName>
    <definedName name="pre_percentk">#REF!</definedName>
    <definedName name="pre_percentl">#REF!</definedName>
    <definedName name="pre_percentm">#REF!</definedName>
    <definedName name="pre_percentn">#REF!</definedName>
    <definedName name="pre_percento">#REF!</definedName>
    <definedName name="pre_percentp">#REF!</definedName>
    <definedName name="pre_percentq">#REF!</definedName>
    <definedName name="pre_percentr">#REF!</definedName>
    <definedName name="pre_percents">#REF!</definedName>
    <definedName name="pre_percentt">#REF!</definedName>
    <definedName name="Pre_Tax_Margin">#REF!</definedName>
    <definedName name="PRECMARGIN">#REF!</definedName>
    <definedName name="Pref">#REF!</definedName>
    <definedName name="prefcirc">#REF!</definedName>
    <definedName name="Prefcost">#REF!</definedName>
    <definedName name="Prefcost1">#REF!</definedName>
    <definedName name="preferred">#REF!</definedName>
    <definedName name="preferred_activity">#REF!</definedName>
    <definedName name="Preferred_Dividends">#REF!</definedName>
    <definedName name="PreferredBook">#REF!</definedName>
    <definedName name="PreferredConvertPrice1">#REF!</definedName>
    <definedName name="PreferredConvertPrice2">#REF!</definedName>
    <definedName name="PreferredDividends">#REF!</definedName>
    <definedName name="PreferredDividendsPaid">#REF!</definedName>
    <definedName name="PreferredEquity">#REF!</definedName>
    <definedName name="PreferredLiquidation">#REF!</definedName>
    <definedName name="PreferredOutstanding">#REF!</definedName>
    <definedName name="PreferredStock107">#REF!</definedName>
    <definedName name="PreferredToggle">#REF!</definedName>
    <definedName name="preint_area_m1">#REF!</definedName>
    <definedName name="Premium">#REF!</definedName>
    <definedName name="Premium_Dollars">#REF!</definedName>
    <definedName name="Premium4">#REF!</definedName>
    <definedName name="Premium5">#REF!</definedName>
    <definedName name="Premium6">#REF!</definedName>
    <definedName name="Premium7">#REF!</definedName>
    <definedName name="PremTimeHours">#REF!</definedName>
    <definedName name="PremTimeHrWks">#REF!</definedName>
    <definedName name="PremTimePerc">#REF!</definedName>
    <definedName name="Prepaid_startup_charge_col">43</definedName>
    <definedName name="Prepaid_startup_cost_col">42</definedName>
    <definedName name="PreparedBy">#REF!</definedName>
    <definedName name="Preparer">#REF!</definedName>
    <definedName name="Prepay">#REF!</definedName>
    <definedName name="Pretax_interest_coverage_DCC">#REF!</definedName>
    <definedName name="Pretax_interest_coverage_DEC">#REF!</definedName>
    <definedName name="Pretax_interest_coverage_DEC_sensitivity">#REF!</definedName>
    <definedName name="PretaxIncome">#REF!</definedName>
    <definedName name="PretaxInterestCoverage">#REF!</definedName>
    <definedName name="pretaxIRR">#REF!</definedName>
    <definedName name="PreTaxItems">#REF!</definedName>
    <definedName name="Previous_View_ISIX">#REF!</definedName>
    <definedName name="PRICE">#REF!</definedName>
    <definedName name="Price_per">#REF!</definedName>
    <definedName name="Price_Table">#REF!</definedName>
    <definedName name="price1997">#REF!</definedName>
    <definedName name="price1998">#REF!</definedName>
    <definedName name="price1999">#REF!</definedName>
    <definedName name="price2000">#REF!</definedName>
    <definedName name="price2001">#REF!</definedName>
    <definedName name="price2002">#REF!</definedName>
    <definedName name="price2003">#REF!</definedName>
    <definedName name="price2004">#REF!</definedName>
    <definedName name="price2005">#REF!</definedName>
    <definedName name="price4">#REF!</definedName>
    <definedName name="price97">#REF!</definedName>
    <definedName name="PriceA">#REF!</definedName>
    <definedName name="PriceActualEPS0">#REF!</definedName>
    <definedName name="PriceActualEPS1">#REF!</definedName>
    <definedName name="PriceActualEPS2">#REF!</definedName>
    <definedName name="PriceActualEPS3">#REF!</definedName>
    <definedName name="PriceActualFFPS0">#REF!</definedName>
    <definedName name="PriceActualFFPS1">#REF!</definedName>
    <definedName name="PriceActualFFPS2">#REF!</definedName>
    <definedName name="PriceActualFFPS3">#REF!</definedName>
    <definedName name="PriceAdder">#REF!</definedName>
    <definedName name="PriceB">#REF!</definedName>
    <definedName name="PriceBookValuePerShare">#REF!</definedName>
    <definedName name="PriceCalendarEPS1">#REF!</definedName>
    <definedName name="PriceCalendarEPS2">#REF!</definedName>
    <definedName name="PriceCalendarEPS3">#REF!</definedName>
    <definedName name="PriceCalendarFFPS1">#REF!</definedName>
    <definedName name="PriceCalendarFFPS2">#REF!</definedName>
    <definedName name="PriceCalendarFFPS3">#REF!</definedName>
    <definedName name="PriceCode">#REF!</definedName>
    <definedName name="PriceDate">#REF!</definedName>
    <definedName name="PriceDateA">#REF!</definedName>
    <definedName name="PriceDateB">#REF!</definedName>
    <definedName name="Prices">#REF!</definedName>
    <definedName name="PriceTangibleBVPerShare">#REF!</definedName>
    <definedName name="PrimaryEPS">#REF!</definedName>
    <definedName name="PrimaryEPSGrowth">#REF!</definedName>
    <definedName name="PrimaryWeightedAverageShares">#REF!</definedName>
    <definedName name="Prime">#REF!</definedName>
    <definedName name="Prime98">#REF!</definedName>
    <definedName name="PRIMEVIEW">#REF!</definedName>
    <definedName name="Princ">#REF!</definedName>
    <definedName name="Princ_Retirements">#REF!</definedName>
    <definedName name="Principal_Retirements_of_Amort._Debt___DCC">#REF!</definedName>
    <definedName name="principalA">#REF!</definedName>
    <definedName name="principalB">#REF!</definedName>
    <definedName name="principalC">#REF!</definedName>
    <definedName name="Principle_repayments_amort_debt">#REF!</definedName>
    <definedName name="Print" localSheetId="1">#REF!</definedName>
    <definedName name="Print" localSheetId="0">#REF!</definedName>
    <definedName name="Print" localSheetId="7">#REF!</definedName>
    <definedName name="Print">#REF!</definedName>
    <definedName name="Print_1">#REF!</definedName>
    <definedName name="Print_12">#REF!</definedName>
    <definedName name="Print_2">#REF!</definedName>
    <definedName name="PRINT_3">#REF!</definedName>
    <definedName name="PRINT_4">#REF!</definedName>
    <definedName name="PRINT_ADMINISTR">#REF!</definedName>
    <definedName name="PRINT_ALL">#REF!</definedName>
    <definedName name="_xlnm.Print_Area" localSheetId="2">'Att 1 - Depreciation'!$A$1:$G$41</definedName>
    <definedName name="_xlnm.Print_Area" localSheetId="3">'Att 2 Excess Deficient Summary'!$A$1:$N$123</definedName>
    <definedName name="_xlnm.Print_Area" localSheetId="1">'Attachment GG'!$A$1:$N$157</definedName>
    <definedName name="_xlnm.Print_Area" localSheetId="0">'Nonlevelized-IOU'!$A$1:$K$344</definedName>
    <definedName name="_xlnm.Print_Area" localSheetId="6">'WP1 - Cost Support'!$A$1:$J$45</definedName>
    <definedName name="_xlnm.Print_Area" localSheetId="7">'WP2 - ADIT'!$A$1:$Q$126</definedName>
    <definedName name="_xlnm.Print_Area" localSheetId="9">'WP4 - Tax Rates'!$A$1:$I$17</definedName>
    <definedName name="_xlnm.Print_Area" localSheetId="10">'WP5 - WACC'!$A$1:$J$14</definedName>
    <definedName name="_xlnm.Print_Area" localSheetId="11">'WP6 - Capital Structure'!$A$1:$G$26</definedName>
    <definedName name="_xlnm.Print_Area" localSheetId="12">'WP7 - True-Up Adjustment'!$A$1:$G$53</definedName>
    <definedName name="_xlnm.Print_Area" localSheetId="13">'WP8 - True-Up Interest Rate'!$A$1:$E$37</definedName>
    <definedName name="_xlnm.Print_Area">#REF!</definedName>
    <definedName name="Print_area_M1">#REF!</definedName>
    <definedName name="Print_Area_MI">#REF!</definedName>
    <definedName name="print_area_mi01">#REF!</definedName>
    <definedName name="Print_Area_MI1">#REF!</definedName>
    <definedName name="print_area_mi1a">#REF!</definedName>
    <definedName name="Print_area_MI2">#REF!</definedName>
    <definedName name="print_area_mi3">#REF!</definedName>
    <definedName name="print_area_mia">#REF!</definedName>
    <definedName name="print_area_mii">#REF!</definedName>
    <definedName name="Print_Area_Reset">#N/A</definedName>
    <definedName name="Print_Area1" localSheetId="7" hidden="1">#REF!</definedName>
    <definedName name="Print_Area1" localSheetId="9" hidden="1">#REF!</definedName>
    <definedName name="Print_Area1" hidden="1">#REF!</definedName>
    <definedName name="Print_Area2">#REF!</definedName>
    <definedName name="print_areaMI1c">#REF!</definedName>
    <definedName name="PRINT_ASSUMPT">#REF!</definedName>
    <definedName name="PRINT_CONSTR_AN">#REF!</definedName>
    <definedName name="PRINT_DEVELOPME">#REF!</definedName>
    <definedName name="PRINT_EXECUTIVE">#REF!</definedName>
    <definedName name="PRINT_FINANCE">#REF!</definedName>
    <definedName name="Print_Hide9">#REF!</definedName>
    <definedName name="PRINT_INTL_OPNS">#REF!</definedName>
    <definedName name="PRINT_LEGAL">#REF!</definedName>
    <definedName name="Print_Macro__p">#REF!</definedName>
    <definedName name="PRINT_OPERATION">#REF!</definedName>
    <definedName name="PRINT_OSWEGO">#REF!</definedName>
    <definedName name="print_range_warning">#REF!</definedName>
    <definedName name="Print_Rank">#REF!</definedName>
    <definedName name="PRINT_REGULATOR">#REF!</definedName>
    <definedName name="PRINT_SIPS">#REF!</definedName>
    <definedName name="PRINT_STR_PLANN">#REF!</definedName>
    <definedName name="PRINT_SUMMARY">#REF!</definedName>
    <definedName name="Print_Title">#REF!</definedName>
    <definedName name="_xlnm.Print_Titles" localSheetId="1">#REF!</definedName>
    <definedName name="_xlnm.Print_Titles" localSheetId="7">#REF!</definedName>
    <definedName name="_xlnm.Print_Titles">#REF!</definedName>
    <definedName name="PRINT_TITLES_MI">#REF!</definedName>
    <definedName name="Print1" localSheetId="1">#REF!</definedName>
    <definedName name="Print1" localSheetId="0">#REF!</definedName>
    <definedName name="Print1" localSheetId="7">#REF!</definedName>
    <definedName name="Print1">#REF!</definedName>
    <definedName name="PRINT2">#REF!</definedName>
    <definedName name="Print3" localSheetId="1">#REF!</definedName>
    <definedName name="Print3" localSheetId="0">#REF!</definedName>
    <definedName name="Print3" localSheetId="7">#REF!</definedName>
    <definedName name="Print3">#REF!</definedName>
    <definedName name="Print4" localSheetId="0">#REF!</definedName>
    <definedName name="Print4" localSheetId="7">#REF!</definedName>
    <definedName name="Print4">#REF!</definedName>
    <definedName name="Print5" localSheetId="0">#REF!</definedName>
    <definedName name="Print5" localSheetId="7">#REF!</definedName>
    <definedName name="Print5">#REF!</definedName>
    <definedName name="printa">#REF!</definedName>
    <definedName name="PrintBuyer" localSheetId="7" hidden="1">{#N/A,"DR",FALSE,"increm pf",#N/A,"MAMSI";FALSE,"increm pf",#N/A,"MAXI",FALSE,"increm pf";#N/A,"PCAM",FALSE,"increm pf",#N/A,"PHSV";FALSE,"increm pf",#N/A,"SIE",FALSE,"increm pf"}</definedName>
    <definedName name="PrintBuyer" localSheetId="9"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#REF!</definedName>
    <definedName name="printer">#N/A</definedName>
    <definedName name="PrintManagerQuery">#REF!</definedName>
    <definedName name="PrintSelectedSheetsMacroButton">#REF!</definedName>
    <definedName name="printsum">#REF!</definedName>
    <definedName name="PRIOR">" 5"</definedName>
    <definedName name="Prior_Prices">#REF!</definedName>
    <definedName name="PriorPrice">#REF!</definedName>
    <definedName name="PRISK">#REF!</definedName>
    <definedName name="prive4">#REF!</definedName>
    <definedName name="prj_start">#REF!</definedName>
    <definedName name="prj_term">#REF!</definedName>
    <definedName name="prntall" localSheetId="7" hidden="1">{#N/A,#N/A,FALSE,"Land";#N/A,#N/A,FALSE,"Cost Analysis";"Summary",#N/A,FALSE,"Equipment"}</definedName>
    <definedName name="prntall" localSheetId="9" hidden="1">{#N/A,#N/A,FALSE,"Land";#N/A,#N/A,FALSE,"Cost Analysis";"Summary",#N/A,FALSE,"Equipment"}</definedName>
    <definedName name="prntall" hidden="1">{#N/A,#N/A,FALSE,"Land";#N/A,#N/A,FALSE,"Cost Analysis";"Summary",#N/A,FALSE,"Equipment"}</definedName>
    <definedName name="proceeds">#REF!</definedName>
    <definedName name="PROD">#REF!</definedName>
    <definedName name="Prod_to_ProdCat">#REF!</definedName>
    <definedName name="ProdCatCodeList">#REF!</definedName>
    <definedName name="prodsales">#REF!</definedName>
    <definedName name="Product">#REF!</definedName>
    <definedName name="Production">#REF!</definedName>
    <definedName name="Production_Out">#REF!</definedName>
    <definedName name="proebitda">#REF!</definedName>
    <definedName name="PROJ">#REF!</definedName>
    <definedName name="Proj_Start_Year">#REF!</definedName>
    <definedName name="ProjAliasCol">#REF!</definedName>
    <definedName name="ProjClassification">#REF!</definedName>
    <definedName name="ProjCol">#REF!</definedName>
    <definedName name="project">#REF!</definedName>
    <definedName name="Project_Duration">#REF!</definedName>
    <definedName name="Project_End">#REF!</definedName>
    <definedName name="Project_Financing_99_03_Fcst___DCC">#REF!</definedName>
    <definedName name="Project_Financing_interest___DCC">#REF!</definedName>
    <definedName name="Project_Finish">#REF!</definedName>
    <definedName name="Project_Length">#REF!</definedName>
    <definedName name="Project_Management">#REF!</definedName>
    <definedName name="Project_printrange">#REF!</definedName>
    <definedName name="Project_Start">#REF!</definedName>
    <definedName name="projection">#REF!</definedName>
    <definedName name="ProjectionCase">#REF!</definedName>
    <definedName name="projectname">#REF!</definedName>
    <definedName name="ProjectStatus">#REF!</definedName>
    <definedName name="ProjIDList" localSheetId="0">#REF!</definedName>
    <definedName name="ProjIDList" localSheetId="7">#REF!</definedName>
    <definedName name="ProjIDList">#REF!</definedName>
    <definedName name="ProjName">#REF!</definedName>
    <definedName name="ProjNumber">#REF!</definedName>
    <definedName name="promo">#REF!</definedName>
    <definedName name="promos">#REF!</definedName>
    <definedName name="promos10">#REF!</definedName>
    <definedName name="promotions">#REF!</definedName>
    <definedName name="Prop_Taxes">#REF!</definedName>
    <definedName name="Property_Damage_Dollars">#REF!</definedName>
    <definedName name="Property_Tax_Out">#REF!</definedName>
    <definedName name="propertyTax">#REF!</definedName>
    <definedName name="prorev">#REF!</definedName>
    <definedName name="PROSYM_Unit_Data_Block1">#REF!,#REF!,#REF!,#REF!,#REF!</definedName>
    <definedName name="PROSYM_Unit_Data_Block2">#REF!,#REF!</definedName>
    <definedName name="Protege_Data_Range">#REF!</definedName>
    <definedName name="Protege_Heading_Range">#REF!</definedName>
    <definedName name="Protege_Title_Range">#REF!</definedName>
    <definedName name="PROVISION">#REF!</definedName>
    <definedName name="prtrange">#REF!</definedName>
    <definedName name="PSCo_COS" localSheetId="0">#REF!</definedName>
    <definedName name="PSCo_COS" localSheetId="7">#REF!</definedName>
    <definedName name="PSCo_COS">#REF!</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localSheetId="7" hidden="1">#REF!</definedName>
    <definedName name="Pship_ServiceCenter" localSheetId="9" hidden="1">#REF!</definedName>
    <definedName name="Pship_ServiceCenter" hidden="1">#REF!</definedName>
    <definedName name="PSTRESS_RELIEVI" localSheetId="0">#REF!</definedName>
    <definedName name="PSTRESS_RELIEVI" localSheetId="7">#REF!</definedName>
    <definedName name="PSTRESS_RELIEVI">#REF!</definedName>
    <definedName name="PswapsMTM">#REF!</definedName>
    <definedName name="PswpsAccrual">#REF!</definedName>
    <definedName name="PswpsDay">#REF!</definedName>
    <definedName name="PswpsParty">#REF!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urchase">#REF!</definedName>
    <definedName name="purchase?">#REF!</definedName>
    <definedName name="Purchase_Price">#REF!</definedName>
    <definedName name="purchasePrice">#REF!</definedName>
    <definedName name="PurPrice">#REF!</definedName>
    <definedName name="PV">#REF!</definedName>
    <definedName name="PVOL">#REF!</definedName>
    <definedName name="PVOther1">#REF!</definedName>
    <definedName name="PVOther2">#REF!</definedName>
    <definedName name="PVOther3">#REF!</definedName>
    <definedName name="PW">#REF!</definedName>
    <definedName name="q">"VMFG"</definedName>
    <definedName name="Q_1">#REF!</definedName>
    <definedName name="Q_2">#REF!</definedName>
    <definedName name="q_MTEP06_App_AB_Facility" localSheetId="0">#REF!</definedName>
    <definedName name="q_MTEP06_App_AB_Facility" localSheetId="7">#REF!</definedName>
    <definedName name="q_MTEP06_App_AB_Facility">#REF!</definedName>
    <definedName name="q_MTEP06_App_AB_Projects" localSheetId="0">#REF!</definedName>
    <definedName name="q_MTEP06_App_AB_Projects" localSheetId="7">#REF!</definedName>
    <definedName name="q_MTEP06_App_AB_Projects">#REF!</definedName>
    <definedName name="q1_2005">#REF!</definedName>
    <definedName name="q1gi_rev">#REF!</definedName>
    <definedName name="q2_2005">#REF!</definedName>
    <definedName name="q2gi_rev">#REF!</definedName>
    <definedName name="q2rev01">#REF!</definedName>
    <definedName name="q3_2005">#REF!</definedName>
    <definedName name="q3gi_rev">#REF!</definedName>
    <definedName name="q3rev01">#REF!</definedName>
    <definedName name="q4_2005">#REF!</definedName>
    <definedName name="q4gi_rev">#REF!</definedName>
    <definedName name="q4rev01">#REF!</definedName>
    <definedName name="QINCOLD">#REF!</definedName>
    <definedName name="qINCOME">#REF!</definedName>
    <definedName name="qq">#REF!</definedName>
    <definedName name="qqq" localSheetId="1" hidden="1">{#N/A,#N/A,FALSE,"schA"}</definedName>
    <definedName name="qqq" localSheetId="0" hidden="1">{#N/A,#N/A,FALSE,"schA"}</definedName>
    <definedName name="qqq" localSheetId="7" hidden="1">{#N/A,#N/A,FALSE,"schA"}</definedName>
    <definedName name="qqq" localSheetId="9" hidden="1">{#N/A,#N/A,FALSE,"schA"}</definedName>
    <definedName name="qqq" hidden="1">{#N/A,#N/A,FALSE,"schA"}</definedName>
    <definedName name="qqq_1" localSheetId="1" hidden="1">{#N/A,#N/A,FALSE,"schA"}</definedName>
    <definedName name="qqq_1" localSheetId="0" hidden="1">{#N/A,#N/A,FALSE,"schA"}</definedName>
    <definedName name="qqq_1" localSheetId="7" hidden="1">{#N/A,#N/A,FALSE,"schA"}</definedName>
    <definedName name="qqq_1" localSheetId="9" hidden="1">{#N/A,#N/A,FALSE,"schA"}</definedName>
    <definedName name="qqq_1" hidden="1">{#N/A,#N/A,FALSE,"schA"}</definedName>
    <definedName name="qqq_1_1" localSheetId="1" hidden="1">{#N/A,#N/A,FALSE,"schA"}</definedName>
    <definedName name="qqq_1_1" localSheetId="0" hidden="1">{#N/A,#N/A,FALSE,"schA"}</definedName>
    <definedName name="qqq_1_1" localSheetId="7" hidden="1">{#N/A,#N/A,FALSE,"schA"}</definedName>
    <definedName name="qqq_1_1" localSheetId="9" hidden="1">{#N/A,#N/A,FALSE,"schA"}</definedName>
    <definedName name="qqq_1_1" hidden="1">{#N/A,#N/A,FALSE,"schA"}</definedName>
    <definedName name="qqq_1_2" localSheetId="1" hidden="1">{#N/A,#N/A,FALSE,"schA"}</definedName>
    <definedName name="qqq_1_2" localSheetId="0" hidden="1">{#N/A,#N/A,FALSE,"schA"}</definedName>
    <definedName name="qqq_1_2" localSheetId="7" hidden="1">{#N/A,#N/A,FALSE,"schA"}</definedName>
    <definedName name="qqq_1_2" localSheetId="9" hidden="1">{#N/A,#N/A,FALSE,"schA"}</definedName>
    <definedName name="qqq_1_2" hidden="1">{#N/A,#N/A,FALSE,"schA"}</definedName>
    <definedName name="qqq_1_3" localSheetId="1" hidden="1">{#N/A,#N/A,FALSE,"schA"}</definedName>
    <definedName name="qqq_1_3" localSheetId="0" hidden="1">{#N/A,#N/A,FALSE,"schA"}</definedName>
    <definedName name="qqq_1_3" localSheetId="7" hidden="1">{#N/A,#N/A,FALSE,"schA"}</definedName>
    <definedName name="qqq_1_3" localSheetId="9" hidden="1">{#N/A,#N/A,FALSE,"schA"}</definedName>
    <definedName name="qqq_1_3" hidden="1">{#N/A,#N/A,FALSE,"schA"}</definedName>
    <definedName name="qqq_2" localSheetId="1" hidden="1">{#N/A,#N/A,FALSE,"schA"}</definedName>
    <definedName name="qqq_2" localSheetId="0" hidden="1">{#N/A,#N/A,FALSE,"schA"}</definedName>
    <definedName name="qqq_2" localSheetId="7" hidden="1">{#N/A,#N/A,FALSE,"schA"}</definedName>
    <definedName name="qqq_2" localSheetId="9" hidden="1">{#N/A,#N/A,FALSE,"schA"}</definedName>
    <definedName name="qqq_2" hidden="1">{#N/A,#N/A,FALSE,"schA"}</definedName>
    <definedName name="qqq_2_1" localSheetId="1" hidden="1">{#N/A,#N/A,FALSE,"schA"}</definedName>
    <definedName name="qqq_2_1" localSheetId="0" hidden="1">{#N/A,#N/A,FALSE,"schA"}</definedName>
    <definedName name="qqq_2_1" localSheetId="7" hidden="1">{#N/A,#N/A,FALSE,"schA"}</definedName>
    <definedName name="qqq_2_1" localSheetId="9" hidden="1">{#N/A,#N/A,FALSE,"schA"}</definedName>
    <definedName name="qqq_2_1" hidden="1">{#N/A,#N/A,FALSE,"schA"}</definedName>
    <definedName name="qqq_2_2" localSheetId="1" hidden="1">{#N/A,#N/A,FALSE,"schA"}</definedName>
    <definedName name="qqq_2_2" localSheetId="0" hidden="1">{#N/A,#N/A,FALSE,"schA"}</definedName>
    <definedName name="qqq_2_2" localSheetId="7" hidden="1">{#N/A,#N/A,FALSE,"schA"}</definedName>
    <definedName name="qqq_2_2" localSheetId="9" hidden="1">{#N/A,#N/A,FALSE,"schA"}</definedName>
    <definedName name="qqq_2_2" hidden="1">{#N/A,#N/A,FALSE,"schA"}</definedName>
    <definedName name="qqq_2_3" localSheetId="1" hidden="1">{#N/A,#N/A,FALSE,"schA"}</definedName>
    <definedName name="qqq_2_3" localSheetId="0" hidden="1">{#N/A,#N/A,FALSE,"schA"}</definedName>
    <definedName name="qqq_2_3" localSheetId="7" hidden="1">{#N/A,#N/A,FALSE,"schA"}</definedName>
    <definedName name="qqq_2_3" localSheetId="9" hidden="1">{#N/A,#N/A,FALSE,"schA"}</definedName>
    <definedName name="qqq_2_3" hidden="1">{#N/A,#N/A,FALSE,"schA"}</definedName>
    <definedName name="qqq_3" localSheetId="1" hidden="1">{#N/A,#N/A,FALSE,"schA"}</definedName>
    <definedName name="qqq_3" localSheetId="0" hidden="1">{#N/A,#N/A,FALSE,"schA"}</definedName>
    <definedName name="qqq_3" localSheetId="7" hidden="1">{#N/A,#N/A,FALSE,"schA"}</definedName>
    <definedName name="qqq_3" localSheetId="9" hidden="1">{#N/A,#N/A,FALSE,"schA"}</definedName>
    <definedName name="qqq_3" hidden="1">{#N/A,#N/A,FALSE,"schA"}</definedName>
    <definedName name="qqq_3_1" localSheetId="1" hidden="1">{#N/A,#N/A,FALSE,"schA"}</definedName>
    <definedName name="qqq_3_1" localSheetId="0" hidden="1">{#N/A,#N/A,FALSE,"schA"}</definedName>
    <definedName name="qqq_3_1" localSheetId="7" hidden="1">{#N/A,#N/A,FALSE,"schA"}</definedName>
    <definedName name="qqq_3_1" localSheetId="9" hidden="1">{#N/A,#N/A,FALSE,"schA"}</definedName>
    <definedName name="qqq_3_1" hidden="1">{#N/A,#N/A,FALSE,"schA"}</definedName>
    <definedName name="qqq_3_2" localSheetId="1" hidden="1">{#N/A,#N/A,FALSE,"schA"}</definedName>
    <definedName name="qqq_3_2" localSheetId="0" hidden="1">{#N/A,#N/A,FALSE,"schA"}</definedName>
    <definedName name="qqq_3_2" localSheetId="7" hidden="1">{#N/A,#N/A,FALSE,"schA"}</definedName>
    <definedName name="qqq_3_2" localSheetId="9" hidden="1">{#N/A,#N/A,FALSE,"schA"}</definedName>
    <definedName name="qqq_3_2" hidden="1">{#N/A,#N/A,FALSE,"schA"}</definedName>
    <definedName name="qqq_3_3" localSheetId="1" hidden="1">{#N/A,#N/A,FALSE,"schA"}</definedName>
    <definedName name="qqq_3_3" localSheetId="0" hidden="1">{#N/A,#N/A,FALSE,"schA"}</definedName>
    <definedName name="qqq_3_3" localSheetId="7" hidden="1">{#N/A,#N/A,FALSE,"schA"}</definedName>
    <definedName name="qqq_3_3" localSheetId="9" hidden="1">{#N/A,#N/A,FALSE,"schA"}</definedName>
    <definedName name="qqq_3_3" hidden="1">{#N/A,#N/A,FALSE,"schA"}</definedName>
    <definedName name="qqq_4" localSheetId="1" hidden="1">{#N/A,#N/A,FALSE,"schA"}</definedName>
    <definedName name="qqq_4" localSheetId="0" hidden="1">{#N/A,#N/A,FALSE,"schA"}</definedName>
    <definedName name="qqq_4" localSheetId="7" hidden="1">{#N/A,#N/A,FALSE,"schA"}</definedName>
    <definedName name="qqq_4" localSheetId="9" hidden="1">{#N/A,#N/A,FALSE,"schA"}</definedName>
    <definedName name="qqq_4" hidden="1">{#N/A,#N/A,FALSE,"schA"}</definedName>
    <definedName name="qqq_4_1" localSheetId="1" hidden="1">{#N/A,#N/A,FALSE,"schA"}</definedName>
    <definedName name="qqq_4_1" localSheetId="0" hidden="1">{#N/A,#N/A,FALSE,"schA"}</definedName>
    <definedName name="qqq_4_1" localSheetId="7" hidden="1">{#N/A,#N/A,FALSE,"schA"}</definedName>
    <definedName name="qqq_4_1" localSheetId="9" hidden="1">{#N/A,#N/A,FALSE,"schA"}</definedName>
    <definedName name="qqq_4_1" hidden="1">{#N/A,#N/A,FALSE,"schA"}</definedName>
    <definedName name="qqq_4_2" localSheetId="1" hidden="1">{#N/A,#N/A,FALSE,"schA"}</definedName>
    <definedName name="qqq_4_2" localSheetId="0" hidden="1">{#N/A,#N/A,FALSE,"schA"}</definedName>
    <definedName name="qqq_4_2" localSheetId="7" hidden="1">{#N/A,#N/A,FALSE,"schA"}</definedName>
    <definedName name="qqq_4_2" localSheetId="9" hidden="1">{#N/A,#N/A,FALSE,"schA"}</definedName>
    <definedName name="qqq_4_2" hidden="1">{#N/A,#N/A,FALSE,"schA"}</definedName>
    <definedName name="qqq_4_3" localSheetId="1" hidden="1">{#N/A,#N/A,FALSE,"schA"}</definedName>
    <definedName name="qqq_4_3" localSheetId="0" hidden="1">{#N/A,#N/A,FALSE,"schA"}</definedName>
    <definedName name="qqq_4_3" localSheetId="7" hidden="1">{#N/A,#N/A,FALSE,"schA"}</definedName>
    <definedName name="qqq_4_3" localSheetId="9" hidden="1">{#N/A,#N/A,FALSE,"schA"}</definedName>
    <definedName name="qqq_4_3" hidden="1">{#N/A,#N/A,FALSE,"schA"}</definedName>
    <definedName name="qqq_5" localSheetId="1" hidden="1">{#N/A,#N/A,FALSE,"schA"}</definedName>
    <definedName name="qqq_5" localSheetId="0" hidden="1">{#N/A,#N/A,FALSE,"schA"}</definedName>
    <definedName name="qqq_5" localSheetId="7" hidden="1">{#N/A,#N/A,FALSE,"schA"}</definedName>
    <definedName name="qqq_5" localSheetId="9" hidden="1">{#N/A,#N/A,FALSE,"schA"}</definedName>
    <definedName name="qqq_5" hidden="1">{#N/A,#N/A,FALSE,"schA"}</definedName>
    <definedName name="qqq_5_1" localSheetId="1" hidden="1">{#N/A,#N/A,FALSE,"schA"}</definedName>
    <definedName name="qqq_5_1" localSheetId="0" hidden="1">{#N/A,#N/A,FALSE,"schA"}</definedName>
    <definedName name="qqq_5_1" localSheetId="7" hidden="1">{#N/A,#N/A,FALSE,"schA"}</definedName>
    <definedName name="qqq_5_1" localSheetId="9" hidden="1">{#N/A,#N/A,FALSE,"schA"}</definedName>
    <definedName name="qqq_5_1" hidden="1">{#N/A,#N/A,FALSE,"schA"}</definedName>
    <definedName name="qqq_5_2" localSheetId="1" hidden="1">{#N/A,#N/A,FALSE,"schA"}</definedName>
    <definedName name="qqq_5_2" localSheetId="0" hidden="1">{#N/A,#N/A,FALSE,"schA"}</definedName>
    <definedName name="qqq_5_2" localSheetId="7" hidden="1">{#N/A,#N/A,FALSE,"schA"}</definedName>
    <definedName name="qqq_5_2" localSheetId="9" hidden="1">{#N/A,#N/A,FALSE,"schA"}</definedName>
    <definedName name="qqq_5_2" hidden="1">{#N/A,#N/A,FALSE,"schA"}</definedName>
    <definedName name="qqq_5_3" localSheetId="1" hidden="1">{#N/A,#N/A,FALSE,"schA"}</definedName>
    <definedName name="qqq_5_3" localSheetId="0" hidden="1">{#N/A,#N/A,FALSE,"schA"}</definedName>
    <definedName name="qqq_5_3" localSheetId="7" hidden="1">{#N/A,#N/A,FALSE,"schA"}</definedName>
    <definedName name="qqq_5_3" localSheetId="9" hidden="1">{#N/A,#N/A,FALSE,"schA"}</definedName>
    <definedName name="qqq_5_3" hidden="1">{#N/A,#N/A,FALSE,"schA"}</definedName>
    <definedName name="qqqqq1" localSheetId="7" hidden="1">#REF!</definedName>
    <definedName name="qqqqq1" localSheetId="9" hidden="1">#REF!</definedName>
    <definedName name="qqqqq1" hidden="1">#REF!</definedName>
    <definedName name="qqqqqn">"VY"</definedName>
    <definedName name="QQQQQQQ" hidden="1">OFFSET(#REF!,5,0,25,6)</definedName>
    <definedName name="QREV1">#REF!</definedName>
    <definedName name="qryCliffNotes">#REF!</definedName>
    <definedName name="qryCliffNotesAll">#REF!</definedName>
    <definedName name="qryCliffNotesAllQ2">#REF!</definedName>
    <definedName name="qryCliffNotesMay">#REF!</definedName>
    <definedName name="qryFixedAssets_Cost">#REF!</definedName>
    <definedName name="QSALESCHG">#REF!</definedName>
    <definedName name="Qual_Cap">#REF!</definedName>
    <definedName name="QUARTER">#REF!</definedName>
    <definedName name="QUARTERLY">#REF!</definedName>
    <definedName name="Quarterly.Margin.Analysis">#REF!</definedName>
    <definedName name="QuarterlyDividend">#REF!</definedName>
    <definedName name="Quarters">#REF!</definedName>
    <definedName name="QUERY1.keep_password" hidden="1">TRUE</definedName>
    <definedName name="QUERY1.query_connection" localSheetId="1" hidden="1">{"DBQ=C:\Access\Theatres.mdb;DefaultDir=C:\Access;Driver={Microsoft Access Driver (*.mdb)};DriverId=25;FIL=MS Access;ImplicitCommitSync=Yes;MaxBufferSize=512;MaxScanRows=8;PageTimeout=5;SafeTransactions=0;Threads=3;UID=admin;UserCommitSync=Yes;"}</definedName>
    <definedName name="QUERY1.query_connection" localSheetId="0" hidden="1">{"DBQ=C:\Access\Theatres.mdb;DefaultDir=C:\Access;Driver={Microsoft Access Driver (*.mdb)};DriverId=25;FIL=MS Access;ImplicitCommitSync=Yes;MaxBufferSize=512;MaxScanRows=8;PageTimeout=5;SafeTransactions=0;Threads=3;UID=admin;UserCommitSync=Yes;"}</definedName>
    <definedName name="QUERY1.query_connection" localSheetId="7" hidden="1">{"DBQ=C:\Access\Theatres.mdb;DefaultDir=C:\Access;Driver={Microsoft Access Driver (*.mdb)};DriverId=25;FIL=MS Access;ImplicitCommitSync=Yes;MaxBufferSize=512;MaxScanRows=8;PageTimeout=5;SafeTransactions=0;Threads=3;UID=admin;UserCommitSync=Yes;"}</definedName>
    <definedName name="QUERY1.query_connection" localSheetId="9"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1" hidden="1">{"DBQ=C:\Access\Theatres.mdb;DefaultDir=C:\Access;Driver={Microsoft Access Driver (*.mdb)};DriverId=25;FIL=MS Access;ImplicitCommitSync=Yes;MaxBufferSize=512;MaxScanRows=8;PageTimeout=5;SafeTransactions=0;Threads=3;UID=admin;UserCommitSync=Yes;"}</definedName>
    <definedName name="QUERY1.query_connection_1" localSheetId="0" hidden="1">{"DBQ=C:\Access\Theatres.mdb;DefaultDir=C:\Access;Driver={Microsoft Access Driver (*.mdb)};DriverId=25;FIL=MS Access;ImplicitCommitSync=Yes;MaxBufferSize=512;MaxScanRows=8;PageTimeout=5;SafeTransactions=0;Threads=3;UID=admin;UserCommitSync=Yes;"}</definedName>
    <definedName name="QUERY1.query_connection_1" localSheetId="7" hidden="1">{"DBQ=C:\Access\Theatres.mdb;DefaultDir=C:\Access;Driver={Microsoft Access Driver (*.mdb)};DriverId=25;FIL=MS Access;ImplicitCommitSync=Yes;MaxBufferSize=512;MaxScanRows=8;PageTimeout=5;SafeTransactions=0;Threads=3;UID=admin;UserCommitSync=Yes;"}</definedName>
    <definedName name="QUERY1.query_connection_1" localSheetId="9"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1" hidden="1">{TRUE;FALSE}</definedName>
    <definedName name="QUERY1.query_options" localSheetId="0" hidden="1">{TRUE;FALSE}</definedName>
    <definedName name="QUERY1.query_options" localSheetId="7" hidden="1">{TRUE;FALSE}</definedName>
    <definedName name="QUERY1.query_options" localSheetId="9" hidden="1">{TRUE;FALSE}</definedName>
    <definedName name="QUERY1.query_options" hidden="1">{TRUE;FALSE}</definedName>
    <definedName name="QUERY1.query_options_1" localSheetId="1" hidden="1">{TRUE;FALSE}</definedName>
    <definedName name="QUERY1.query_options_1" localSheetId="0" hidden="1">{TRUE;FALSE}</definedName>
    <definedName name="QUERY1.query_options_1" localSheetId="7" hidden="1">{TRUE;FALSE}</definedName>
    <definedName name="QUERY1.query_options_1" localSheetId="9" hidden="1">{TRUE;FALSE}</definedName>
    <definedName name="QUERY1.query_options_1" hidden="1">{TRUE;FALSE}</definedName>
    <definedName name="QUERY1.query_statement"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Ratio">#REF!</definedName>
    <definedName name="QUIPS_Interest_DCC">#REF!</definedName>
    <definedName name="QUIPS_Interest_ELEC">#REF!</definedName>
    <definedName name="QXPORT" localSheetId="1">#REF!</definedName>
    <definedName name="QXPORT" localSheetId="0">#REF!</definedName>
    <definedName name="QXPORT" localSheetId="7">#REF!</definedName>
    <definedName name="QXPORT">#REF!</definedName>
    <definedName name="R_needs">#REF!</definedName>
    <definedName name="R_new_interest">#REF!</definedName>
    <definedName name="R_old_interest">#REF!</definedName>
    <definedName name="R_Selected">#REF!</definedName>
    <definedName name="R_tot_equity">#REF!</definedName>
    <definedName name="Radios_Dollars">#REF!</definedName>
    <definedName name="RampHour">#REF!</definedName>
    <definedName name="RampMWHr">#REF!</definedName>
    <definedName name="RampMWStart">#REF!</definedName>
    <definedName name="RampMWTemp">#REF!</definedName>
    <definedName name="RampRateCol">14</definedName>
    <definedName name="RampStart">#REF!</definedName>
    <definedName name="RampTemp">#REF!</definedName>
    <definedName name="RandD">#REF!</definedName>
    <definedName name="Range">#REF!</definedName>
    <definedName name="range1">#REF!</definedName>
    <definedName name="range10">#REF!</definedName>
    <definedName name="range11">#REF!</definedName>
    <definedName name="range12">#REF!</definedName>
    <definedName name="range13">#REF!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ings">#REF!</definedName>
    <definedName name="Rate_Group">#REF!</definedName>
    <definedName name="Rate_Selection">#REF!</definedName>
    <definedName name="Rate_Type">#REF!</definedName>
    <definedName name="RateGroup">#REF!</definedName>
    <definedName name="RatesB">#REF!</definedName>
    <definedName name="RatesC">#REF!</definedName>
    <definedName name="RatesD">#REF!</definedName>
    <definedName name="ratesupp">#REF!</definedName>
    <definedName name="rateTypeA">#REF!</definedName>
    <definedName name="rateTypeB">#REF!</definedName>
    <definedName name="rateTypeC">#REF!</definedName>
    <definedName name="ratingsharesum">#REF!</definedName>
    <definedName name="Ratio">#REF!</definedName>
    <definedName name="Ratios">#REF!</definedName>
    <definedName name="RBK">#REF!</definedName>
    <definedName name="RBN">#REF!</definedName>
    <definedName name="RBU">#REF!</definedName>
    <definedName name="RBV">#REF!</definedName>
    <definedName name="rc_reg_other_a">#REF!</definedName>
    <definedName name="RDVers">"2.10a"</definedName>
    <definedName name="real">#REF!</definedName>
    <definedName name="realYear">#REF!</definedName>
    <definedName name="Rec_adder">#REF!</definedName>
    <definedName name="recap">#REF!</definedName>
    <definedName name="recommendation">#REF!</definedName>
    <definedName name="Record1">#REF!</definedName>
    <definedName name="_xlnm.Recorder">#REF!</definedName>
    <definedName name="Recycling">#REF!</definedName>
    <definedName name="reduc">#REF!</definedName>
    <definedName name="Reduction">#REF!</definedName>
    <definedName name="Ref_1">#REF!</definedName>
    <definedName name="Ref_2">#REF!</definedName>
    <definedName name="Refi">#REF!</definedName>
    <definedName name="refin">LEFT(#REF!)="Y"</definedName>
    <definedName name="RefYr">#REF!</definedName>
    <definedName name="reg_ror_1">#REF!</definedName>
    <definedName name="regarding">#N/A</definedName>
    <definedName name="Region">#REF!</definedName>
    <definedName name="Relay">#REF!</definedName>
    <definedName name="RelPymtRateCol">15</definedName>
    <definedName name="RentExpense">#REF!</definedName>
    <definedName name="rentper">#REF!</definedName>
    <definedName name="Rents_Dollars">#REF!</definedName>
    <definedName name="rentx">#REF!</definedName>
    <definedName name="rep">#REF!,#REF!,#REF!,#REF!</definedName>
    <definedName name="Repair">#REF!</definedName>
    <definedName name="replacementCost">#REF!</definedName>
    <definedName name="repoint">#REF!</definedName>
    <definedName name="Report_ID__BMI_RID">#REF!</definedName>
    <definedName name="ReportedNetIncome">#REF!</definedName>
    <definedName name="ReportedPretaxIncome">#REF!</definedName>
    <definedName name="ReportedTaxes">#REF!</definedName>
    <definedName name="ReportPath">#REF!</definedName>
    <definedName name="reposize">#REF!</definedName>
    <definedName name="requiredReserve">#REF!</definedName>
    <definedName name="Res">#REF!</definedName>
    <definedName name="Res_Status">#REF!</definedName>
    <definedName name="res797act">#N/A</definedName>
    <definedName name="res797sim">#N/A</definedName>
    <definedName name="res797sum">#N/A</definedName>
    <definedName name="res799sum">#N/A</definedName>
    <definedName name="RES97budget">#N/A</definedName>
    <definedName name="resale_jcpl_yes">#REF!</definedName>
    <definedName name="Research">#REF!</definedName>
    <definedName name="ResearchAndDevelopment">#REF!</definedName>
    <definedName name="ResearchAndDevelopmentMargin">#REF!</definedName>
    <definedName name="reserveSwitch">#REF!</definedName>
    <definedName name="resEVA2ndqtr">#N/A</definedName>
    <definedName name="Resource_Management_CAPX">#REF!</definedName>
    <definedName name="Resource_Management_EBIT">#REF!</definedName>
    <definedName name="Resource_Management_MAINT">#REF!</definedName>
    <definedName name="Resource_Type">#REF!</definedName>
    <definedName name="Response">OFFSET(#REF!,0,0,COUNTA(#REF!)+0,1)</definedName>
    <definedName name="retain_earn">#REF!</definedName>
    <definedName name="RetainedCapacity">#REF!</definedName>
    <definedName name="RETRUN_TO_SUMARY_2">#N/A</definedName>
    <definedName name="rev">#REF!</definedName>
    <definedName name="Rev_96">#REF!</definedName>
    <definedName name="rev_reduct_a">#REF!</definedName>
    <definedName name="rev_reduct_b">#REF!</definedName>
    <definedName name="Revenue">#REF!</definedName>
    <definedName name="Revenue_Growth">#REF!</definedName>
    <definedName name="revenue10">#REF!</definedName>
    <definedName name="Revenue10a">#REF!</definedName>
    <definedName name="Revenue10b">#REF!</definedName>
    <definedName name="Revenue11a">#REF!</definedName>
    <definedName name="Revenue11b">#REF!</definedName>
    <definedName name="Revenue12a">#REF!</definedName>
    <definedName name="Revenue12b">#REF!</definedName>
    <definedName name="Revenue13a">#REF!</definedName>
    <definedName name="Revenue13b">#REF!</definedName>
    <definedName name="Revenue14a">#REF!</definedName>
    <definedName name="Revenue14b">#REF!</definedName>
    <definedName name="Revenue15a">#REF!</definedName>
    <definedName name="Revenue15b">#REF!</definedName>
    <definedName name="Revenue16a">#REF!</definedName>
    <definedName name="Revenue16b">#REF!</definedName>
    <definedName name="Revenue17a">#REF!</definedName>
    <definedName name="Revenue17b">#REF!</definedName>
    <definedName name="Revenue18a">#REF!</definedName>
    <definedName name="Revenue18b">#REF!</definedName>
    <definedName name="REVENUE1997">#REF!</definedName>
    <definedName name="REVENUE1998">#REF!</definedName>
    <definedName name="REVENUE1999">#REF!</definedName>
    <definedName name="Revenue19a">#REF!</definedName>
    <definedName name="Revenue19b">#REF!</definedName>
    <definedName name="Revenue1a">#REF!</definedName>
    <definedName name="Revenue1b">#REF!</definedName>
    <definedName name="REVENUE2000">#REF!</definedName>
    <definedName name="REVENUE2001">#REF!</definedName>
    <definedName name="REVENUE2002">#REF!</definedName>
    <definedName name="Revenue20a">#REF!</definedName>
    <definedName name="Revenue20b">#REF!</definedName>
    <definedName name="Revenue21a">#REF!</definedName>
    <definedName name="Revenue21b">#REF!</definedName>
    <definedName name="Revenue2a">#REF!</definedName>
    <definedName name="Revenue2b">#REF!</definedName>
    <definedName name="Revenue3a">#REF!</definedName>
    <definedName name="Revenue3b">#REF!</definedName>
    <definedName name="Revenue4a">#REF!</definedName>
    <definedName name="Revenue4b">#REF!</definedName>
    <definedName name="Revenue5a">#REF!</definedName>
    <definedName name="Revenue5b">#REF!</definedName>
    <definedName name="Revenue6a">#REF!</definedName>
    <definedName name="Revenue6b">#REF!</definedName>
    <definedName name="Revenue7a">#REF!</definedName>
    <definedName name="Revenue7b">#REF!</definedName>
    <definedName name="Revenue8a">#REF!</definedName>
    <definedName name="Revenue8b">#REF!</definedName>
    <definedName name="Revenue9a">#REF!</definedName>
    <definedName name="Revenue9b">#REF!</definedName>
    <definedName name="revenuegraph">#REF!</definedName>
    <definedName name="RevenuePFQ2">#REF!</definedName>
    <definedName name="Revenues">#REF!</definedName>
    <definedName name="revenues2">#REF!</definedName>
    <definedName name="RevenuesPFQ2">#REF!</definedName>
    <definedName name="revenueSwitch">#REF!</definedName>
    <definedName name="revenueSwitchArray">#REF!</definedName>
    <definedName name="reveunes2">#REF!</definedName>
    <definedName name="revised_multiplier">#REF!</definedName>
    <definedName name="RevisedDate">#REF!</definedName>
    <definedName name="Revision">#REF!</definedName>
    <definedName name="Revision_Date">#REF!</definedName>
    <definedName name="revolver01">#REF!</definedName>
    <definedName name="revreq" localSheetId="1">#REF!</definedName>
    <definedName name="revreq" localSheetId="0">#REF!</definedName>
    <definedName name="revreq" localSheetId="7">#REF!</definedName>
    <definedName name="revreq">#REF!</definedName>
    <definedName name="RevTypeList">#REF!</definedName>
    <definedName name="RFAC">#REF!</definedName>
    <definedName name="RHR">#REF!</definedName>
    <definedName name="RID">#REF!</definedName>
    <definedName name="RIsk_Duration">#REF!</definedName>
    <definedName name="Risk_EffectAdd">#REF!</definedName>
    <definedName name="Risk_EffectCode">#REF!</definedName>
    <definedName name="Risk_Free_Rate">#REF!</definedName>
    <definedName name="RiskAfterRecalcMacro">"Maximize_Cap_Structure"</definedName>
    <definedName name="RiskCollectDistributionSamples">2</definedName>
    <definedName name="RiskDet">TRUE</definedName>
    <definedName name="RiskFixedSeed">1</definedName>
    <definedName name="RiskFree">#REF!</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Premium">#REF!</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VER">#REF!</definedName>
    <definedName name="RL">#REF!</definedName>
    <definedName name="rlw">#REF!,#REF!,#REF!,#REF!</definedName>
    <definedName name="rmm">#REF!</definedName>
    <definedName name="RmrAsNsrRateCol">30</definedName>
    <definedName name="RmrAsRegRateCol">28</definedName>
    <definedName name="RmrAsRRRateCol">32</definedName>
    <definedName name="RmrAsSpinRateCol">29</definedName>
    <definedName name="RmrAsVoltRateCol">31</definedName>
    <definedName name="rng8805Line8a" hidden="1">#REF!</definedName>
    <definedName name="rngApplicationName" localSheetId="7" hidden="1">#REF!</definedName>
    <definedName name="rngApplicationName" localSheetId="9" hidden="1">#REF!</definedName>
    <definedName name="rngApplicationName" hidden="1">#REF!</definedName>
    <definedName name="rngBegFN1" localSheetId="7" hidden="1">#REF!</definedName>
    <definedName name="rngBegFN1" localSheetId="9" hidden="1">#REF!</definedName>
    <definedName name="rngBegFN1" hidden="1">#REF!</definedName>
    <definedName name="rngBegFN10" localSheetId="7" hidden="1">#REF!</definedName>
    <definedName name="rngBegFN10" localSheetId="9" hidden="1">#REF!</definedName>
    <definedName name="rngBegFN10" hidden="1">#REF!</definedName>
    <definedName name="rngBegFN11" localSheetId="7" hidden="1">#REF!</definedName>
    <definedName name="rngBegFN11" localSheetId="9" hidden="1">#REF!</definedName>
    <definedName name="rngBegFN11" hidden="1">#REF!</definedName>
    <definedName name="rngBegFN12" localSheetId="7" hidden="1">#REF!</definedName>
    <definedName name="rngBegFN12" localSheetId="9" hidden="1">#REF!</definedName>
    <definedName name="rngBegFN12" hidden="1">#REF!</definedName>
    <definedName name="rngBegFN13" localSheetId="7" hidden="1">#REF!</definedName>
    <definedName name="rngBegFN13" localSheetId="9" hidden="1">#REF!</definedName>
    <definedName name="rngBegFN13" hidden="1">#REF!</definedName>
    <definedName name="rngBegFN14" localSheetId="7" hidden="1">#REF!</definedName>
    <definedName name="rngBegFN14" localSheetId="9" hidden="1">#REF!</definedName>
    <definedName name="rngBegFN14" hidden="1">#REF!</definedName>
    <definedName name="rngBegFN15" localSheetId="7" hidden="1">#REF!</definedName>
    <definedName name="rngBegFN15" localSheetId="9" hidden="1">#REF!</definedName>
    <definedName name="rngBegFN15" hidden="1">#REF!</definedName>
    <definedName name="rngBegFN2" localSheetId="7" hidden="1">#REF!</definedName>
    <definedName name="rngBegFN2" localSheetId="9" hidden="1">#REF!</definedName>
    <definedName name="rngBegFN2" hidden="1">#REF!</definedName>
    <definedName name="rngBegFN3" localSheetId="7" hidden="1">#REF!</definedName>
    <definedName name="rngBegFN3" localSheetId="9" hidden="1">#REF!</definedName>
    <definedName name="rngBegFN3" hidden="1">#REF!</definedName>
    <definedName name="rngBegFN4" localSheetId="7" hidden="1">#REF!</definedName>
    <definedName name="rngBegFN4" localSheetId="9" hidden="1">#REF!</definedName>
    <definedName name="rngBegFN4" hidden="1">#REF!</definedName>
    <definedName name="rngBegFN5" localSheetId="7" hidden="1">#REF!</definedName>
    <definedName name="rngBegFN5" localSheetId="9" hidden="1">#REF!</definedName>
    <definedName name="rngBegFN5" hidden="1">#REF!</definedName>
    <definedName name="rngBegFN6" localSheetId="7" hidden="1">#REF!</definedName>
    <definedName name="rngBegFN6" localSheetId="9" hidden="1">#REF!</definedName>
    <definedName name="rngBegFN6" hidden="1">#REF!</definedName>
    <definedName name="rngBegFN7" localSheetId="7" hidden="1">#REF!</definedName>
    <definedName name="rngBegFN7" localSheetId="9" hidden="1">#REF!</definedName>
    <definedName name="rngBegFN7" hidden="1">#REF!</definedName>
    <definedName name="rngBegFN8" localSheetId="7" hidden="1">#REF!</definedName>
    <definedName name="rngBegFN8" localSheetId="9" hidden="1">#REF!</definedName>
    <definedName name="rngBegFN8" hidden="1">#REF!</definedName>
    <definedName name="rngBegFN9" localSheetId="7" hidden="1">#REF!</definedName>
    <definedName name="rngBegFN9" localSheetId="9" hidden="1">#REF!</definedName>
    <definedName name="rngBegFN9" hidden="1">#REF!</definedName>
    <definedName name="rngBrowse" localSheetId="7" hidden="1">#REF!</definedName>
    <definedName name="rngBrowse" localSheetId="9" hidden="1">#REF!</definedName>
    <definedName name="rngBrowse" hidden="1">#REF!</definedName>
    <definedName name="rngCommandBarName" localSheetId="7" hidden="1">#REF!</definedName>
    <definedName name="rngCommandBarName" localSheetId="9" hidden="1">#REF!</definedName>
    <definedName name="rngCommandBarName" hidden="1">#REF!</definedName>
    <definedName name="rngCopy14" localSheetId="7" hidden="1">#REF!</definedName>
    <definedName name="rngCopy14" localSheetId="9" hidden="1">#REF!</definedName>
    <definedName name="rngCopy14" hidden="1">#REF!</definedName>
    <definedName name="rngCopyAC" localSheetId="7" hidden="1">#REF!</definedName>
    <definedName name="rngCopyAC" localSheetId="9" hidden="1">#REF!</definedName>
    <definedName name="rngCopyAC" hidden="1">#REF!</definedName>
    <definedName name="rngCopyAD" localSheetId="7" hidden="1">#REF!</definedName>
    <definedName name="rngCopyAD" localSheetId="9" hidden="1">#REF!</definedName>
    <definedName name="rngCopyAD" hidden="1">#REF!</definedName>
    <definedName name="rngCopyAE" localSheetId="7" hidden="1">#REF!</definedName>
    <definedName name="rngCopyAE" localSheetId="9" hidden="1">#REF!</definedName>
    <definedName name="rngCopyAE" hidden="1">#REF!</definedName>
    <definedName name="rngCopyFormulasSource" localSheetId="1" hidden="1">#REF!</definedName>
    <definedName name="rngCopyFormulasSource" localSheetId="0" hidden="1">#REF!</definedName>
    <definedName name="rngCopyFormulasSource" localSheetId="7" hidden="1">#REF!</definedName>
    <definedName name="rngCopyFormulasSource" localSheetId="9" hidden="1">#REF!</definedName>
    <definedName name="rngCopyFormulasSource" hidden="1">#REF!</definedName>
    <definedName name="rngCSZ" localSheetId="7" hidden="1">#REF!</definedName>
    <definedName name="rngCSZ" localSheetId="9" hidden="1">#REF!</definedName>
    <definedName name="rngCSZ" hidden="1">#REF!</definedName>
    <definedName name="rngCustomNote" localSheetId="7" hidden="1">#REF!</definedName>
    <definedName name="rngCustomNote" localSheetId="9" hidden="1">#REF!</definedName>
    <definedName name="rngCustomNote" hidden="1">#REF!</definedName>
    <definedName name="rngDefaultPrinter" localSheetId="7" hidden="1">#REF!</definedName>
    <definedName name="rngDefaultPrinter" localSheetId="9" hidden="1">#REF!</definedName>
    <definedName name="rngDefaultPrinter" hidden="1">#REF!</definedName>
    <definedName name="rngDF" localSheetId="7" hidden="1">#REF!</definedName>
    <definedName name="rngDF" localSheetId="9" hidden="1">#REF!</definedName>
    <definedName name="rngDF" hidden="1">#REF!</definedName>
    <definedName name="rngDir" localSheetId="7" hidden="1">#REF!</definedName>
    <definedName name="rngDir" localSheetId="9" hidden="1">#REF!</definedName>
    <definedName name="rngDir" hidden="1">#REF!</definedName>
    <definedName name="rngDirectory" localSheetId="7" hidden="1">#REF!</definedName>
    <definedName name="rngDirectory" localSheetId="9" hidden="1">#REF!</definedName>
    <definedName name="rngDirectory" hidden="1">#REF!</definedName>
    <definedName name="rngDynToolbarIcons" localSheetId="7" hidden="1">#REF!</definedName>
    <definedName name="rngDynToolbarIcons" localSheetId="9" hidden="1">#REF!</definedName>
    <definedName name="rngDynToolbarIcons" hidden="1">#REF!</definedName>
    <definedName name="rngEIN" hidden="1">#REF!</definedName>
    <definedName name="rngEndFN1" localSheetId="7" hidden="1">#REF!</definedName>
    <definedName name="rngEndFN1" localSheetId="9" hidden="1">#REF!</definedName>
    <definedName name="rngEndFN1" hidden="1">#REF!</definedName>
    <definedName name="rngEndFN10" localSheetId="7" hidden="1">#REF!</definedName>
    <definedName name="rngEndFN10" localSheetId="9" hidden="1">#REF!</definedName>
    <definedName name="rngEndFN10" hidden="1">#REF!</definedName>
    <definedName name="rngEndFN11" localSheetId="7" hidden="1">#REF!</definedName>
    <definedName name="rngEndFN11" localSheetId="9" hidden="1">#REF!</definedName>
    <definedName name="rngEndFN11" hidden="1">#REF!</definedName>
    <definedName name="rngEndFN12" localSheetId="7" hidden="1">#REF!</definedName>
    <definedName name="rngEndFN12" localSheetId="9" hidden="1">#REF!</definedName>
    <definedName name="rngEndFN12" hidden="1">#REF!</definedName>
    <definedName name="rngEndFN13" localSheetId="7" hidden="1">#REF!</definedName>
    <definedName name="rngEndFN13" localSheetId="9" hidden="1">#REF!</definedName>
    <definedName name="rngEndFN13" hidden="1">#REF!</definedName>
    <definedName name="rngEndFN14" localSheetId="7" hidden="1">#REF!</definedName>
    <definedName name="rngEndFN14" localSheetId="9" hidden="1">#REF!</definedName>
    <definedName name="rngEndFN14" hidden="1">#REF!</definedName>
    <definedName name="rngEndFN15" localSheetId="7" hidden="1">#REF!</definedName>
    <definedName name="rngEndFN15" localSheetId="9" hidden="1">#REF!</definedName>
    <definedName name="rngEndFN15" hidden="1">#REF!</definedName>
    <definedName name="rngEndFN2" localSheetId="7" hidden="1">#REF!</definedName>
    <definedName name="rngEndFN2" localSheetId="9" hidden="1">#REF!</definedName>
    <definedName name="rngEndFN2" hidden="1">#REF!</definedName>
    <definedName name="rngEndFN3" localSheetId="7" hidden="1">#REF!</definedName>
    <definedName name="rngEndFN3" localSheetId="9" hidden="1">#REF!</definedName>
    <definedName name="rngEndFN3" hidden="1">#REF!</definedName>
    <definedName name="rngEndFN4" localSheetId="7" hidden="1">#REF!</definedName>
    <definedName name="rngEndFN4" localSheetId="9" hidden="1">#REF!</definedName>
    <definedName name="rngEndFN4" hidden="1">#REF!</definedName>
    <definedName name="rngEndFN5" localSheetId="7" hidden="1">#REF!</definedName>
    <definedName name="rngEndFN5" localSheetId="9" hidden="1">#REF!</definedName>
    <definedName name="rngEndFN5" hidden="1">#REF!</definedName>
    <definedName name="rngEndFN6" localSheetId="7" hidden="1">#REF!</definedName>
    <definedName name="rngEndFN6" localSheetId="9" hidden="1">#REF!</definedName>
    <definedName name="rngEndFN6" hidden="1">#REF!</definedName>
    <definedName name="rngEndFN7" localSheetId="7" hidden="1">#REF!</definedName>
    <definedName name="rngEndFN7" localSheetId="9" hidden="1">#REF!</definedName>
    <definedName name="rngEndFN7" hidden="1">#REF!</definedName>
    <definedName name="rngEndFN8" localSheetId="7" hidden="1">#REF!</definedName>
    <definedName name="rngEndFN8" localSheetId="9" hidden="1">#REF!</definedName>
    <definedName name="rngEndFN8" hidden="1">#REF!</definedName>
    <definedName name="rngEndFN9" localSheetId="7" hidden="1">#REF!</definedName>
    <definedName name="rngEndFN9" localSheetId="9" hidden="1">#REF!</definedName>
    <definedName name="rngEndFN9" hidden="1">#REF!</definedName>
    <definedName name="rngEntityName" hidden="1">#REF!</definedName>
    <definedName name="rngFirstOrNot" localSheetId="7" hidden="1">#REF!</definedName>
    <definedName name="rngFirstOrNot" localSheetId="9" hidden="1">#REF!</definedName>
    <definedName name="rngFirstOrNot" hidden="1">#REF!</definedName>
    <definedName name="rngFirstSheet" localSheetId="7" hidden="1">#REF!</definedName>
    <definedName name="rngFirstSheet" localSheetId="9" hidden="1">#REF!</definedName>
    <definedName name="rngFirstSheet" hidden="1">#REF!</definedName>
    <definedName name="rngFirstUserDefCol" localSheetId="7" hidden="1">#REF!</definedName>
    <definedName name="rngFirstUserDefCol" localSheetId="9" hidden="1">#REF!</definedName>
    <definedName name="rngFirstUserDefCol" hidden="1">#REF!</definedName>
    <definedName name="rngForeignTaxesSelection" localSheetId="7" hidden="1">#REF!</definedName>
    <definedName name="rngForeignTaxesSelection" localSheetId="9" hidden="1">#REF!</definedName>
    <definedName name="rngForeignTaxesSelection" hidden="1">#REF!</definedName>
    <definedName name="rngForm_10Copy" localSheetId="7" hidden="1">#REF!</definedName>
    <definedName name="rngForm_10Copy" localSheetId="9" hidden="1">#REF!</definedName>
    <definedName name="rngForm_10Copy" hidden="1">#REF!</definedName>
    <definedName name="rngForm_11Copy" localSheetId="7" hidden="1">#REF!</definedName>
    <definedName name="rngForm_11Copy" localSheetId="9" hidden="1">#REF!</definedName>
    <definedName name="rngForm_11Copy" hidden="1">#REF!</definedName>
    <definedName name="rngForm_15Copy" localSheetId="7" hidden="1">#REF!</definedName>
    <definedName name="rngForm_15Copy" localSheetId="9" hidden="1">#REF!</definedName>
    <definedName name="rngForm_15Copy" hidden="1">#REF!</definedName>
    <definedName name="rngForm_2Copy" localSheetId="7" hidden="1">#REF!</definedName>
    <definedName name="rngForm_2Copy" localSheetId="9" hidden="1">#REF!</definedName>
    <definedName name="rngForm_2Copy" hidden="1">#REF!</definedName>
    <definedName name="rngForm_3Copy" localSheetId="7" hidden="1">#REF!</definedName>
    <definedName name="rngForm_3Copy" localSheetId="9" hidden="1">#REF!</definedName>
    <definedName name="rngForm_3Copy" hidden="1">#REF!</definedName>
    <definedName name="rngForm_6Copy" localSheetId="7" hidden="1">#REF!</definedName>
    <definedName name="rngForm_6Copy" localSheetId="9" hidden="1">#REF!</definedName>
    <definedName name="rngForm_6Copy" hidden="1">#REF!</definedName>
    <definedName name="rngForm_7Copy" localSheetId="7" hidden="1">#REF!</definedName>
    <definedName name="rngForm_7Copy" localSheetId="9" hidden="1">#REF!</definedName>
    <definedName name="rngForm_7Copy" hidden="1">#REF!</definedName>
    <definedName name="rngForm_9Copy" localSheetId="7" hidden="1">#REF!</definedName>
    <definedName name="rngForm_9Copy" localSheetId="9" hidden="1">#REF!</definedName>
    <definedName name="rngForm_9Copy" hidden="1">#REF!</definedName>
    <definedName name="rngForm8621" localSheetId="7" hidden="1">#REF!,#REF!</definedName>
    <definedName name="rngForm8621" localSheetId="9" hidden="1">#REF!,#REF!</definedName>
    <definedName name="rngForm8621" hidden="1">#REF!,#REF!</definedName>
    <definedName name="rngFromFN" localSheetId="7" hidden="1">#REF!</definedName>
    <definedName name="rngFromFN" localSheetId="9" hidden="1">#REF!</definedName>
    <definedName name="rngFromFN" hidden="1">#REF!</definedName>
    <definedName name="rngFromPtr" localSheetId="7" hidden="1">#REF!</definedName>
    <definedName name="rngFromPtr" localSheetId="9" hidden="1">#REF!</definedName>
    <definedName name="rngFromPtr" hidden="1">#REF!</definedName>
    <definedName name="rngFundTool" localSheetId="7" hidden="1">#REF!</definedName>
    <definedName name="rngFundTool" localSheetId="9" hidden="1">#REF!</definedName>
    <definedName name="rngFundTool" hidden="1">#REF!</definedName>
    <definedName name="rngImageHeader" localSheetId="7" hidden="1">#REF!</definedName>
    <definedName name="rngImageHeader" localSheetId="9" hidden="1">#REF!</definedName>
    <definedName name="rngImageHeader" hidden="1">#REF!</definedName>
    <definedName name="rngImageVer" localSheetId="7" hidden="1">#REF!</definedName>
    <definedName name="rngImageVer" localSheetId="9" hidden="1">#REF!</definedName>
    <definedName name="rngImageVer" hidden="1">#REF!</definedName>
    <definedName name="rngInitTF" localSheetId="7" hidden="1">#REF!</definedName>
    <definedName name="rngInitTF" localSheetId="9" hidden="1">#REF!</definedName>
    <definedName name="rngInitTF" hidden="1">#REF!</definedName>
    <definedName name="rngK1Ver" localSheetId="7" hidden="1">#REF!</definedName>
    <definedName name="rngK1Ver" localSheetId="9" hidden="1">#REF!</definedName>
    <definedName name="rngK1Ver" hidden="1">#REF!</definedName>
    <definedName name="rngLinkedAlready" localSheetId="7" hidden="1">#REF!</definedName>
    <definedName name="rngLinkedAlready" localSheetId="9" hidden="1">#REF!</definedName>
    <definedName name="rngLinkedAlready" hidden="1">#REF!</definedName>
    <definedName name="rngMatrix" localSheetId="7" hidden="1">#REF!</definedName>
    <definedName name="rngMatrix" localSheetId="9" hidden="1">#REF!</definedName>
    <definedName name="rngMatrix" hidden="1">#REF!</definedName>
    <definedName name="rngMedia" localSheetId="7" hidden="1">#REF!</definedName>
    <definedName name="rngMedia" localSheetId="9" hidden="1">#REF!</definedName>
    <definedName name="rngMedia" hidden="1">#REF!</definedName>
    <definedName name="rngNextVersion" localSheetId="7" hidden="1">#REF!</definedName>
    <definedName name="rngNextVersion" localSheetId="9" hidden="1">#REF!</definedName>
    <definedName name="rngNextVersion" hidden="1">#REF!</definedName>
    <definedName name="rngNumToolbarItems" localSheetId="7" hidden="1">#REF!</definedName>
    <definedName name="rngNumToolbarItems" localSheetId="9" hidden="1">#REF!</definedName>
    <definedName name="rngNumToolbarItems" hidden="1">#REF!</definedName>
    <definedName name="rngoffset" localSheetId="7" hidden="1">#REF!</definedName>
    <definedName name="rngoffset" localSheetId="9" hidden="1">#REF!</definedName>
    <definedName name="rngoffset" hidden="1">#REF!</definedName>
    <definedName name="rngP_n_T_Option" localSheetId="7" hidden="1">#REF!</definedName>
    <definedName name="rngP_n_T_Option" localSheetId="9" hidden="1">#REF!</definedName>
    <definedName name="rngP_n_T_Option" hidden="1">#REF!</definedName>
    <definedName name="rngPartCountry" localSheetId="7" hidden="1">#REF!</definedName>
    <definedName name="rngPartCountry" localSheetId="9" hidden="1">#REF!</definedName>
    <definedName name="rngPartCountry" hidden="1">#REF!</definedName>
    <definedName name="rngPeriod" hidden="1">#REF!</definedName>
    <definedName name="rngPerm" localSheetId="7" hidden="1">#REF!</definedName>
    <definedName name="rngPerm" localSheetId="9" hidden="1">#REF!</definedName>
    <definedName name="rngPerm" hidden="1">#REF!</definedName>
    <definedName name="rngPFIC" localSheetId="7" hidden="1">#REF!</definedName>
    <definedName name="rngPFIC" localSheetId="9" hidden="1">#REF!</definedName>
    <definedName name="rngPFIC" hidden="1">#REF!</definedName>
    <definedName name="rngPT1" localSheetId="7" hidden="1">#REF!</definedName>
    <definedName name="rngPT1" localSheetId="9" hidden="1">#REF!</definedName>
    <definedName name="rngPT1" hidden="1">#REF!</definedName>
    <definedName name="rngRefMatrix_1" localSheetId="7" hidden="1">#REF!</definedName>
    <definedName name="rngRefMatrix_1" localSheetId="9" hidden="1">#REF!</definedName>
    <definedName name="rngRefMatrix_1" hidden="1">#REF!</definedName>
    <definedName name="rngRefMatrix_2" localSheetId="7" hidden="1">#REF!</definedName>
    <definedName name="rngRefMatrix_2" localSheetId="9" hidden="1">#REF!</definedName>
    <definedName name="rngRefMatrix_2" hidden="1">#REF!</definedName>
    <definedName name="rngRefMatrix_3" localSheetId="7" hidden="1">#REF!</definedName>
    <definedName name="rngRefMatrix_3" localSheetId="9" hidden="1">#REF!</definedName>
    <definedName name="rngRefMatrix_3" hidden="1">#REF!</definedName>
    <definedName name="rngRoundMe" localSheetId="7" hidden="1">#REF!</definedName>
    <definedName name="rngRoundMe" localSheetId="9" hidden="1">#REF!</definedName>
    <definedName name="rngRoundMe" hidden="1">#REF!</definedName>
    <definedName name="rngRoundRow" localSheetId="7" hidden="1">#REF!</definedName>
    <definedName name="rngRoundRow" localSheetId="9" hidden="1">#REF!</definedName>
    <definedName name="rngRoundRow" hidden="1">#REF!</definedName>
    <definedName name="rngSavePDF" localSheetId="7" hidden="1">#REF!</definedName>
    <definedName name="rngSavePDF" localSheetId="9" hidden="1">#REF!</definedName>
    <definedName name="rngSavePDF" hidden="1">#REF!</definedName>
    <definedName name="rngSelected">#REF!</definedName>
    <definedName name="rngSheetNameRow" localSheetId="7" hidden="1">#REF!</definedName>
    <definedName name="rngSheetNameRow" localSheetId="9" hidden="1">#REF!</definedName>
    <definedName name="rngSheetNameRow" hidden="1">#REF!</definedName>
    <definedName name="rngShortName" localSheetId="7" hidden="1">#REF!</definedName>
    <definedName name="rngShortName" localSheetId="9" hidden="1">#REF!</definedName>
    <definedName name="rngShortName" hidden="1">#REF!</definedName>
    <definedName name="rngToFN" localSheetId="7" hidden="1">#REF!</definedName>
    <definedName name="rngToFN" localSheetId="9" hidden="1">#REF!</definedName>
    <definedName name="rngToFN" hidden="1">#REF!</definedName>
    <definedName name="rngToPtr" localSheetId="7" hidden="1">#REF!</definedName>
    <definedName name="rngToPtr" localSheetId="9" hidden="1">#REF!</definedName>
    <definedName name="rngToPtr" hidden="1">#REF!</definedName>
    <definedName name="rngTY" localSheetId="7" hidden="1">#REF!</definedName>
    <definedName name="rngTY" localSheetId="9" hidden="1">#REF!</definedName>
    <definedName name="rngTY" hidden="1">#REF!</definedName>
    <definedName name="rngUserDef_PA" localSheetId="7" hidden="1">OFFSET('WP2 - ADIT'!rngFirstUserDefCol,5,0,25,6)</definedName>
    <definedName name="rngUserDef_PA" localSheetId="9" hidden="1">OFFSET('WP4 - Tax Rates'!rngFirstUserDefCol,5,0,25,6)</definedName>
    <definedName name="rngUserDef_PA" hidden="1">OFFSET(rngFirstUserDefCol,5,0,25,6)</definedName>
    <definedName name="rngViewDR_1" localSheetId="7" hidden="1">#REF!</definedName>
    <definedName name="rngViewDR_1" localSheetId="9" hidden="1">#REF!</definedName>
    <definedName name="rngViewDR_1" hidden="1">#REF!</definedName>
    <definedName name="rngViewDR_2" localSheetId="7" hidden="1">#REF!</definedName>
    <definedName name="rngViewDR_2" localSheetId="9" hidden="1">#REF!</definedName>
    <definedName name="rngViewDR_2" hidden="1">#REF!</definedName>
    <definedName name="rngViewDR_3" localSheetId="7" hidden="1">#REF!</definedName>
    <definedName name="rngViewDR_3" localSheetId="9" hidden="1">#REF!</definedName>
    <definedName name="rngViewDR_3" hidden="1">#REF!</definedName>
    <definedName name="rngViewDR_7" localSheetId="7" hidden="1">#REF!</definedName>
    <definedName name="rngViewDR_7" localSheetId="9" hidden="1">#REF!</definedName>
    <definedName name="rngViewDR_7" hidden="1">#REF!</definedName>
    <definedName name="rngViewForm_12" localSheetId="7" hidden="1">#REF!</definedName>
    <definedName name="rngViewForm_12" localSheetId="9" hidden="1">#REF!</definedName>
    <definedName name="rngViewForm_12" hidden="1">#REF!</definedName>
    <definedName name="rngViewImageSum" localSheetId="7" hidden="1">#REF!</definedName>
    <definedName name="rngViewImageSum" localSheetId="9" hidden="1">#REF!</definedName>
    <definedName name="rngViewImageSum" hidden="1">#REF!</definedName>
    <definedName name="ROA">#REF!</definedName>
    <definedName name="RoadsAlloc">#REF!</definedName>
    <definedName name="RoadsDepr">#REF!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NEP">#REF!</definedName>
    <definedName name="ROCK">#REF!</definedName>
    <definedName name="ROCKB">#REF!</definedName>
    <definedName name="ROE">#REF!</definedName>
    <definedName name="ROIC">#REF!</definedName>
    <definedName name="roll_T_options?">#REF!</definedName>
    <definedName name="Roll_Up" localSheetId="1">#REF!</definedName>
    <definedName name="Roll_Up" localSheetId="0">#REF!</definedName>
    <definedName name="Roll_Up" localSheetId="7">#REF!</definedName>
    <definedName name="Roll_Up">#REF!</definedName>
    <definedName name="Roof" localSheetId="7" hidden="1">{"Roofs Page 1",#N/A,FALSE,"Roof Outline";"Roofs Page 2",#N/A,FALSE,"Roof Outline"}</definedName>
    <definedName name="Roof" localSheetId="9" hidden="1">{"Roofs Page 1",#N/A,FALSE,"Roof Outline";"Roofs Page 2",#N/A,FALSE,"Roof Outline"}</definedName>
    <definedName name="Roof" hidden="1">{"Roofs Page 1",#N/A,FALSE,"Roof Outline";"Roofs Page 2",#N/A,FALSE,"Roof Outline"}</definedName>
    <definedName name="ROOMLBR" localSheetId="1">#REF!</definedName>
    <definedName name="ROOMLBR" localSheetId="0">#REF!</definedName>
    <definedName name="ROOMLBR" localSheetId="7">#REF!</definedName>
    <definedName name="ROOMLBR">#REF!</definedName>
    <definedName name="ror">#REF!</definedName>
    <definedName name="Rotation_Dollars">#REF!</definedName>
    <definedName name="round">#REF!</definedName>
    <definedName name="Round5">#REF!</definedName>
    <definedName name="RoundedFV">#REF!</definedName>
    <definedName name="ROYAL1">#REF!</definedName>
    <definedName name="ROYAL2">#REF!</definedName>
    <definedName name="Rpt.BTLO">#REF!</definedName>
    <definedName name="Rpt.BurdenNew">#REF!</definedName>
    <definedName name="Rpt.CETdol">#REF!</definedName>
    <definedName name="Rpt.CETpct">#REF!</definedName>
    <definedName name="Rpt.FSSdol">#REF!</definedName>
    <definedName name="Rpt.FSSpct">#REF!</definedName>
    <definedName name="Rpt.GFcrew">#REF!</definedName>
    <definedName name="Rpt.Location">#REF!</definedName>
    <definedName name="Rpt.OT2hrs">#REF!</definedName>
    <definedName name="Rpt.OTdays">#REF!</definedName>
    <definedName name="Rpt.OThrs">#REF!</definedName>
    <definedName name="Rpt.STdays">#REF!</definedName>
    <definedName name="Rpt.SThrs">#REF!</definedName>
    <definedName name="Rpt.TCCdol">#REF!</definedName>
    <definedName name="Rpt.TCCpct">#REF!</definedName>
    <definedName name="Rpt.Total_SC_WageRate">#REF!</definedName>
    <definedName name="Rpt.WageRate">#REF!</definedName>
    <definedName name="RPT_Current_Active_Cntdwn_Crosstab">#REF!</definedName>
    <definedName name="RptOT2days">#REF!</definedName>
    <definedName name="RptTitle">#REF!</definedName>
    <definedName name="rr">{"p1";"p2";"p3"}</definedName>
    <definedName name="RR_Table">#REF!</definedName>
    <definedName name="rrrr" localSheetId="1" hidden="1">{#N/A,#N/A,FALSE,"O&amp;M by processes";#N/A,#N/A,FALSE,"Elec Act vs Bud";#N/A,#N/A,FALSE,"G&amp;A";#N/A,#N/A,FALSE,"BGS";#N/A,#N/A,FALSE,"Res Cost"}</definedName>
    <definedName name="rrrr" localSheetId="0" hidden="1">{#N/A,#N/A,FALSE,"O&amp;M by processes";#N/A,#N/A,FALSE,"Elec Act vs Bud";#N/A,#N/A,FALSE,"G&amp;A";#N/A,#N/A,FALSE,"BGS";#N/A,#N/A,FALSE,"Res Cost"}</definedName>
    <definedName name="rrrr" localSheetId="7" hidden="1">{#N/A,#N/A,FALSE,"O&amp;M by processes";#N/A,#N/A,FALSE,"Elec Act vs Bud";#N/A,#N/A,FALSE,"G&amp;A";#N/A,#N/A,FALSE,"BGS";#N/A,#N/A,FALSE,"Res Cost"}</definedName>
    <definedName name="rrrr" localSheetId="9"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ales">#REF!</definedName>
    <definedName name="Rslt.RobotaOUT">#REF!</definedName>
    <definedName name="RT_common_ratio">#REF!</definedName>
    <definedName name="RT_Company">#REF!</definedName>
    <definedName name="RT_debt_ratio">#REF!</definedName>
    <definedName name="RT_pref_ratio">#REF!</definedName>
    <definedName name="RtApp">#REF!</definedName>
    <definedName name="RTC_Coeff">#REF!</definedName>
    <definedName name="rtg">#REF!</definedName>
    <definedName name="RtHeader">#REF!</definedName>
    <definedName name="RtISList">#REF!</definedName>
    <definedName name="RTName">#REF!</definedName>
    <definedName name="Rtot_interest">#REF!</definedName>
    <definedName name="RTT">#REF!</definedName>
    <definedName name="run_date">#REF!</definedName>
    <definedName name="run_time">#REF!</definedName>
    <definedName name="RUNDATE">#REF!</definedName>
    <definedName name="running_irr">#REF!</definedName>
    <definedName name="running_npv">#REF!</definedName>
    <definedName name="RunOnce">FALSE</definedName>
    <definedName name="RW">#REF!</definedName>
    <definedName name="s">#REF!</definedName>
    <definedName name="s_1" localSheetId="7" hidden="1">{"_200",#N/A,FALSE,"ALLOCATIONS";"_80_1",#N/A,FALSE,"ALLOCATIONS";"_80_2",#N/A,FALSE,"ALLOCATIONS";"_80_3",#N/A,FALSE,"ALLOCATIONS";"_80_4",#N/A,FALSE,"ALLOCATIONS";"_80_5",#N/A,FALSE,"ALLOCATIONS"}</definedName>
    <definedName name="s_1" localSheetId="9"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7" hidden="1">{"_200",#N/A,FALSE,"ALLOCATIONS";"_80_1",#N/A,FALSE,"ALLOCATIONS";"_80_2",#N/A,FALSE,"ALLOCATIONS";"_80_3",#N/A,FALSE,"ALLOCATIONS";"_80_4",#N/A,FALSE,"ALLOCATIONS";"_80_5",#N/A,FALSE,"ALLOCATIONS"}</definedName>
    <definedName name="s_2" localSheetId="9"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7" hidden="1">{"_200",#N/A,FALSE,"ALLOCATIONS";"_80_1",#N/A,FALSE,"ALLOCATIONS";"_80_2",#N/A,FALSE,"ALLOCATIONS";"_80_3",#N/A,FALSE,"ALLOCATIONS";"_80_4",#N/A,FALSE,"ALLOCATIONS";"_80_5",#N/A,FALSE,"ALLOCATIONS"}</definedName>
    <definedName name="s_3" localSheetId="9"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_T_Debt_Borrowings__Repayments__99_03_Fcst___DCC">#REF!</definedName>
    <definedName name="S_T_Debt_Borrowings__Repayments__99_03_Fcst___ELEC">#REF!</definedName>
    <definedName name="Safety_Allocation">#REF!</definedName>
    <definedName name="Safety_Bonus">#REF!</definedName>
    <definedName name="sales">#REF!</definedName>
    <definedName name="Sales_Tax">#REF!</definedName>
    <definedName name="sales00">#REF!</definedName>
    <definedName name="sales01">#REF!</definedName>
    <definedName name="sales02">#REF!</definedName>
    <definedName name="sales021">#REF!</definedName>
    <definedName name="sales021a">#REF!</definedName>
    <definedName name="sales03">#REF!</definedName>
    <definedName name="sales04">#REF!</definedName>
    <definedName name="sales1">#REF!</definedName>
    <definedName name="sales13">#REF!</definedName>
    <definedName name="Sales1999">#REF!</definedName>
    <definedName name="sales3">#REF!</definedName>
    <definedName name="sales4">#REF!</definedName>
    <definedName name="Sales95">#REF!</definedName>
    <definedName name="sales951">#REF!</definedName>
    <definedName name="sales951b">#REF!</definedName>
    <definedName name="sales95a">#REF!</definedName>
    <definedName name="Sales96">#REF!</definedName>
    <definedName name="sales961">#REF!</definedName>
    <definedName name="sales961b">#REF!</definedName>
    <definedName name="sales96a">#REF!</definedName>
    <definedName name="sales98">#REF!</definedName>
    <definedName name="sales99">#REF!</definedName>
    <definedName name="salesebitda">#REF!</definedName>
    <definedName name="saleso2a">#REF!</definedName>
    <definedName name="saleValue">#REF!</definedName>
    <definedName name="Salvage_Value">#REF!</definedName>
    <definedName name="SANJ">#REF!</definedName>
    <definedName name="SANJB">#REF!</definedName>
    <definedName name="SANJOP">#REF!</definedName>
    <definedName name="SANJPK">#REF!</definedName>
    <definedName name="SAPBEXdnldView">"AVXA6HL6GAB1ZEUL1LZIP7LIX"</definedName>
    <definedName name="SAPBEXrevision">2</definedName>
    <definedName name="SAPBEXsysID">"GP2"</definedName>
    <definedName name="SAPBEXwbID">"0QPV4RF636ZQNL5RK8PWSJVGT"</definedName>
    <definedName name="SavingsPlan?">#REF!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BURD">#REF!</definedName>
    <definedName name="sbyacst">#REF!</definedName>
    <definedName name="sbyact">#REF!</definedName>
    <definedName name="sbyash">#REF!</definedName>
    <definedName name="sbycum">#REF!</definedName>
    <definedName name="sbymo">#REF!</definedName>
    <definedName name="sbymw">#REF!</definedName>
    <definedName name="sbyrev">#REF!</definedName>
    <definedName name="sbys">#REF!</definedName>
    <definedName name="sbysust">#REF!</definedName>
    <definedName name="sbyw">#REF!</definedName>
    <definedName name="sbyytd">#REF!</definedName>
    <definedName name="SC_Deal">#REF!</definedName>
    <definedName name="SC_Htr_Fuel_Daily">#REF!</definedName>
    <definedName name="SC_Hyp_Deal">#REF!</definedName>
    <definedName name="SC_Hyp_PV">#REF!</definedName>
    <definedName name="SC_PV_Act">#REF!</definedName>
    <definedName name="sc1is">#REF!</definedName>
    <definedName name="scaflabor">#REF!</definedName>
    <definedName name="SCD">#REF!</definedName>
    <definedName name="Sce_DCF">#REF!</definedName>
    <definedName name="scen">#REF!</definedName>
    <definedName name="scen_change">#REF!</definedName>
    <definedName name="scen1bs">#REF!</definedName>
    <definedName name="scen1cf">#REF!</definedName>
    <definedName name="scen1is">#REF!</definedName>
    <definedName name="scen1wc">#REF!</definedName>
    <definedName name="scen3bs">#REF!</definedName>
    <definedName name="scen3cf">#REF!</definedName>
    <definedName name="scen3credit">#REF!</definedName>
    <definedName name="scen3debt">#REF!</definedName>
    <definedName name="scen3is">#REF!</definedName>
    <definedName name="scen3wc">#REF!</definedName>
    <definedName name="scen4bs">#REF!</definedName>
    <definedName name="scen4cf">#REF!</definedName>
    <definedName name="scen4credit">#REF!</definedName>
    <definedName name="scen4debt">#REF!</definedName>
    <definedName name="scen4is">#REF!</definedName>
    <definedName name="scen4wc">#REF!</definedName>
    <definedName name="scen5bs">#REF!</definedName>
    <definedName name="scen5cf">#REF!</definedName>
    <definedName name="scen5credit">#REF!</definedName>
    <definedName name="scen5debt">#REF!</definedName>
    <definedName name="scen5is">#REF!</definedName>
    <definedName name="scen5wc">#REF!</definedName>
    <definedName name="Scenario">#REF!</definedName>
    <definedName name="Scenario_2">#REF!</definedName>
    <definedName name="Scenario_2b">#REF!</definedName>
    <definedName name="Scenario_2cont">#REF!</definedName>
    <definedName name="Scenario_3">#REF!</definedName>
    <definedName name="Scenario_4">#REF!</definedName>
    <definedName name="ScenarioAliasCol">#REF!</definedName>
    <definedName name="ScenarioCol">#REF!</definedName>
    <definedName name="ScenarioDD">#REF!</definedName>
    <definedName name="scfee">#REF!</definedName>
    <definedName name="SCHED">#REF!</definedName>
    <definedName name="Sched_Pay">#REF!</definedName>
    <definedName name="Schedule">#REF!</definedName>
    <definedName name="schedulebox">#REF!</definedName>
    <definedName name="Scheduled_Extra_Payments">#REF!</definedName>
    <definedName name="Scheduled_Interest_Rate">#REF!</definedName>
    <definedName name="Scheduled_Monthly_Payment">#REF!</definedName>
    <definedName name="SCHoldingTB">#REF!</definedName>
    <definedName name="SCN">#REF!</definedName>
    <definedName name="SCOA_Date">#REF!</definedName>
    <definedName name="SCOA_DEBT">#REF!</definedName>
    <definedName name="SCOA_RATE">#REF!</definedName>
    <definedName name="SCOA_Term">#REF!</definedName>
    <definedName name="SCONT">#REF!</definedName>
    <definedName name="SCTE">#REF!</definedName>
    <definedName name="SCTETOP">#REF!</definedName>
    <definedName name="SCURVETAB" localSheetId="1">#REF!</definedName>
    <definedName name="SCURVETAB" localSheetId="0">#REF!</definedName>
    <definedName name="SCURVETAB" localSheetId="7">#REF!</definedName>
    <definedName name="SCURVETAB">#REF!</definedName>
    <definedName name="sd" localSheetId="7" hidden="1">{"balsheet",#N/A,FALSE,"INCOME";"TB3",#N/A,FALSE,"INCOME";"TAJE",#N/A,FALSE,"TAJE";"_200",#N/A,FALSE,"ALLOCATIONS";"_80_1",#N/A,FALSE,"ALLOCATIONS";"_80_2",#N/A,FALSE,"ALLOCATIONS";"_80_3",#N/A,FALSE,"ALLOCATIONS";"_80_4",#N/A,FALSE,"ALLOCATIONS";"_80_5",#N/A,FALSE,"ALLOCATIONS"}</definedName>
    <definedName name="sd" localSheetId="9"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4PP">#REF!</definedName>
    <definedName name="SDData">#REF!</definedName>
    <definedName name="sdggdsdgg" localSheetId="1" hidden="1">{#N/A,#N/A,TRUE,"MAIN FT TERM";#N/A,#N/A,TRUE,"MCI  FT TERM ";#N/A,#N/A,TRUE,"OC12 EQV"}</definedName>
    <definedName name="sdggdsdgg" localSheetId="0" hidden="1">{#N/A,#N/A,TRUE,"MAIN FT TERM";#N/A,#N/A,TRUE,"MCI  FT TERM ";#N/A,#N/A,TRUE,"OC12 EQV"}</definedName>
    <definedName name="sdggdsdgg" localSheetId="7" hidden="1">{#N/A,#N/A,TRUE,"MAIN FT TERM";#N/A,#N/A,TRUE,"MCI  FT TERM ";#N/A,#N/A,TRUE,"OC12 EQV"}</definedName>
    <definedName name="sdggdsdgg" localSheetId="9" hidden="1">{#N/A,#N/A,TRUE,"MAIN FT TERM";#N/A,#N/A,TRUE,"MCI  FT TERM ";#N/A,#N/A,TRUE,"OC12 EQV"}</definedName>
    <definedName name="sdggdsdgg" hidden="1">{#N/A,#N/A,TRUE,"MAIN FT TERM";#N/A,#N/A,TRUE,"MCI  FT TERM ";#N/A,#N/A,TRUE,"OC12 EQV"}</definedName>
    <definedName name="sdr">#REF!</definedName>
    <definedName name="SDTE">#REF!,#REF!</definedName>
    <definedName name="SDTETOP">#REF!,#REF!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NEP">#REF!</definedName>
    <definedName name="SecondHalf">#REF!</definedName>
    <definedName name="SecondHalf01">#REF!</definedName>
    <definedName name="secondhalf1">#REF!</definedName>
    <definedName name="secondhalfa">#REF!</definedName>
    <definedName name="secondhalfb">#REF!</definedName>
    <definedName name="SecondROI">{"Client Name or Project Name"}</definedName>
    <definedName name="secret">#N/A</definedName>
    <definedName name="securities">#REF!</definedName>
    <definedName name="Security_Services_Dollars">#REF!</definedName>
    <definedName name="seg">#REF!</definedName>
    <definedName name="seginc_cbd">#REF!</definedName>
    <definedName name="sek">#REF!</definedName>
    <definedName name="SellingGeneralAndAdministrative">#REF!</definedName>
    <definedName name="SellingGeneralAndAdministrativeMargin">#REF!</definedName>
    <definedName name="sencount" hidden="1">1</definedName>
    <definedName name="senint">#REF!</definedName>
    <definedName name="Senior_Date">#REF!</definedName>
    <definedName name="Senior_Debt">#REF!</definedName>
    <definedName name="senior05">#REF!</definedName>
    <definedName name="SENIOR1997">#REF!</definedName>
    <definedName name="SENIOR1998">#REF!</definedName>
    <definedName name="senior1998a">#REF!</definedName>
    <definedName name="SENIOR1999">#REF!</definedName>
    <definedName name="SENIOR2000">#REF!</definedName>
    <definedName name="SENIOR2001">#REF!</definedName>
    <definedName name="SENIOR2002">#REF!</definedName>
    <definedName name="SeniorRating">#REF!</definedName>
    <definedName name="senscase">#REF!</definedName>
    <definedName name="Sep">#REF!</definedName>
    <definedName name="sepr">#REF!</definedName>
    <definedName name="sept">#REF!</definedName>
    <definedName name="September">#REF!</definedName>
    <definedName name="sesc">#REF!</definedName>
    <definedName name="settle">#REF!</definedName>
    <definedName name="SF" localSheetId="7" hidden="1">{#N/A,#N/A,FALSE,"Aging Summary";#N/A,#N/A,FALSE,"Ratio Analysis";#N/A,#N/A,FALSE,"Test 120 Day Accts";#N/A,#N/A,FALSE,"Tickmarks"}</definedName>
    <definedName name="SF" localSheetId="9" hidden="1">{#N/A,#N/A,FALSE,"Aging Summary";#N/A,#N/A,FALSE,"Ratio Analysis";#N/A,#N/A,FALSE,"Test 120 Day Accts";#N/A,#N/A,FALSE,"Tickmarks"}</definedName>
    <definedName name="SF" hidden="1">{#N/A,#N/A,FALSE,"Aging Summary";#N/A,#N/A,FALSE,"Ratio Analysis";#N/A,#N/A,FALSE,"Test 120 Day Accts";#N/A,#N/A,FALSE,"Tickmarks"}</definedName>
    <definedName name="SFAC">#REF!</definedName>
    <definedName name="sfd">#REF!</definedName>
    <definedName name="sfn">#REF!</definedName>
    <definedName name="sfv">#REF!</definedName>
    <definedName name="SG_A_as_a___of_Sales">#REF!</definedName>
    <definedName name="sga">#REF!</definedName>
    <definedName name="sgagi">#REF!</definedName>
    <definedName name="SGandA">#REF!</definedName>
    <definedName name="sh">#REF!</definedName>
    <definedName name="shadyhills">#REF!</definedName>
    <definedName name="shaped">#REF!</definedName>
    <definedName name="share">#REF!</definedName>
    <definedName name="ShareholdersEquity">#REF!</definedName>
    <definedName name="SharePriceLTM">#REF!</definedName>
    <definedName name="SharePricePFY">#REF!</definedName>
    <definedName name="SharePricePFY1">#REF!</definedName>
    <definedName name="sharerepurchase">#REF!</definedName>
    <definedName name="shares">#REF!</definedName>
    <definedName name="SharesA">#REF!</definedName>
    <definedName name="SharesB">#REF!</definedName>
    <definedName name="SHARESDILUTED">#REF!</definedName>
    <definedName name="SharesFromExercisedOptions">#REF!</definedName>
    <definedName name="SharesFromRedeemedConvertibleDebt">#REF!</definedName>
    <definedName name="SharesFromRedeemedConvertiblePreferred">#REF!</definedName>
    <definedName name="SharesOutstandingBalanceSheet">#REF!</definedName>
    <definedName name="SHEETA">#REF!</definedName>
    <definedName name="SHEETB">#REF!</definedName>
    <definedName name="SHEETC">#REF!</definedName>
    <definedName name="SHIP">#REF!</definedName>
    <definedName name="SHIPB">#REF!</definedName>
    <definedName name="SHIPOP">#REF!</definedName>
    <definedName name="SHIPPK">#REF!</definedName>
    <definedName name="SHIPTEST">#REF!</definedName>
    <definedName name="shiva" localSheetId="1" hidden="1">{#N/A,#N/A,FALSE,"O&amp;M by processes";#N/A,#N/A,FALSE,"Elec Act vs Bud";#N/A,#N/A,FALSE,"G&amp;A";#N/A,#N/A,FALSE,"BGS";#N/A,#N/A,FALSE,"Res Cost"}</definedName>
    <definedName name="shiva" localSheetId="0" hidden="1">{#N/A,#N/A,FALSE,"O&amp;M by processes";#N/A,#N/A,FALSE,"Elec Act vs Bud";#N/A,#N/A,FALSE,"G&amp;A";#N/A,#N/A,FALSE,"BGS";#N/A,#N/A,FALSE,"Res Cost"}</definedName>
    <definedName name="shiva" localSheetId="7" hidden="1">{#N/A,#N/A,FALSE,"O&amp;M by processes";#N/A,#N/A,FALSE,"Elec Act vs Bud";#N/A,#N/A,FALSE,"G&amp;A";#N/A,#N/A,FALSE,"BGS";#N/A,#N/A,FALSE,"Res Cost"}</definedName>
    <definedName name="shiva" localSheetId="9" hidden="1">{#N/A,#N/A,FALSE,"O&amp;M by processes";#N/A,#N/A,FALSE,"Elec Act vs Bud";#N/A,#N/A,FALSE,"G&amp;A";#N/A,#N/A,FALSE,"BGS";#N/A,#N/A,FALSE,"Res Cost"}</definedName>
    <definedName name="shiva" hidden="1">{#N/A,#N/A,FALSE,"O&amp;M by processes";#N/A,#N/A,FALSE,"Elec Act vs Bud";#N/A,#N/A,FALSE,"G&amp;A";#N/A,#N/A,FALSE,"BGS";#N/A,#N/A,FALSE,"Res Cost"}</definedName>
    <definedName name="Shorterm">#REF!</definedName>
    <definedName name="ShortTermDebt">#REF!</definedName>
    <definedName name="ShortYear">#REF!</definedName>
    <definedName name="Show_Up_Dollars">#REF!</definedName>
    <definedName name="Show_Up_Hours">#REF!</definedName>
    <definedName name="shrprice">#REF!</definedName>
    <definedName name="Shutdown_power_req_col">50</definedName>
    <definedName name="SICcode">#REF!</definedName>
    <definedName name="SiemensL">#REF!</definedName>
    <definedName name="SiemensP">#REF!</definedName>
    <definedName name="sign">#REF!</definedName>
    <definedName name="size">#REF!</definedName>
    <definedName name="SLOWMOVING">#REF!</definedName>
    <definedName name="slugacc">#REF!</definedName>
    <definedName name="SM_Dollars">#REF!</definedName>
    <definedName name="sm_exhibit_letter">#REF!</definedName>
    <definedName name="SM_Hours">#REF!</definedName>
    <definedName name="SmallPremium">#REF!</definedName>
    <definedName name="SMEMS">#REF!</definedName>
    <definedName name="SMEMSYrDiff">#REF!</definedName>
    <definedName name="SMWH">#REF!</definedName>
    <definedName name="snf">#REF!</definedName>
    <definedName name="SNJN">#REF!</definedName>
    <definedName name="SNJNB">#REF!</definedName>
    <definedName name="SO2_Allowances_Out">#REF!</definedName>
    <definedName name="SO2_Offsets_Construction">#REF!</definedName>
    <definedName name="SO2_Out">#REF!</definedName>
    <definedName name="SoftsAlloc">#REF!</definedName>
    <definedName name="SoftsDepr">#REF!</definedName>
    <definedName name="solver_adj" localSheetId="7" hidden="1">#REF!</definedName>
    <definedName name="solver_adj" localSheetId="9" hidden="1">#REF!</definedName>
    <definedName name="solver_adj" hidden="1">#REF!</definedName>
    <definedName name="solver_lin" hidden="1">0</definedName>
    <definedName name="solver_num" hidden="1">0</definedName>
    <definedName name="solver_opt" localSheetId="7" hidden="1">#REF!</definedName>
    <definedName name="solver_opt" localSheetId="9"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#REF!</definedName>
    <definedName name="Sort2" localSheetId="1" hidden="1">#REF!</definedName>
    <definedName name="Sort2" localSheetId="0" hidden="1">#REF!</definedName>
    <definedName name="Sort2" localSheetId="7" hidden="1">#REF!</definedName>
    <definedName name="Sort2" localSheetId="9" hidden="1">#REF!</definedName>
    <definedName name="Sort2" hidden="1">#REF!</definedName>
    <definedName name="sortstations">#REF!</definedName>
    <definedName name="source">#REF!</definedName>
    <definedName name="source_footnote">#REF!</definedName>
    <definedName name="sources">#REF!</definedName>
    <definedName name="sources_select">#REF!</definedName>
    <definedName name="SOUTH">#REF!</definedName>
    <definedName name="Southern_Energy_Costs">#REF!</definedName>
    <definedName name="SOx_Factor">#REF!</definedName>
    <definedName name="sp">#REF!</definedName>
    <definedName name="SP15B">#REF!</definedName>
    <definedName name="Space">"          "</definedName>
    <definedName name="spaces">"     "</definedName>
    <definedName name="SPARK">#REF!</definedName>
    <definedName name="SPATH">"S1036105:\QUSRSYS\DCTQUE"</definedName>
    <definedName name="SPDAT">"3/3/2009"</definedName>
    <definedName name="SPDAY">"09"</definedName>
    <definedName name="SPDT2">"20090303"</definedName>
    <definedName name="SPEAK">#REF!</definedName>
    <definedName name="Spec">#REF!</definedName>
    <definedName name="SPEC1">#REF!</definedName>
    <definedName name="SPEC2">#REF!</definedName>
    <definedName name="SPEC3">#REF!</definedName>
    <definedName name="SPEC4">#REF!</definedName>
    <definedName name="Special_Insurance">#REF!</definedName>
    <definedName name="Specialty">#REF!</definedName>
    <definedName name="SPERIOD">#REF!</definedName>
    <definedName name="spinbs">#REF!</definedName>
    <definedName name="spincf">#REF!</definedName>
    <definedName name="spincredit">#REF!</definedName>
    <definedName name="spindebt">#REF!</definedName>
    <definedName name="spinis">#REF!</definedName>
    <definedName name="spinpfbs">#REF!</definedName>
    <definedName name="spinwc">#REF!</definedName>
    <definedName name="SPMI.COA">#REF!</definedName>
    <definedName name="SPMI.LocCode">#REF!</definedName>
    <definedName name="SPMI.Period">#REF!</definedName>
    <definedName name="SPMON">"04"</definedName>
    <definedName name="SPNAM">"QSYSPRT"</definedName>
    <definedName name="SPNMB">"2"</definedName>
    <definedName name="sponsor">#REF!</definedName>
    <definedName name="spot">#REF!</definedName>
    <definedName name="spotcase">#REF!</definedName>
    <definedName name="spotown">#REF!</definedName>
    <definedName name="spread">#REF!</definedName>
    <definedName name="SPREAD_JERRY">#REF!</definedName>
    <definedName name="spreadA">#REF!</definedName>
    <definedName name="spreadB">#REF!</definedName>
    <definedName name="spreadC">#REF!</definedName>
    <definedName name="spreadOptionArray">#REF!</definedName>
    <definedName name="spreadOptionTest">#REF!</definedName>
    <definedName name="spreadOptionTestArray">#REF!</definedName>
    <definedName name="spreadsheet">#N/A</definedName>
    <definedName name="spreadWC">#REF!</definedName>
    <definedName name="SPROFIT">#REF!</definedName>
    <definedName name="SPS_COS" localSheetId="1">#REF!</definedName>
    <definedName name="SPS_COS" localSheetId="0">#REF!</definedName>
    <definedName name="SPS_COS" localSheetId="7">#REF!</definedName>
    <definedName name="SPS_COS">#REF!</definedName>
    <definedName name="spsales">#REF!</definedName>
    <definedName name="SPTIM">"101316"</definedName>
    <definedName name="SPTM2">"080245"</definedName>
    <definedName name="SPYEA">"2010"</definedName>
    <definedName name="SRCode1">#REF!</definedName>
    <definedName name="SRISK">#REF!</definedName>
    <definedName name="srsub01">#REF!</definedName>
    <definedName name="srsub1999">#REF!</definedName>
    <definedName name="ss" localSheetId="7" hidden="1">{#N/A,#N/A,FALSE,"Aging Summary";#N/A,#N/A,FALSE,"Ratio Analysis";#N/A,#N/A,FALSE,"Test 120 Day Accts";#N/A,#N/A,FALSE,"Tickmarks"}</definedName>
    <definedName name="ss" localSheetId="9" hidden="1">{#N/A,#N/A,FALSE,"Aging Summary";#N/A,#N/A,FALSE,"Ratio Analysis";#N/A,#N/A,FALSE,"Test 120 Day Accts";#N/A,#N/A,FALSE,"Tickmarks"}</definedName>
    <definedName name="ss" hidden="1">{#N/A,#N/A,FALSE,"Aging Summary";#N/A,#N/A,FALSE,"Ratio Analysis";#N/A,#N/A,FALSE,"Test 120 Day Accts";#N/A,#N/A,FALSE,"Tickmarks"}</definedName>
    <definedName name="SS_AVG_SIZE" localSheetId="1">#REF!</definedName>
    <definedName name="SS_AVG_SIZE" localSheetId="0">#REF!</definedName>
    <definedName name="SS_AVG_SIZE" localSheetId="7">#REF!</definedName>
    <definedName name="SS_AVG_SIZE">#REF!</definedName>
    <definedName name="SS_WELDING" localSheetId="0">#REF!</definedName>
    <definedName name="SS_WELDING" localSheetId="7">#REF!</definedName>
    <definedName name="SS_WELDING">#REF!</definedName>
    <definedName name="ssal">#REF!</definedName>
    <definedName name="SSCONT">#REF!</definedName>
    <definedName name="SSO" localSheetId="7" hidden="1">{#N/A,#N/A,FALSE,"CF Consolidated 2";#N/A,#N/A,FALSE,"Retail Assump";#N/A,#N/A,FALSE,"CF Retail";#N/A,#N/A,FALSE,"Garage Assumpt 1";#N/A,#N/A,FALSE,"Garage Op Proj";#N/A,#N/A,FALSE,"Hist I&amp;E";#N/A,#N/A,FALSE,"Rent Roll";#N/A,#N/A,FALSE,"RE Taxes";#N/A,#N/A,FALSE,"CAM - BH";#N/A,#N/A,FALSE,"Comm.Condo CAM"}</definedName>
    <definedName name="SSO" localSheetId="9"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SSCONT">#REF!</definedName>
    <definedName name="SswpsAccrual">#REF!</definedName>
    <definedName name="SswpsDay">#REF!</definedName>
    <definedName name="SswpsParty">#REF!</definedName>
    <definedName name="Staffing">#REF!</definedName>
    <definedName name="Staking_Material_Report">#REF!</definedName>
    <definedName name="STAMP">#REF!</definedName>
    <definedName name="standbyPower">#REF!</definedName>
    <definedName name="start">#REF!</definedName>
    <definedName name="Start_Corr_Factor">#REF!</definedName>
    <definedName name="Start_Date">#REF!</definedName>
    <definedName name="Start_up_Electrical_Demand_Charge">#REF!</definedName>
    <definedName name="Start_up_Electricity_Consumption">#REF!</definedName>
    <definedName name="Start_up_Fuel_Gas">#REF!</definedName>
    <definedName name="Start_up_Major_Maintanence_Expense">#REF!</definedName>
    <definedName name="Start_up_Make_up_Water">#REF!</definedName>
    <definedName name="Start_up_Revenues">#REF!</definedName>
    <definedName name="Start1x1">#REF!</definedName>
    <definedName name="Start2x1">#REF!</definedName>
    <definedName name="startdate">#REF!</definedName>
    <definedName name="startgas">#REF!</definedName>
    <definedName name="StartMMBtu">#REF!</definedName>
    <definedName name="StartMWH">#REF!</definedName>
    <definedName name="Starts">#REF!</definedName>
    <definedName name="STARTS2">#REF!</definedName>
    <definedName name="Startup_leadtime_gt_72hr_col">51</definedName>
    <definedName name="Startup_leadtime_lt_72_gt_8hr_col">52</definedName>
    <definedName name="Startup_leadtime_lt_8hr_col">53</definedName>
    <definedName name="StartYr">#REF!</definedName>
    <definedName name="Stat1">#REF!</definedName>
    <definedName name="Stat10">#REF!</definedName>
    <definedName name="Stat11">#REF!</definedName>
    <definedName name="Stat12">#REF!</definedName>
    <definedName name="Stat13">#REF!</definedName>
    <definedName name="Stat14">#REF!</definedName>
    <definedName name="Stat15">#REF!</definedName>
    <definedName name="Stat16">#REF!</definedName>
    <definedName name="Stat17">#REF!</definedName>
    <definedName name="Stat18">#REF!</definedName>
    <definedName name="Stat19">#REF!</definedName>
    <definedName name="Stat2">#REF!</definedName>
    <definedName name="Stat20">#REF!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BORD">#REF!</definedName>
    <definedName name="StatBottom">#REF!</definedName>
    <definedName name="STATE">"*HELD"</definedName>
    <definedName name="State_Ab">OFFSET(#REF!,0,0,COUNTA(#REF!)+0,1)</definedName>
    <definedName name="State_Abbreviations">#REF!</definedName>
    <definedName name="State_Names">#REF!</definedName>
    <definedName name="States_Info">#REF!</definedName>
    <definedName name="States_Range">OFFSET(#REF!,0,0,COUNTA(#REF!)+0,1)</definedName>
    <definedName name="Station">#REF!</definedName>
    <definedName name="StationList">#REF!</definedName>
    <definedName name="STATIONS">#REF!</definedName>
    <definedName name="StatLabel1">#REF!</definedName>
    <definedName name="StatLabel10">#REF!</definedName>
    <definedName name="StatLabel11">#REF!</definedName>
    <definedName name="StatLabel12">#REF!</definedName>
    <definedName name="StatLabel13">#REF!</definedName>
    <definedName name="StatLabel14">#REF!</definedName>
    <definedName name="StatLabel15">#REF!</definedName>
    <definedName name="StatLabel16">#REF!</definedName>
    <definedName name="StatLabel17">#REF!</definedName>
    <definedName name="StatLabel18">#REF!</definedName>
    <definedName name="StatLabel19">#REF!</definedName>
    <definedName name="StatLabel2">#REF!</definedName>
    <definedName name="StatLabel20">#REF!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vised" localSheetId="1" hidden="1">{#N/A,#N/A,FALSE,"O&amp;M by processes";#N/A,#N/A,FALSE,"Elec Act vs Bud";#N/A,#N/A,FALSE,"G&amp;A";#N/A,#N/A,FALSE,"BGS";#N/A,#N/A,FALSE,"Res Cost"}</definedName>
    <definedName name="statsrevised" localSheetId="0" hidden="1">{#N/A,#N/A,FALSE,"O&amp;M by processes";#N/A,#N/A,FALSE,"Elec Act vs Bud";#N/A,#N/A,FALSE,"G&amp;A";#N/A,#N/A,FALSE,"BGS";#N/A,#N/A,FALSE,"Res Cost"}</definedName>
    <definedName name="statsrevised" localSheetId="7" hidden="1">{#N/A,#N/A,FALSE,"O&amp;M by processes";#N/A,#N/A,FALSE,"Elec Act vs Bud";#N/A,#N/A,FALSE,"G&amp;A";#N/A,#N/A,FALSE,"BGS";#N/A,#N/A,FALSE,"Res Cost"}</definedName>
    <definedName name="statsrevised" localSheetId="9" hidden="1">{#N/A,#N/A,FALSE,"O&amp;M by processes";#N/A,#N/A,FALSE,"Elec Act vs Bud";#N/A,#N/A,FALSE,"G&amp;A";#N/A,#N/A,FALSE,"BGS";#N/A,#N/A,FALSE,"Res Cost"}</definedName>
    <definedName name="statsrevised" hidden="1">{#N/A,#N/A,FALSE,"O&amp;M by processes";#N/A,#N/A,FALSE,"Elec Act vs Bud";#N/A,#N/A,FALSE,"G&amp;A";#N/A,#N/A,FALSE,"BGS";#N/A,#N/A,FALSE,"Res Cost"}</definedName>
    <definedName name="StatTop">#REF!</definedName>
    <definedName name="Status">#REF!</definedName>
    <definedName name="Status2">#REF!</definedName>
    <definedName name="stc">#REF!</definedName>
    <definedName name="STCODE">#REF!</definedName>
    <definedName name="STD">#REF!</definedName>
    <definedName name="stdalne_Scenario_1_List">#REF!</definedName>
    <definedName name="SteelHide" localSheetId="1">#REF!</definedName>
    <definedName name="SteelHide" localSheetId="0">#REF!</definedName>
    <definedName name="SteelHide" localSheetId="7">#REF!</definedName>
    <definedName name="SteelHide">#REF!</definedName>
    <definedName name="SteeringData">#REF!</definedName>
    <definedName name="STEP">#REF!</definedName>
    <definedName name="STEVEC">#REF!</definedName>
    <definedName name="STEVEP">#REF!</definedName>
    <definedName name="STMTH1">#REF!</definedName>
    <definedName name="STMTH2">#REF!</definedName>
    <definedName name="STN">#REF!</definedName>
    <definedName name="StockExchange">#REF!</definedName>
    <definedName name="StockPriceBalanceSheet">#REF!</definedName>
    <definedName name="storage" localSheetId="1" hidden="1">{#N/A,#N/A,FALSE,"Inv. in cons subs";#N/A,#N/A,FALSE,"Intercomp.";#N/A,#N/A,FALSE,"Common Stock";#N/A,#N/A,FALSE,"Beg. or year re";#N/A,#N/A,FALSE,"Inv. NC sub-undist"}</definedName>
    <definedName name="storage" localSheetId="0" hidden="1">{#N/A,#N/A,FALSE,"Inv. in cons subs";#N/A,#N/A,FALSE,"Intercomp.";#N/A,#N/A,FALSE,"Common Stock";#N/A,#N/A,FALSE,"Beg. or year re";#N/A,#N/A,FALSE,"Inv. NC sub-undist"}</definedName>
    <definedName name="storage" localSheetId="7" hidden="1">{#N/A,#N/A,FALSE,"Inv. in cons subs";#N/A,#N/A,FALSE,"Intercomp.";#N/A,#N/A,FALSE,"Common Stock";#N/A,#N/A,FALSE,"Beg. or year re";#N/A,#N/A,FALSE,"Inv. NC sub-undist"}</definedName>
    <definedName name="storage" localSheetId="9"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ore">#REF!</definedName>
    <definedName name="STPOS1">#REF!</definedName>
    <definedName name="STPOS2">#REF!</definedName>
    <definedName name="STPSPLPOS">#REF!</definedName>
    <definedName name="Straight_Line">#REF!</definedName>
    <definedName name="StraightLongTermDebt">#REF!</definedName>
    <definedName name="StraightPreferredBookValue">#REF!</definedName>
    <definedName name="StraightPreferredLiquidValue">#REF!</definedName>
    <definedName name="street">#REF!</definedName>
    <definedName name="street1">#REF!</definedName>
    <definedName name="STRESS_RELIEVIN" localSheetId="1">#REF!</definedName>
    <definedName name="STRESS_RELIEVIN" localSheetId="0">#REF!</definedName>
    <definedName name="STRESS_RELIEVIN" localSheetId="7">#REF!</definedName>
    <definedName name="STRESS_RELIEVIN">#REF!</definedName>
    <definedName name="stretch">#REF!</definedName>
    <definedName name="Strike_days">#REF!</definedName>
    <definedName name="stub">#REF!</definedName>
    <definedName name="Stub.Factor.Acq">#REF!</definedName>
    <definedName name="Stub.Factor.Tar">#REF!</definedName>
    <definedName name="stub_adjustment">#REF!</definedName>
    <definedName name="stub_months">#REF!</definedName>
    <definedName name="stub_period">#REF!</definedName>
    <definedName name="stub_year">#REF!</definedName>
    <definedName name="Stubmonths">#REF!</definedName>
    <definedName name="STUNIT">#REF!</definedName>
    <definedName name="su">#REF!</definedName>
    <definedName name="Sub_CC_Desc">#REF!</definedName>
    <definedName name="Sub_CC_Dollars">#REF!</definedName>
    <definedName name="SUB_TYPE">#REF!</definedName>
    <definedName name="Subcontractor_Bonds">#REF!</definedName>
    <definedName name="Subcontractor_Budgeting_Dollars">#REF!</definedName>
    <definedName name="Subcontractor_CC">#REF!</definedName>
    <definedName name="SubConUnitNumber">#REF!</definedName>
    <definedName name="SubConUnitPrice">#REF!</definedName>
    <definedName name="SubordinatedRating">#REF!</definedName>
    <definedName name="Subprofit">#REF!</definedName>
    <definedName name="Subsistence">#REF!</definedName>
    <definedName name="SubstationAlloc">#REF!</definedName>
    <definedName name="SubstationDepr">#REF!</definedName>
    <definedName name="Success_Fee">#REF!</definedName>
    <definedName name="SUGA_INDEX">#REF!</definedName>
    <definedName name="sugarcreek">#REF!</definedName>
    <definedName name="SUM">#REF!</definedName>
    <definedName name="Sum_KSheet1_1">#REF!,#REF!</definedName>
    <definedName name="Sum_KSheet1_2">#REF!,#REF!</definedName>
    <definedName name="Sum_KSheet3_8">#REF!</definedName>
    <definedName name="Sum_KSheet32_10">#REF!</definedName>
    <definedName name="Sum_KSheet32_11">#REF!,#REF!</definedName>
    <definedName name="Sum_KSheet32_12">#REF!,#REF!,#REF!,#REF!</definedName>
    <definedName name="Sum_KSheet32_14">#REF!</definedName>
    <definedName name="Sum_KSheet32_15">#REF!</definedName>
    <definedName name="Sum_KSheet32_18">#REF!</definedName>
    <definedName name="Sum_KSheet32_19">#REF!</definedName>
    <definedName name="Sum_KSheet32_2">#REF!</definedName>
    <definedName name="Sum_KSheet32_3">#REF!</definedName>
    <definedName name="Sum_KSheet32_4">#REF!,#REF!,#REF!,#REF!,#REF!</definedName>
    <definedName name="Sum_KSheet32_6">#REF!,#REF!</definedName>
    <definedName name="Sum_KSheet32_7">#REF!</definedName>
    <definedName name="Sum_KSheet32_8">#REF!,#REF!,#REF!</definedName>
    <definedName name="Sum_KSheet32_9">#REF!</definedName>
    <definedName name="Sum_KSheet4_1">#REF!,#REF!</definedName>
    <definedName name="Sum_KSheet5_1">#REF!,#REF!,#REF!</definedName>
    <definedName name="Sum_KSheet5_2">#REF!,#REF!,#REF!</definedName>
    <definedName name="Sum_KSheet5_3">#REF!</definedName>
    <definedName name="sum_select">#REF!</definedName>
    <definedName name="SUM_TECH">#REF!</definedName>
    <definedName name="SUM_VALUES">#REF!</definedName>
    <definedName name="sum_values_D">#REF!</definedName>
    <definedName name="sum99.xls">#REF!</definedName>
    <definedName name="SUMA">#REF!</definedName>
    <definedName name="SUMAB">#REF!</definedName>
    <definedName name="SUMAS">#REF!</definedName>
    <definedName name="SUMBORD">#REF!</definedName>
    <definedName name="SumIfCol">#REF!</definedName>
    <definedName name="SUMMARIES" localSheetId="1">#REF!</definedName>
    <definedName name="SUMMARIES" localSheetId="0">#REF!</definedName>
    <definedName name="SUMMARIES" localSheetId="7">#REF!</definedName>
    <definedName name="SUMMARIES">#REF!</definedName>
    <definedName name="summary">#REF!</definedName>
    <definedName name="summary_2">#REF!</definedName>
    <definedName name="summary_3">#REF!</definedName>
    <definedName name="summaryArray">#REF!</definedName>
    <definedName name="SUMMARYGGVA">#REF!</definedName>
    <definedName name="SummaryInsert" localSheetId="1">#REF!</definedName>
    <definedName name="SummaryInsert" localSheetId="0">#REF!</definedName>
    <definedName name="SummaryInsert" localSheetId="7">#REF!</definedName>
    <definedName name="SummaryInsert">#REF!</definedName>
    <definedName name="SUMMARYLGP2">#REF!</definedName>
    <definedName name="SummerMW">#REF!</definedName>
    <definedName name="sungard">#N/A</definedName>
    <definedName name="Super_Dollars">#REF!</definedName>
    <definedName name="support" localSheetId="1" hidden="1">{#N/A,#N/A,FALSE,"O&amp;M by processes";#N/A,#N/A,FALSE,"Elec Act vs Bud";#N/A,#N/A,FALSE,"G&amp;A";#N/A,#N/A,FALSE,"BGS";#N/A,#N/A,FALSE,"Res Cost"}</definedName>
    <definedName name="support" localSheetId="0" hidden="1">{#N/A,#N/A,FALSE,"O&amp;M by processes";#N/A,#N/A,FALSE,"Elec Act vs Bud";#N/A,#N/A,FALSE,"G&amp;A";#N/A,#N/A,FALSE,"BGS";#N/A,#N/A,FALSE,"Res Cost"}</definedName>
    <definedName name="support" localSheetId="7" hidden="1">{#N/A,#N/A,FALSE,"O&amp;M by processes";#N/A,#N/A,FALSE,"Elec Act vs Bud";#N/A,#N/A,FALSE,"G&amp;A";#N/A,#N/A,FALSE,"BGS";#N/A,#N/A,FALSE,"Res Cost"}</definedName>
    <definedName name="support" localSheetId="9"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 hidden="1">{#N/A,#N/A,FALSE,"O&amp;M by processes";#N/A,#N/A,FALSE,"Elec Act vs Bud";#N/A,#N/A,FALSE,"G&amp;A";#N/A,#N/A,FALSE,"BGS";#N/A,#N/A,FALSE,"Res Cost"}</definedName>
    <definedName name="supporti" localSheetId="0" hidden="1">{#N/A,#N/A,FALSE,"O&amp;M by processes";#N/A,#N/A,FALSE,"Elec Act vs Bud";#N/A,#N/A,FALSE,"G&amp;A";#N/A,#N/A,FALSE,"BGS";#N/A,#N/A,FALSE,"Res Cost"}</definedName>
    <definedName name="supporti" localSheetId="7" hidden="1">{#N/A,#N/A,FALSE,"O&amp;M by processes";#N/A,#N/A,FALSE,"Elec Act vs Bud";#N/A,#N/A,FALSE,"G&amp;A";#N/A,#N/A,FALSE,"BGS";#N/A,#N/A,FALSE,"Res Cost"}</definedName>
    <definedName name="supporti" localSheetId="9" hidden="1">{#N/A,#N/A,FALSE,"O&amp;M by processes";#N/A,#N/A,FALSE,"Elec Act vs Bud";#N/A,#N/A,FALSE,"G&amp;A";#N/A,#N/A,FALSE,"BGS";#N/A,#N/A,FALSE,"Res Cost"}</definedName>
    <definedName name="supporti" hidden="1">{#N/A,#N/A,FALSE,"O&amp;M by processes";#N/A,#N/A,FALSE,"Elec Act vs Bud";#N/A,#N/A,FALSE,"G&amp;A";#N/A,#N/A,FALSE,"BGS";#N/A,#N/A,FALSE,"Res Cost"}</definedName>
    <definedName name="Supt_Hours">#REF!</definedName>
    <definedName name="surogate">#REF!</definedName>
    <definedName name="surplus_pct">#REF!</definedName>
    <definedName name="surplus_point">#REF!</definedName>
    <definedName name="surrogate">#REF!</definedName>
    <definedName name="SUTA">#REF!</definedName>
    <definedName name="SUTA_APPLIED">#REF!</definedName>
    <definedName name="SUTA_Dollars">#REF!</definedName>
    <definedName name="SUTA_Override">#REF!</definedName>
    <definedName name="SUTA0113">#REF!</definedName>
    <definedName name="SUTA0114">#REF!</definedName>
    <definedName name="SUTA0114APP">#REF!</definedName>
    <definedName name="SUTA0213">#REF!</definedName>
    <definedName name="SUTA0214">#REF!</definedName>
    <definedName name="SUTA0214APP">#REF!</definedName>
    <definedName name="SUTA0313">#REF!</definedName>
    <definedName name="SUTA0314">#REF!</definedName>
    <definedName name="SUTA0314APP">#REF!</definedName>
    <definedName name="Suta2017">#REF!</definedName>
    <definedName name="SUTA3013">#REF!</definedName>
    <definedName name="SUTA3014">#REF!</definedName>
    <definedName name="SUTA3014APP">#REF!</definedName>
    <definedName name="SUTA3512">#REF!</definedName>
    <definedName name="SUTA3513">#REF!</definedName>
    <definedName name="SUTA3514">#REF!</definedName>
    <definedName name="SUTA3514APP">#REF!</definedName>
    <definedName name="SUTA6512">#REF!</definedName>
    <definedName name="SUTA6513">#REF!</definedName>
    <definedName name="SUTA6514">#REF!</definedName>
    <definedName name="SUTA6514APP">#REF!</definedName>
    <definedName name="SUTAHAR12">#REF!</definedName>
    <definedName name="SUTALEM12">#REF!</definedName>
    <definedName name="Sutatest">#REF!</definedName>
    <definedName name="Swag">#REF!</definedName>
    <definedName name="Swaps1">#REF!</definedName>
    <definedName name="Swaps2">#REF!</definedName>
    <definedName name="Swaps3">#REF!</definedName>
    <definedName name="sweep">#REF!</definedName>
    <definedName name="sweepAFail">#REF!</definedName>
    <definedName name="sweepAPass">#REF!</definedName>
    <definedName name="sweepB">#REF!</definedName>
    <definedName name="swEscalation">#REF!</definedName>
    <definedName name="swingcogs">#REF!</definedName>
    <definedName name="swinggross">#REF!</definedName>
    <definedName name="swingop">#REF!</definedName>
    <definedName name="switch">#REF!</definedName>
    <definedName name="switch2">#REF!</definedName>
    <definedName name="SYLM">#REF!</definedName>
    <definedName name="SYLMPK">#REF!</definedName>
    <definedName name="Synergies">#REF!</definedName>
    <definedName name="synergy">#REF!</definedName>
    <definedName name="SYNLease_date">#REF!</definedName>
    <definedName name="SYNOption_price">#REF!</definedName>
    <definedName name="SYSTEM_LOAD_AREA_INTERVAL_DATA">#REF!</definedName>
    <definedName name="SYSTEM_LOAD_AREA_LOAD_FILE">#REF!</definedName>
    <definedName name="SYSTEM_REPORT_REGION_DATA">#REF!</definedName>
    <definedName name="T">#REF!</definedName>
    <definedName name="t_1">0.0000694444388500415</definedName>
    <definedName name="T_common_ratio">#REF!</definedName>
    <definedName name="T_cost_common">#REF!</definedName>
    <definedName name="T_cost_debt">#REF!</definedName>
    <definedName name="T_cost_pref">#REF!</definedName>
    <definedName name="T_debt_ratio">#REF!</definedName>
    <definedName name="T_L_ALLOWANCE">#REF!</definedName>
    <definedName name="T_pref_ratio">#REF!</definedName>
    <definedName name="t_tartax">#REF!</definedName>
    <definedName name="T1.Column1">#REF!</definedName>
    <definedName name="TA">#REF!</definedName>
    <definedName name="TABLE">#REF!</definedName>
    <definedName name="TABLE_ALL" localSheetId="1">#REF!</definedName>
    <definedName name="TABLE_ALL" localSheetId="0">#REF!</definedName>
    <definedName name="TABLE_ALL" localSheetId="7">#REF!</definedName>
    <definedName name="TABLE_ALL">#REF!</definedName>
    <definedName name="tabledat">#REF!</definedName>
    <definedName name="TABLELESS4COL" localSheetId="1">#REF!</definedName>
    <definedName name="TABLELESS4COL" localSheetId="0">#REF!</definedName>
    <definedName name="TABLELESS4COL" localSheetId="7">#REF!</definedName>
    <definedName name="TABLELESS4COL">#REF!</definedName>
    <definedName name="TABLESUMMARY" localSheetId="1">#REF!</definedName>
    <definedName name="TABLESUMMARY" localSheetId="0">#REF!</definedName>
    <definedName name="TABLESUMMARY" localSheetId="7">#REF!</definedName>
    <definedName name="TABLESUMMARY">#REF!</definedName>
    <definedName name="Tags">#REF!</definedName>
    <definedName name="TangibleBook">#REF!</definedName>
    <definedName name="TangibleBookValuePerShare">#REF!</definedName>
    <definedName name="TAR">#REF!</definedName>
    <definedName name="tarbs">#REF!</definedName>
    <definedName name="tarcf">#REF!</definedName>
    <definedName name="TarCommitFee">#REF!</definedName>
    <definedName name="tarcredit">#REF!</definedName>
    <definedName name="tardebt">#REF!</definedName>
    <definedName name="TarDebtCap">#REF!</definedName>
    <definedName name="tarepsdate">#REF!</definedName>
    <definedName name="tarepsdate1">#REF!</definedName>
    <definedName name="tarepsdate2">#REF!</definedName>
    <definedName name="tarepsgrowth">#REF!</definedName>
    <definedName name="tarexercise">#REF!</definedName>
    <definedName name="TarExistDepYrs">#REF!</definedName>
    <definedName name="Targ1">#REF!</definedName>
    <definedName name="TARGET">#REF!</definedName>
    <definedName name="target_name">#REF!</definedName>
    <definedName name="targetbook">#REF!</definedName>
    <definedName name="targetcash">#REF!</definedName>
    <definedName name="targetdebt">#REF!</definedName>
    <definedName name="TargetLboProjection">#REF!</definedName>
    <definedName name="targetshares">#REF!</definedName>
    <definedName name="targetticker">#REF!</definedName>
    <definedName name="TarGwlAmrtYrs">#REF!</definedName>
    <definedName name="TarHistYear">#REF!</definedName>
    <definedName name="TarIntgAmrtYrs">#REF!</definedName>
    <definedName name="taris">#REF!</definedName>
    <definedName name="TarNewDepYrs">#REF!</definedName>
    <definedName name="taroptions">#REF!</definedName>
    <definedName name="TarStubQtr">#REF!</definedName>
    <definedName name="TarTaxRate">#REF!</definedName>
    <definedName name="tarwc">#REF!</definedName>
    <definedName name="TarYearEnd">#REF!</definedName>
    <definedName name="tax">#REF!</definedName>
    <definedName name="tax_cad">#REF!</definedName>
    <definedName name="Tax_CaptG">#REF!</definedName>
    <definedName name="Tax_Gross_Up_Payment_Month">#REF!</definedName>
    <definedName name="Tax_Rate">#REF!</definedName>
    <definedName name="taxes">#N/A</definedName>
    <definedName name="TAXPAYER_S_YEAR">#REF!</definedName>
    <definedName name="taxpercent">#REF!</definedName>
    <definedName name="taxpercentP3">#REF!</definedName>
    <definedName name="taxr">#REF!</definedName>
    <definedName name="Taxrate">#REF!</definedName>
    <definedName name="TaxToggle">#REF!</definedName>
    <definedName name="TB">#REF!</definedName>
    <definedName name="tbal">#REF!</definedName>
    <definedName name="TBbal">#REF!</definedName>
    <definedName name="tbl_DebTexport">#REF!</definedName>
    <definedName name="tbldays">#REF!</definedName>
    <definedName name="tblecontents">#N/A</definedName>
    <definedName name="TBSummary">#REF!</definedName>
    <definedName name="tbytd">#REF!</definedName>
    <definedName name="td_emp_red">#REF!</definedName>
    <definedName name="TECH1">#REF!</definedName>
    <definedName name="TECH2">#REF!</definedName>
    <definedName name="TECH3">#REF!</definedName>
    <definedName name="TECH4">#REF!</definedName>
    <definedName name="TECH5">#REF!</definedName>
    <definedName name="TECH6">#REF!</definedName>
    <definedName name="temp">#N/A</definedName>
    <definedName name="Temp_Years">#REF!</definedName>
    <definedName name="template">#REF!</definedName>
    <definedName name="tenebitda">#REF!</definedName>
    <definedName name="TENoOne">#REF!</definedName>
    <definedName name="TENOR">#REF!</definedName>
    <definedName name="tenorA">#REF!</definedName>
    <definedName name="tenorB">#REF!</definedName>
    <definedName name="tenorC">#REF!</definedName>
    <definedName name="TenorOffset">#REF!</definedName>
    <definedName name="TENoTwo">#REF!</definedName>
    <definedName name="tensum">#REF!</definedName>
    <definedName name="TEPPCO_INVOICE">#REF!</definedName>
    <definedName name="TEPPCO_VOUCHER">#REF!</definedName>
    <definedName name="term">#REF!</definedName>
    <definedName name="term7">#REF!</definedName>
    <definedName name="terma01">#REF!</definedName>
    <definedName name="termb01">#REF!</definedName>
    <definedName name="termLoanAmortA">#REF!</definedName>
    <definedName name="termLoanAmortB">#REF!</definedName>
    <definedName name="termLoanAmortC">#REF!</definedName>
    <definedName name="terrf">#REF!</definedName>
    <definedName name="terrfee1">#REF!</definedName>
    <definedName name="terrfees">#REF!</definedName>
    <definedName name="terrfees01">#REF!</definedName>
    <definedName name="terrfees1">#REF!</definedName>
    <definedName name="terrfees1a">#REF!</definedName>
    <definedName name="terrfees1c">#REF!</definedName>
    <definedName name="terrfees2">#REF!</definedName>
    <definedName name="terrfeesa">#REF!</definedName>
    <definedName name="terrfeesb">#REF!</definedName>
    <definedName name="terrfeess">#REF!</definedName>
    <definedName name="TEST">2000</definedName>
    <definedName name="test1" localSheetId="1" hidden="1">{#N/A,#N/A,TRUE,"MAIN FT TERM";#N/A,#N/A,TRUE,"MCI  FT TERM ";#N/A,#N/A,TRUE,"OC12 EQV"}</definedName>
    <definedName name="test1" localSheetId="0" hidden="1">{#N/A,#N/A,TRUE,"MAIN FT TERM";#N/A,#N/A,TRUE,"MCI  FT TERM ";#N/A,#N/A,TRUE,"OC12 EQV"}</definedName>
    <definedName name="test1" localSheetId="7" hidden="1">{#N/A,#N/A,TRUE,"MAIN FT TERM";#N/A,#N/A,TRUE,"MCI  FT TERM ";#N/A,#N/A,TRUE,"OC12 EQV"}</definedName>
    <definedName name="test1" localSheetId="9" hidden="1">{#N/A,#N/A,TRUE,"MAIN FT TERM";#N/A,#N/A,TRUE,"MCI  FT TERM ";#N/A,#N/A,TRUE,"OC12 EQV"}</definedName>
    <definedName name="test1" hidden="1">{#N/A,#N/A,TRUE,"MAIN FT TERM";#N/A,#N/A,TRUE,"MCI  FT TERM ";#N/A,#N/A,TRUE,"OC12 EQV"}</definedName>
    <definedName name="test2">#REF!</definedName>
    <definedName name="test4" localSheetId="1" hidden="1">{#N/A,#N/A,TRUE,"MAIN FT TERM";#N/A,#N/A,TRUE,"MCI  FT TERM ";#N/A,#N/A,TRUE,"OC12 EQV"}</definedName>
    <definedName name="test4" localSheetId="0" hidden="1">{#N/A,#N/A,TRUE,"MAIN FT TERM";#N/A,#N/A,TRUE,"MCI  FT TERM ";#N/A,#N/A,TRUE,"OC12 EQV"}</definedName>
    <definedName name="test4" localSheetId="7" hidden="1">{#N/A,#N/A,TRUE,"MAIN FT TERM";#N/A,#N/A,TRUE,"MCI  FT TERM ";#N/A,#N/A,TRUE,"OC12 EQV"}</definedName>
    <definedName name="test4" localSheetId="9" hidden="1">{#N/A,#N/A,TRUE,"MAIN FT TERM";#N/A,#N/A,TRUE,"MCI  FT TERM ";#N/A,#N/A,TRUE,"OC12 EQV"}</definedName>
    <definedName name="test4" hidden="1">{#N/A,#N/A,TRUE,"MAIN FT TERM";#N/A,#N/A,TRUE,"MCI  FT TERM ";#N/A,#N/A,TRUE,"OC12 EQV"}</definedName>
    <definedName name="test5" localSheetId="1" hidden="1">{#N/A,#N/A,FALSE,"DAOCM 2차 검토"}</definedName>
    <definedName name="test5" localSheetId="0" hidden="1">{#N/A,#N/A,FALSE,"DAOCM 2차 검토"}</definedName>
    <definedName name="test5" localSheetId="7" hidden="1">{#N/A,#N/A,FALSE,"DAOCM 2차 검토"}</definedName>
    <definedName name="test5" localSheetId="9" hidden="1">{#N/A,#N/A,FALSE,"DAOCM 2차 검토"}</definedName>
    <definedName name="test5" hidden="1">{#N/A,#N/A,FALSE,"DAOCM 2차 검토"}</definedName>
    <definedName name="TESTCOUNT">#REF!</definedName>
    <definedName name="TestData">#REF!</definedName>
    <definedName name="testing" localSheetId="1" hidden="1">{"detail305",#N/A,FALSE,"BI-305"}</definedName>
    <definedName name="testing" localSheetId="0" hidden="1">{"detail305",#N/A,FALSE,"BI-305"}</definedName>
    <definedName name="testing" localSheetId="7" hidden="1">{"detail305",#N/A,FALSE,"BI-305"}</definedName>
    <definedName name="testing" localSheetId="9" hidden="1">{"detail305",#N/A,FALSE,"BI-305"}</definedName>
    <definedName name="testing" hidden="1">{"detail305",#N/A,FALSE,"BI-305"}</definedName>
    <definedName name="TextEnd">#REF!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RangeCount" hidden="1">6</definedName>
    <definedName name="TextStart">#REF!</definedName>
    <definedName name="TF" localSheetId="1">#REF!</definedName>
    <definedName name="TF" localSheetId="0">#REF!</definedName>
    <definedName name="TF" localSheetId="7">#REF!</definedName>
    <definedName name="TF">#REF!</definedName>
    <definedName name="TFAC">#REF!</definedName>
    <definedName name="the">#REF!,#REF!,#REF!,#REF!</definedName>
    <definedName name="Third_Party_Success_Fees">#REF!</definedName>
    <definedName name="thou">#REF!</definedName>
    <definedName name="Ticker">#REF!</definedName>
    <definedName name="ticker2">#REF!</definedName>
    <definedName name="TickerNumber">#REF!</definedName>
    <definedName name="TIE_TO_GAS_INCOME_MODEL">#REF!</definedName>
    <definedName name="TIRE1">#REF!</definedName>
    <definedName name="TIRE2">#REF!</definedName>
    <definedName name="TIRE3">#REF!</definedName>
    <definedName name="TIRE4">#REF!</definedName>
    <definedName name="TITLE" localSheetId="1">#REF!</definedName>
    <definedName name="TITLE" localSheetId="0">#REF!</definedName>
    <definedName name="TITLE" localSheetId="7">#REF!</definedName>
    <definedName name="TITLE">#REF!</definedName>
    <definedName name="TITLE_1">#REF!</definedName>
    <definedName name="title1">#REF!</definedName>
    <definedName name="Title5">#REF!</definedName>
    <definedName name="TO_LENGTH">#REF!</definedName>
    <definedName name="TO_TOT_STR">#REF!</definedName>
    <definedName name="TOD_Factor_H1">#REF!</definedName>
    <definedName name="TOD_Factor_H2">#REF!</definedName>
    <definedName name="TODAY">#REF!</definedName>
    <definedName name="TODAY2">#REF!</definedName>
    <definedName name="today3">#REF!</definedName>
    <definedName name="TODAY4">#REF!</definedName>
    <definedName name="TODAY5">#REF!</definedName>
    <definedName name="TODAY6">#REF!</definedName>
    <definedName name="Toll">#REF!</definedName>
    <definedName name="Toll_Pmts">#REF!</definedName>
    <definedName name="TOLL2">#REF!</definedName>
    <definedName name="tolledMW">#REF!</definedName>
    <definedName name="tollPrice">#REF!</definedName>
    <definedName name="TollSCFees">#REF!</definedName>
    <definedName name="tollTenor">#REF!</definedName>
    <definedName name="TollTotal">#REF!</definedName>
    <definedName name="tolltotals">#REF!</definedName>
    <definedName name="tollvolumes">#REF!</definedName>
    <definedName name="toma" localSheetId="1" hidden="1">{#N/A,#N/A,FALSE,"O&amp;M by processes";#N/A,#N/A,FALSE,"Elec Act vs Bud";#N/A,#N/A,FALSE,"G&amp;A";#N/A,#N/A,FALSE,"BGS";#N/A,#N/A,FALSE,"Res Cost"}</definedName>
    <definedName name="toma" localSheetId="0" hidden="1">{#N/A,#N/A,FALSE,"O&amp;M by processes";#N/A,#N/A,FALSE,"Elec Act vs Bud";#N/A,#N/A,FALSE,"G&amp;A";#N/A,#N/A,FALSE,"BGS";#N/A,#N/A,FALSE,"Res Cost"}</definedName>
    <definedName name="toma" localSheetId="7" hidden="1">{#N/A,#N/A,FALSE,"O&amp;M by processes";#N/A,#N/A,FALSE,"Elec Act vs Bud";#N/A,#N/A,FALSE,"G&amp;A";#N/A,#N/A,FALSE,"BGS";#N/A,#N/A,FALSE,"Res Cost"}</definedName>
    <definedName name="toma" localSheetId="9"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 hidden="1">{#N/A,#N/A,FALSE,"O&amp;M by processes";#N/A,#N/A,FALSE,"Elec Act vs Bud";#N/A,#N/A,FALSE,"G&amp;A";#N/A,#N/A,FALSE,"BGS";#N/A,#N/A,FALSE,"Res Cost"}</definedName>
    <definedName name="tomb" localSheetId="0" hidden="1">{#N/A,#N/A,FALSE,"O&amp;M by processes";#N/A,#N/A,FALSE,"Elec Act vs Bud";#N/A,#N/A,FALSE,"G&amp;A";#N/A,#N/A,FALSE,"BGS";#N/A,#N/A,FALSE,"Res Cost"}</definedName>
    <definedName name="tomb" localSheetId="7" hidden="1">{#N/A,#N/A,FALSE,"O&amp;M by processes";#N/A,#N/A,FALSE,"Elec Act vs Bud";#N/A,#N/A,FALSE,"G&amp;A";#N/A,#N/A,FALSE,"BGS";#N/A,#N/A,FALSE,"Res Cost"}</definedName>
    <definedName name="tomb" localSheetId="9"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 hidden="1">{#N/A,#N/A,FALSE,"O&amp;M by processes";#N/A,#N/A,FALSE,"Elec Act vs Bud";#N/A,#N/A,FALSE,"G&amp;A";#N/A,#N/A,FALSE,"BGS";#N/A,#N/A,FALSE,"Res Cost"}</definedName>
    <definedName name="tomc" localSheetId="0" hidden="1">{#N/A,#N/A,FALSE,"O&amp;M by processes";#N/A,#N/A,FALSE,"Elec Act vs Bud";#N/A,#N/A,FALSE,"G&amp;A";#N/A,#N/A,FALSE,"BGS";#N/A,#N/A,FALSE,"Res Cost"}</definedName>
    <definedName name="tomc" localSheetId="7" hidden="1">{#N/A,#N/A,FALSE,"O&amp;M by processes";#N/A,#N/A,FALSE,"Elec Act vs Bud";#N/A,#N/A,FALSE,"G&amp;A";#N/A,#N/A,FALSE,"BGS";#N/A,#N/A,FALSE,"Res Cost"}</definedName>
    <definedName name="tomc" localSheetId="9"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 hidden="1">{#N/A,#N/A,FALSE,"O&amp;M by processes";#N/A,#N/A,FALSE,"Elec Act vs Bud";#N/A,#N/A,FALSE,"G&amp;A";#N/A,#N/A,FALSE,"BGS";#N/A,#N/A,FALSE,"Res Cost"}</definedName>
    <definedName name="tomd" localSheetId="0" hidden="1">{#N/A,#N/A,FALSE,"O&amp;M by processes";#N/A,#N/A,FALSE,"Elec Act vs Bud";#N/A,#N/A,FALSE,"G&amp;A";#N/A,#N/A,FALSE,"BGS";#N/A,#N/A,FALSE,"Res Cost"}</definedName>
    <definedName name="tomd" localSheetId="7" hidden="1">{#N/A,#N/A,FALSE,"O&amp;M by processes";#N/A,#N/A,FALSE,"Elec Act vs Bud";#N/A,#N/A,FALSE,"G&amp;A";#N/A,#N/A,FALSE,"BGS";#N/A,#N/A,FALSE,"Res Cost"}</definedName>
    <definedName name="tomd" localSheetId="9"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 hidden="1">{#N/A,#N/A,FALSE,"O&amp;M by processes";#N/A,#N/A,FALSE,"Elec Act vs Bud";#N/A,#N/A,FALSE,"G&amp;A";#N/A,#N/A,FALSE,"BGS";#N/A,#N/A,FALSE,"Res Cost"}</definedName>
    <definedName name="tomx" localSheetId="0" hidden="1">{#N/A,#N/A,FALSE,"O&amp;M by processes";#N/A,#N/A,FALSE,"Elec Act vs Bud";#N/A,#N/A,FALSE,"G&amp;A";#N/A,#N/A,FALSE,"BGS";#N/A,#N/A,FALSE,"Res Cost"}</definedName>
    <definedName name="tomx" localSheetId="7" hidden="1">{#N/A,#N/A,FALSE,"O&amp;M by processes";#N/A,#N/A,FALSE,"Elec Act vs Bud";#N/A,#N/A,FALSE,"G&amp;A";#N/A,#N/A,FALSE,"BGS";#N/A,#N/A,FALSE,"Res Cost"}</definedName>
    <definedName name="tomx" localSheetId="9"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 hidden="1">{#N/A,#N/A,FALSE,"O&amp;M by processes";#N/A,#N/A,FALSE,"Elec Act vs Bud";#N/A,#N/A,FALSE,"G&amp;A";#N/A,#N/A,FALSE,"BGS";#N/A,#N/A,FALSE,"Res Cost"}</definedName>
    <definedName name="tomy" localSheetId="0" hidden="1">{#N/A,#N/A,FALSE,"O&amp;M by processes";#N/A,#N/A,FALSE,"Elec Act vs Bud";#N/A,#N/A,FALSE,"G&amp;A";#N/A,#N/A,FALSE,"BGS";#N/A,#N/A,FALSE,"Res Cost"}</definedName>
    <definedName name="tomy" localSheetId="7" hidden="1">{#N/A,#N/A,FALSE,"O&amp;M by processes";#N/A,#N/A,FALSE,"Elec Act vs Bud";#N/A,#N/A,FALSE,"G&amp;A";#N/A,#N/A,FALSE,"BGS";#N/A,#N/A,FALSE,"Res Cost"}</definedName>
    <definedName name="tomy" localSheetId="9"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 hidden="1">{#N/A,#N/A,FALSE,"O&amp;M by processes";#N/A,#N/A,FALSE,"Elec Act vs Bud";#N/A,#N/A,FALSE,"G&amp;A";#N/A,#N/A,FALSE,"BGS";#N/A,#N/A,FALSE,"Res Cost"}</definedName>
    <definedName name="tomz" localSheetId="0" hidden="1">{#N/A,#N/A,FALSE,"O&amp;M by processes";#N/A,#N/A,FALSE,"Elec Act vs Bud";#N/A,#N/A,FALSE,"G&amp;A";#N/A,#N/A,FALSE,"BGS";#N/A,#N/A,FALSE,"Res Cost"}</definedName>
    <definedName name="tomz" localSheetId="7" hidden="1">{#N/A,#N/A,FALSE,"O&amp;M by processes";#N/A,#N/A,FALSE,"Elec Act vs Bud";#N/A,#N/A,FALSE,"G&amp;A";#N/A,#N/A,FALSE,"BGS";#N/A,#N/A,FALSE,"Res Cost"}</definedName>
    <definedName name="tomz" localSheetId="9"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comp">#REF!</definedName>
    <definedName name="topcopy">#REF!</definedName>
    <definedName name="topfoot">#REF!</definedName>
    <definedName name="TOPSEG">#REF!</definedName>
    <definedName name="TOT">#REF!</definedName>
    <definedName name="tot_emp_red">#REF!</definedName>
    <definedName name="Tot_Fuel_Exp_Fixed">#REF!</definedName>
    <definedName name="Tot_Fuel_Exp_Var">#REF!</definedName>
    <definedName name="total_assets">#REF!</definedName>
    <definedName name="Total_Aux_Pwr_MWhrs">#REF!</definedName>
    <definedName name="Total_Bid">#REF!</definedName>
    <definedName name="Total_Business_Expansion_CAPX">#REF!</definedName>
    <definedName name="TOTAL_CAPITAL_EXPENDITURES">#REF!</definedName>
    <definedName name="Total_CAPX">#REF!</definedName>
    <definedName name="Total_common_equity">#REF!</definedName>
    <definedName name="TOTAL_Debt">#REF!</definedName>
    <definedName name="TOTAL_Debt_Percent">#REF!</definedName>
    <definedName name="Total_Draw_Before_Interest_and_Financing_Fees">#REF!</definedName>
    <definedName name="Total_Electric_Operations_CapX">#REF!</definedName>
    <definedName name="Total_Equipment">#REF!</definedName>
    <definedName name="Total_Gross_EBIT">#REF!</definedName>
    <definedName name="TOTAL_GS">#REF!</definedName>
    <definedName name="Total_Income_Before_Extraordinary_Item">#REF!</definedName>
    <definedName name="Total_Income_Taxes">#REF!</definedName>
    <definedName name="Total_Interest">#REF!</definedName>
    <definedName name="Total_ISIX_Spacecraft_Cost">#REF!</definedName>
    <definedName name="Total_Labor_Dollars">#REF!</definedName>
    <definedName name="Total_Labor_Hours">#REF!</definedName>
    <definedName name="Total_Maintenance">#REF!</definedName>
    <definedName name="Total_Men">#REF!</definedName>
    <definedName name="Total_Misc">#REF!</definedName>
    <definedName name="total_net_debt">#REF!</definedName>
    <definedName name="Total_OH_Dollars">#REF!</definedName>
    <definedName name="Total_Pay">#REF!</definedName>
    <definedName name="Total_Payment">Scheduled_Payment+Extra_Payment</definedName>
    <definedName name="TOTAL_PP">#REF!</definedName>
    <definedName name="Total_Pre_Financing_Cash_Flow">#REF!</definedName>
    <definedName name="Total_preferred">#REF!</definedName>
    <definedName name="Total_Productive_Dollars">#REF!</definedName>
    <definedName name="total_rev_temp">#REF!</definedName>
    <definedName name="Total_trust_preferred">#REF!</definedName>
    <definedName name="Total_Water_Interconnect_Costs">#REF!</definedName>
    <definedName name="TotalAssets">#REF!</definedName>
    <definedName name="TotalCap">#REF!</definedName>
    <definedName name="TotalCapitalization">#REF!</definedName>
    <definedName name="TotalCurrentAssets">#REF!</definedName>
    <definedName name="TotalCurrentLiabilities">#REF!</definedName>
    <definedName name="TotalDebt">#REF!</definedName>
    <definedName name="TotalEquityValue">#REF!</definedName>
    <definedName name="TotalFuelCost">#REF!</definedName>
    <definedName name="TotalFuelUsed">#REF!</definedName>
    <definedName name="totalgross">#REF!</definedName>
    <definedName name="TotalLiabilities">#REF!</definedName>
    <definedName name="TotalLiabilitiesAndEquity">#REF!</definedName>
    <definedName name="TotalMW">#REF!</definedName>
    <definedName name="TotalPreferred">#REF!</definedName>
    <definedName name="totalPrincipal">#REF!</definedName>
    <definedName name="TotalSE">#REF!</definedName>
    <definedName name="TotalSharesOutstanding">#REF!</definedName>
    <definedName name="totcum">#REF!</definedName>
    <definedName name="totmo">#REF!</definedName>
    <definedName name="TOTPG">"44"</definedName>
    <definedName name="totytd">#REF!</definedName>
    <definedName name="tp" localSheetId="1">#REF!</definedName>
    <definedName name="tp" localSheetId="0">#REF!</definedName>
    <definedName name="tp" localSheetId="7">#REF!</definedName>
    <definedName name="tp">#REF!</definedName>
    <definedName name="TPactuals">#N/A</definedName>
    <definedName name="TPactuals1">#N/A</definedName>
    <definedName name="TPATH">"N:\Program Files\Symtrax\Compleo Explorer 3\Temp\49ad57d4"</definedName>
    <definedName name="TPbudget">#N/A</definedName>
    <definedName name="trade_rateI">#REF!</definedName>
    <definedName name="trademark_discrate">#REF!</definedName>
    <definedName name="trademark_generaladmin">#REF!</definedName>
    <definedName name="trademark_taxrate">#REF!</definedName>
    <definedName name="trademark_value">#REF!</definedName>
    <definedName name="Trading">#REF!</definedName>
    <definedName name="Trading___Marketing__net_of_MI_CAPX">#REF!</definedName>
    <definedName name="Trading___Marketing__net_of_MI_EBIT">#REF!</definedName>
    <definedName name="Trading___Marketing__net_of_MI_MAINT">#REF!</definedName>
    <definedName name="Training">#REF!</definedName>
    <definedName name="Training__Travel_and_General">#REF!</definedName>
    <definedName name="Training_Hours">#REF!</definedName>
    <definedName name="TRANBORD">#REF!</definedName>
    <definedName name="TRANS">#REF!</definedName>
    <definedName name="Transactiontype">#REF!</definedName>
    <definedName name="Transfer">#REF!</definedName>
    <definedName name="transferTaxRate">#REF!</definedName>
    <definedName name="TRANSFROM">#REF!</definedName>
    <definedName name="Transm_EBIT">#REF!</definedName>
    <definedName name="Transmission_Interconnect">#REF!</definedName>
    <definedName name="TRANSTO">#REF!</definedName>
    <definedName name="TransTotal">#REF!</definedName>
    <definedName name="TransVol">#REF!</definedName>
    <definedName name="Trash_Dollars">#REF!</definedName>
    <definedName name="Travel_Dollars">#REF!</definedName>
    <definedName name="Trial_Balance">#REF!</definedName>
    <definedName name="Trigger">#REF!</definedName>
    <definedName name="Trip_Corr_Factor">#REF!</definedName>
    <definedName name="Trucks">#REF!</definedName>
    <definedName name="Trust_preferred">#REF!</definedName>
    <definedName name="Trust_Preferred_99_03_Fcst___DCC">#REF!</definedName>
    <definedName name="Trust_Preferred_99_03_Fcst___ELEC">#REF!</definedName>
    <definedName name="tryagain">"comp 1!ticker"</definedName>
    <definedName name="tt"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t">38516.4236689815</definedName>
    <definedName name="ttt_1">38516.4236689815</definedName>
    <definedName name="tur">#REF!</definedName>
    <definedName name="turbines">#REF!</definedName>
    <definedName name="turbines7">#REF!</definedName>
    <definedName name="TWS">#REF!</definedName>
    <definedName name="tyhdxrthdrcthdcrtf">0.00167824074742384</definedName>
    <definedName name="Type_of_Work">#REF!</definedName>
    <definedName name="u">36963.680809375</definedName>
    <definedName name="UAG">#REF!</definedName>
    <definedName name="udoni">#REF!</definedName>
    <definedName name="UFAC">#REF!</definedName>
    <definedName name="UID">#REF!</definedName>
    <definedName name="UNDER">#REF!</definedName>
    <definedName name="UNEARNE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_Flag">#REF!</definedName>
    <definedName name="UNIT_FUEL_ASSIGNMENT">#REF!</definedName>
    <definedName name="unit1maxrun">#REF!</definedName>
    <definedName name="unit1minrun">#REF!</definedName>
    <definedName name="unit2CapacityArray">#REF!</definedName>
    <definedName name="unit2maxrun">#REF!</definedName>
    <definedName name="unit2minrun">#REF!</definedName>
    <definedName name="unit3maxrun">#REF!</definedName>
    <definedName name="unit3minrun">#REF!</definedName>
    <definedName name="UnitFlag">#REF!</definedName>
    <definedName name="UnitHours">#REF!</definedName>
    <definedName name="UnitilXmissionLossRate">#REF!</definedName>
    <definedName name="UnitMaterial">#REF!</definedName>
    <definedName name="UnitName">#REF!</definedName>
    <definedName name="UnitofMeasure">#REF!</definedName>
    <definedName name="Units">#REF!</definedName>
    <definedName name="UnitSubcontractor">#REF!</definedName>
    <definedName name="UNITTABLE">#REF!</definedName>
    <definedName name="UOMs">#REF!</definedName>
    <definedName name="UpdatedBy">#REF!</definedName>
    <definedName name="upload">#REF!</definedName>
    <definedName name="UPSLBR" localSheetId="1">#REF!</definedName>
    <definedName name="UPSLBR" localSheetId="0">#REF!</definedName>
    <definedName name="UPSLBR" localSheetId="7">#REF!</definedName>
    <definedName name="UPSLBR">#REF!</definedName>
    <definedName name="US_CPI">#REF!</definedName>
    <definedName name="USDAT">"P82001"</definedName>
    <definedName name="usemcb">LEFT(#REF!)="Y"</definedName>
    <definedName name="User_Unit_Data_Block1">#REF!,#REF!,#REF!,#REF!,#REF!</definedName>
    <definedName name="User_Unit_Data_Block2">#REF!,#REF!,#REF!</definedName>
    <definedName name="USNAM">"MARKENOS"</definedName>
    <definedName name="Utilities">#REF!</definedName>
    <definedName name="Utilities_Dollars">#REF!</definedName>
    <definedName name="v" localSheetId="1" hidden="1">{"document1",#N/A,FALSE,"Documentation";"document2",#N/A,FALSE,"Documentation"}</definedName>
    <definedName name="v" localSheetId="0" hidden="1">{"document1",#N/A,FALSE,"Documentation";"document2",#N/A,FALSE,"Documentation"}</definedName>
    <definedName name="v" localSheetId="7" hidden="1">{"document1",#N/A,FALSE,"Documentation";"document2",#N/A,FALSE,"Documentation"}</definedName>
    <definedName name="v" localSheetId="9" hidden="1">{"document1",#N/A,FALSE,"Documentation";"document2",#N/A,FALSE,"Documentation"}</definedName>
    <definedName name="v" hidden="1">{"document1",#N/A,FALSE,"Documentation";"document2",#N/A,FALSE,"Documentation"}</definedName>
    <definedName name="v_1" localSheetId="1" hidden="1">{"document1",#N/A,FALSE,"Documentation";"document2",#N/A,FALSE,"Documentation"}</definedName>
    <definedName name="v_1" localSheetId="0" hidden="1">{"document1",#N/A,FALSE,"Documentation";"document2",#N/A,FALSE,"Documentation"}</definedName>
    <definedName name="v_1" localSheetId="7" hidden="1">{"document1",#N/A,FALSE,"Documentation";"document2",#N/A,FALSE,"Documentation"}</definedName>
    <definedName name="v_1" localSheetId="9" hidden="1">{"document1",#N/A,FALSE,"Documentation";"document2",#N/A,FALSE,"Documentation"}</definedName>
    <definedName name="v_1" hidden="1">{"document1",#N/A,FALSE,"Documentation";"document2",#N/A,FALSE,"Documentation"}</definedName>
    <definedName name="vacation">#REF!</definedName>
    <definedName name="Vacation_Dollars">#REF!</definedName>
    <definedName name="Vacation_Hours">#REF!</definedName>
    <definedName name="Validation">"MAM"</definedName>
    <definedName name="ValidDepts.">#REF!</definedName>
    <definedName name="valmatrix">#REF!</definedName>
    <definedName name="ValStartYear">#REF!</definedName>
    <definedName name="VALU1">#REF!</definedName>
    <definedName name="VALU1a">#REF!</definedName>
    <definedName name="VALU1b">#REF!</definedName>
    <definedName name="VALU1c">#REF!</definedName>
    <definedName name="VALUATION">#REF!</definedName>
    <definedName name="valuation_matrix">#REF!</definedName>
    <definedName name="value_backlog">#REF!</definedName>
    <definedName name="value_cust">#REF!</definedName>
    <definedName name="VALUECOMPARISON">#REF!</definedName>
    <definedName name="valuedcf">#REF!</definedName>
    <definedName name="VALUEDT">#REF!</definedName>
    <definedName name="VALUEMULT">#REF!</definedName>
    <definedName name="Values_Entered">#N/A</definedName>
    <definedName name="VALUESUM">#REF!</definedName>
    <definedName name="VARIANC">#REF!</definedName>
    <definedName name="VARIOUS">#REF!</definedName>
    <definedName name="VarOMCostCol">17</definedName>
    <definedName name="VarRampRateTable">#REF!</definedName>
    <definedName name="vDebtPercentAdder">#REF!</definedName>
    <definedName name="Vehicles">#REF!</definedName>
    <definedName name="VENC">#REF!</definedName>
    <definedName name="venue3">#REF!</definedName>
    <definedName name="venue31">#REF!</definedName>
    <definedName name="venue31b">#REF!</definedName>
    <definedName name="venue4">#REF!</definedName>
    <definedName name="venuea">#REF!</definedName>
    <definedName name="VerticalFilter" localSheetId="7" hidden="1">#REF!</definedName>
    <definedName name="VerticalFilter" localSheetId="9" hidden="1">#REF!</definedName>
    <definedName name="VerticalFilter" hidden="1">#REF!</definedName>
    <definedName name="ves">#REF!</definedName>
    <definedName name="vesbs">#REF!</definedName>
    <definedName name="vescf">#REF!</definedName>
    <definedName name="vescredit">#REF!</definedName>
    <definedName name="vesdebt">#REF!</definedName>
    <definedName name="vesis">#REF!</definedName>
    <definedName name="veswc">#REF!</definedName>
    <definedName name="Viastar" localSheetId="7" hidden="1">{#N/A,#N/A,FALSE,"Assumptions",#N/A;#N/A,FALSE,"N-IS-Sum",#N/A,#N/A;FALSE,"N-St-Sum",#N/A,#N/A,FALSE;"Inc Stmt",#N/A,#N/A,FALSE,"Stats"}</definedName>
    <definedName name="Viastar" localSheetId="9" hidden="1">{#N/A,#N/A,FALSE,"Assumptions",#N/A;#N/A,FALSE,"N-IS-Sum",#N/A,#N/A;FALSE,"N-St-Sum",#N/A,#N/A,FALSE;"Inc Stmt",#N/A,#N/A,FALSE,"Stats"}</definedName>
    <definedName name="Viastar" hidden="1">{#N/A,#N/A,FALSE,"Assumptions",#N/A;#N/A,FALSE,"N-IS-Sum",#N/A,#N/A;FALSE,"N-St-Sum",#N/A,#N/A,FALSE;"Inc Stmt",#N/A,#N/A,FALSE,"Stats"}</definedName>
    <definedName name="VIDEOCHARTINV">#REF!</definedName>
    <definedName name="View_Graph3">#REF!</definedName>
    <definedName name="vj" localSheetId="7" hidden="1">{#N/A,#N/A,FALSE,"Assumptions";#N/A,#N/A,FALSE,"10-Yr - detail";#N/A,#N/A,FALSE,"Rent Roll";#N/A,#N/A,FALSE,"Historical (2)";#N/A,#N/A,FALSE,"RET's";#N/A,#N/A,FALSE,"Lse-Exp.";#N/A,#N/A,FALSE,"Lease Rollover";#N/A,#N/A,FALSE,"Service Contracts"}</definedName>
    <definedName name="vj" localSheetId="9"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Vld_Impact">#REF!</definedName>
    <definedName name="Vld_ImpctScore">#REF!</definedName>
    <definedName name="Vld_Probability">#REF!</definedName>
    <definedName name="Vld_ProbScore">#REF!</definedName>
    <definedName name="Vld_RiskCatCode">#REF!</definedName>
    <definedName name="Vld_RiskCategory">#REF!</definedName>
    <definedName name="Vld_RiskEffectCatagory">#REF!</definedName>
    <definedName name="Vld_RiskEffectCode">#REF!</definedName>
    <definedName name="Vld_RiskEffectOrigValue">#REF!</definedName>
    <definedName name="Vld_RiskFactor">#REF!</definedName>
    <definedName name="Vld_RiskRank">#REF!</definedName>
    <definedName name="Vld_RiskScore">#REF!</definedName>
    <definedName name="Vld_SubDivName">#REF!</definedName>
    <definedName name="VOC_Offsets_Construction">#REF!</definedName>
    <definedName name="VolCodeName">#REF!</definedName>
    <definedName name="VOM">#REF!</definedName>
    <definedName name="VOM_Out">#REF!</definedName>
    <definedName name="Voucher">#REF!</definedName>
    <definedName name="vRateBaseToggle">#REF!</definedName>
    <definedName name="w"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#REF!</definedName>
    <definedName name="wacc">#REF!</definedName>
    <definedName name="WACC_Pg1">#REF!</definedName>
    <definedName name="wacc_wara">#REF!</definedName>
    <definedName name="wacc1">#REF!</definedName>
    <definedName name="wacc2">#REF!</definedName>
    <definedName name="wact">#REF!</definedName>
    <definedName name="waep">#REF!</definedName>
    <definedName name="WAGE">#REF!</definedName>
    <definedName name="WAGE_RATE" localSheetId="1">#REF!</definedName>
    <definedName name="WAGE_RATE" localSheetId="0">#REF!</definedName>
    <definedName name="WAGE_RATE" localSheetId="7">#REF!</definedName>
    <definedName name="WAGE_RATE">#REF!</definedName>
    <definedName name="Wage0100" localSheetId="1">#REF!</definedName>
    <definedName name="Wage0100" localSheetId="0">#REF!</definedName>
    <definedName name="Wage0100" localSheetId="7">#REF!</definedName>
    <definedName name="Wage0100">#REF!</definedName>
    <definedName name="Wage0200" localSheetId="1">#REF!</definedName>
    <definedName name="Wage0200" localSheetId="0">#REF!</definedName>
    <definedName name="Wage0200" localSheetId="7">#REF!</definedName>
    <definedName name="Wage0200">#REF!</definedName>
    <definedName name="WARA">#REF!</definedName>
    <definedName name="wara_2">#REF!</definedName>
    <definedName name="wara_rate">#REF!</definedName>
    <definedName name="WASOfullyDiluted">#REF!</definedName>
    <definedName name="WASOprimary">#REF!</definedName>
    <definedName name="Water_CAPX">#REF!</definedName>
    <definedName name="Water_EBIT">#REF!</definedName>
    <definedName name="Water_MAINT">#REF!</definedName>
    <definedName name="waterfallArray">#REF!</definedName>
    <definedName name="wc">#REF!</definedName>
    <definedName name="WC_Combined_Name">#REF!</definedName>
    <definedName name="WC_Field">#REF!</definedName>
    <definedName name="WC_Field_Dollars">#REF!</definedName>
    <definedName name="WC_Field_Override">#REF!</definedName>
    <definedName name="wc_frac">#REF!</definedName>
    <definedName name="WC_Office">#REF!</definedName>
    <definedName name="WC_Office_Dollars">#REF!</definedName>
    <definedName name="WC_Office_Override">#REF!</definedName>
    <definedName name="wcass1">#REF!</definedName>
    <definedName name="wcass2">#REF!</definedName>
    <definedName name="wcass3">#REF!</definedName>
    <definedName name="wcass4">#REF!</definedName>
    <definedName name="WCCODE">#REF!</definedName>
    <definedName name="wcDrawdown">#REF!</definedName>
    <definedName name="wcFacility">#REF!</definedName>
    <definedName name="wcliab1">#REF!</definedName>
    <definedName name="wcliab2">#REF!</definedName>
    <definedName name="wcliab3">#REF!</definedName>
    <definedName name="WCOMP_RATE">#REF!</definedName>
    <definedName name="WCTABLE2017">#REF!</definedName>
    <definedName name="we" localSheetId="7" hidden="1">{#N/A,#N/A,FALSE,"Aging Summary";#N/A,#N/A,FALSE,"Ratio Analysis";#N/A,#N/A,FALSE,"Test 120 Day Accts";#N/A,#N/A,FALSE,"Tickmarks"}</definedName>
    <definedName name="we" localSheetId="9" hidden="1">{#N/A,#N/A,FALSE,"Aging Summary";#N/A,#N/A,FALSE,"Ratio Analysis";#N/A,#N/A,FALSE,"Test 120 Day Accts";#N/A,#N/A,FALSE,"Tickmarks"}</definedName>
    <definedName name="we" hidden="1">{#N/A,#N/A,FALSE,"Aging Summary";#N/A,#N/A,FALSE,"Ratio Analysis";#N/A,#N/A,FALSE,"Test 120 Day Accts";#N/A,#N/A,FALSE,"Tickmarks"}</definedName>
    <definedName name="Weather_Contingency">#REF!</definedName>
    <definedName name="WeightedAverageShares">#REF!</definedName>
    <definedName name="Welder_Dollars">#REF!</definedName>
    <definedName name="Welder_Hours">#REF!</definedName>
    <definedName name="west_offpeak_hours">#REF!</definedName>
    <definedName name="west_peak_hours">#REF!</definedName>
    <definedName name="westgeorgia">#REF!</definedName>
    <definedName name="Weston">#REF!</definedName>
    <definedName name="WestonCAW">#REF!</definedName>
    <definedName name="wew" localSheetId="7" hidden="1">{#N/A,#N/A,FALSE,"BreakoutFY95";#N/A,#N/A,FALSE,"BreakoutFY96";#N/A,#N/A,FALSE,"BreakoutFY97";#N/A,#N/A,FALSE,"BreakoutFY98"}</definedName>
    <definedName name="wew" localSheetId="9" hidden="1">{#N/A,#N/A,FALSE,"BreakoutFY95";#N/A,#N/A,FALSE,"BreakoutFY96";#N/A,#N/A,FALSE,"BreakoutFY97";#N/A,#N/A,FALSE,"BreakoutFY98"}</definedName>
    <definedName name="wew" hidden="1">{#N/A,#N/A,FALSE,"BreakoutFY95";#N/A,#N/A,FALSE,"BreakoutFY96";#N/A,#N/A,FALSE,"BreakoutFY97";#N/A,#N/A,FALSE,"BreakoutFY98"}</definedName>
    <definedName name="WGT" localSheetId="0">#REF!</definedName>
    <definedName name="WGT" localSheetId="7">#REF!</definedName>
    <definedName name="WGT">#REF!</definedName>
    <definedName name="wh" localSheetId="1" hidden="1">{#N/A,#N/A,FALSE,"O&amp;M by processes";#N/A,#N/A,FALSE,"Elec Act vs Bud";#N/A,#N/A,FALSE,"G&amp;A";#N/A,#N/A,FALSE,"BGS";#N/A,#N/A,FALSE,"Res Cost"}</definedName>
    <definedName name="wh" localSheetId="0" hidden="1">{#N/A,#N/A,FALSE,"O&amp;M by processes";#N/A,#N/A,FALSE,"Elec Act vs Bud";#N/A,#N/A,FALSE,"G&amp;A";#N/A,#N/A,FALSE,"BGS";#N/A,#N/A,FALSE,"Res Cost"}</definedName>
    <definedName name="wh" localSheetId="7" hidden="1">{#N/A,#N/A,FALSE,"O&amp;M by processes";#N/A,#N/A,FALSE,"Elec Act vs Bud";#N/A,#N/A,FALSE,"G&amp;A";#N/A,#N/A,FALSE,"BGS";#N/A,#N/A,FALSE,"Res Cost"}</definedName>
    <definedName name="wh" localSheetId="9"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 hidden="1">{#N/A,#N/A,FALSE,"O&amp;M by processes";#N/A,#N/A,FALSE,"Elec Act vs Bud";#N/A,#N/A,FALSE,"G&amp;A";#N/A,#N/A,FALSE,"BGS";#N/A,#N/A,FALSE,"Res Cost"}</definedName>
    <definedName name="what" localSheetId="0" hidden="1">{#N/A,#N/A,FALSE,"O&amp;M by processes";#N/A,#N/A,FALSE,"Elec Act vs Bud";#N/A,#N/A,FALSE,"G&amp;A";#N/A,#N/A,FALSE,"BGS";#N/A,#N/A,FALSE,"Res Cost"}</definedName>
    <definedName name="what" localSheetId="7" hidden="1">{#N/A,#N/A,FALSE,"O&amp;M by processes";#N/A,#N/A,FALSE,"Elec Act vs Bud";#N/A,#N/A,FALSE,"G&amp;A";#N/A,#N/A,FALSE,"BGS";#N/A,#N/A,FALSE,"Res Cost"}</definedName>
    <definedName name="what" localSheetId="9"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 hidden="1">{#N/A,#N/A,FALSE,"O&amp;M by processes";#N/A,#N/A,FALSE,"Elec Act vs Bud";#N/A,#N/A,FALSE,"G&amp;A";#N/A,#N/A,FALSE,"BGS";#N/A,#N/A,FALSE,"Res Cost"}</definedName>
    <definedName name="Whatwhat" localSheetId="0" hidden="1">{#N/A,#N/A,FALSE,"O&amp;M by processes";#N/A,#N/A,FALSE,"Elec Act vs Bud";#N/A,#N/A,FALSE,"G&amp;A";#N/A,#N/A,FALSE,"BGS";#N/A,#N/A,FALSE,"Res Cost"}</definedName>
    <definedName name="Whatwhat" localSheetId="7" hidden="1">{#N/A,#N/A,FALSE,"O&amp;M by processes";#N/A,#N/A,FALSE,"Elec Act vs Bud";#N/A,#N/A,FALSE,"G&amp;A";#N/A,#N/A,FALSE,"BGS";#N/A,#N/A,FALSE,"Res Cost"}</definedName>
    <definedName name="Whatwhat" localSheetId="9"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 hidden="1">{#N/A,#N/A,FALSE,"O&amp;M by processes";#N/A,#N/A,FALSE,"Elec Act vs Bud";#N/A,#N/A,FALSE,"G&amp;A";#N/A,#N/A,FALSE,"BGS";#N/A,#N/A,FALSE,"Res Cost"}</definedName>
    <definedName name="who" localSheetId="0" hidden="1">{#N/A,#N/A,FALSE,"O&amp;M by processes";#N/A,#N/A,FALSE,"Elec Act vs Bud";#N/A,#N/A,FALSE,"G&amp;A";#N/A,#N/A,FALSE,"BGS";#N/A,#N/A,FALSE,"Res Cost"}</definedName>
    <definedName name="who" localSheetId="7" hidden="1">{#N/A,#N/A,FALSE,"O&amp;M by processes";#N/A,#N/A,FALSE,"Elec Act vs Bud";#N/A,#N/A,FALSE,"G&amp;A";#N/A,#N/A,FALSE,"BGS";#N/A,#N/A,FALSE,"Res Cost"}</definedName>
    <definedName name="who" localSheetId="9"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 hidden="1">{#N/A,#N/A,FALSE,"O&amp;M by processes";#N/A,#N/A,FALSE,"Elec Act vs Bud";#N/A,#N/A,FALSE,"G&amp;A";#N/A,#N/A,FALSE,"BGS";#N/A,#N/A,FALSE,"Res Cost"}</definedName>
    <definedName name="whowho" localSheetId="0" hidden="1">{#N/A,#N/A,FALSE,"O&amp;M by processes";#N/A,#N/A,FALSE,"Elec Act vs Bud";#N/A,#N/A,FALSE,"G&amp;A";#N/A,#N/A,FALSE,"BGS";#N/A,#N/A,FALSE,"Res Cost"}</definedName>
    <definedName name="whowho" localSheetId="7" hidden="1">{#N/A,#N/A,FALSE,"O&amp;M by processes";#N/A,#N/A,FALSE,"Elec Act vs Bud";#N/A,#N/A,FALSE,"G&amp;A";#N/A,#N/A,FALSE,"BGS";#N/A,#N/A,FALSE,"Res Cost"}</definedName>
    <definedName name="whowho" localSheetId="9"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 hidden="1">{#N/A,#N/A,FALSE,"O&amp;M by processes";#N/A,#N/A,FALSE,"Elec Act vs Bud";#N/A,#N/A,FALSE,"G&amp;A";#N/A,#N/A,FALSE,"BGS";#N/A,#N/A,FALSE,"Res Cost"}</definedName>
    <definedName name="whwh" localSheetId="0" hidden="1">{#N/A,#N/A,FALSE,"O&amp;M by processes";#N/A,#N/A,FALSE,"Elec Act vs Bud";#N/A,#N/A,FALSE,"G&amp;A";#N/A,#N/A,FALSE,"BGS";#N/A,#N/A,FALSE,"Res Cost"}</definedName>
    <definedName name="whwh" localSheetId="7" hidden="1">{#N/A,#N/A,FALSE,"O&amp;M by processes";#N/A,#N/A,FALSE,"Elec Act vs Bud";#N/A,#N/A,FALSE,"G&amp;A";#N/A,#N/A,FALSE,"BGS";#N/A,#N/A,FALSE,"Res Cost"}</definedName>
    <definedName name="whwh" localSheetId="9"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 hidden="1">{#N/A,#N/A,FALSE,"O&amp;M by processes";#N/A,#N/A,FALSE,"Elec Act vs Bud";#N/A,#N/A,FALSE,"G&amp;A";#N/A,#N/A,FALSE,"BGS";#N/A,#N/A,FALSE,"Res Cost"}</definedName>
    <definedName name="why" localSheetId="0" hidden="1">{#N/A,#N/A,FALSE,"O&amp;M by processes";#N/A,#N/A,FALSE,"Elec Act vs Bud";#N/A,#N/A,FALSE,"G&amp;A";#N/A,#N/A,FALSE,"BGS";#N/A,#N/A,FALSE,"Res Cost"}</definedName>
    <definedName name="why" localSheetId="7" hidden="1">{#N/A,#N/A,FALSE,"O&amp;M by processes";#N/A,#N/A,FALSE,"Elec Act vs Bud";#N/A,#N/A,FALSE,"G&amp;A";#N/A,#N/A,FALSE,"BGS";#N/A,#N/A,FALSE,"Res Cost"}</definedName>
    <definedName name="why" localSheetId="9" hidden="1">{#N/A,#N/A,FALSE,"O&amp;M by processes";#N/A,#N/A,FALSE,"Elec Act vs Bud";#N/A,#N/A,FALSE,"G&amp;A";#N/A,#N/A,FALSE,"BGS";#N/A,#N/A,FALSE,"Res Cost"}</definedName>
    <definedName name="why" hidden="1">{#N/A,#N/A,FALSE,"O&amp;M by processes";#N/A,#N/A,FALSE,"Elec Act vs Bud";#N/A,#N/A,FALSE,"G&amp;A";#N/A,#N/A,FALSE,"BGS";#N/A,#N/A,FALSE,"Res Cost"}</definedName>
    <definedName name="Wind_Years">#REF!</definedName>
    <definedName name="WinterMW">#REF!</definedName>
    <definedName name="Wires">#REF!</definedName>
    <definedName name="WN_NSI">#REF!</definedName>
    <definedName name="Work_Code">OFFSET(#REF!,0,0,COUNTA(#REF!)+0,1)</definedName>
    <definedName name="Work_Type">OFFSET(#REF!,0,0,COUNTA(#REF!)+0,1)</definedName>
    <definedName name="workforce_discrate">#REF!</definedName>
    <definedName name="Working_Capital_During_Construction_Input">#REF!</definedName>
    <definedName name="WORKINVEST">#REF!</definedName>
    <definedName name="worksheet">#REF!</definedName>
    <definedName name="wout">#REF!</definedName>
    <definedName name="wpkacst">#REF!</definedName>
    <definedName name="wpkact">#REF!</definedName>
    <definedName name="wpkash">#REF!</definedName>
    <definedName name="wpkcum">#REF!</definedName>
    <definedName name="wpkmo">#REF!</definedName>
    <definedName name="wpkmw">#REF!</definedName>
    <definedName name="wpkrev">#REF!</definedName>
    <definedName name="wpks">#REF!</definedName>
    <definedName name="wpksust">#REF!</definedName>
    <definedName name="wpkw">#REF!</definedName>
    <definedName name="wpkytd">#REF!</definedName>
    <definedName name="wrn" localSheetId="1" hidden="1">{#N/A,#N/A,FALSE,"O&amp;M by processes";#N/A,#N/A,FALSE,"Elec Act vs Bud";#N/A,#N/A,FALSE,"G&amp;A";#N/A,#N/A,FALSE,"BGS";#N/A,#N/A,FALSE,"Res Cost"}</definedName>
    <definedName name="wrn" localSheetId="0" hidden="1">{#N/A,#N/A,FALSE,"O&amp;M by processes";#N/A,#N/A,FALSE,"Elec Act vs Bud";#N/A,#N/A,FALSE,"G&amp;A";#N/A,#N/A,FALSE,"BGS";#N/A,#N/A,FALSE,"Res Cost"}</definedName>
    <definedName name="wrn" localSheetId="7" hidden="1">{#N/A,#N/A,FALSE,"O&amp;M by processes";#N/A,#N/A,FALSE,"Elec Act vs Bud";#N/A,#N/A,FALSE,"G&amp;A";#N/A,#N/A,FALSE,"BGS";#N/A,#N/A,FALSE,"Res Cost"}</definedName>
    <definedName name="wrn" localSheetId="9"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7" hidden="1">{"_200",#N/A,FALSE,"ALLOCATIONS"}</definedName>
    <definedName name="wrn.200CFWD." localSheetId="9" hidden="1">{"_200",#N/A,FALSE,"ALLOCATIONS"}</definedName>
    <definedName name="wrn.200CFWD." hidden="1">{"_200",#N/A,FALSE,"ALLOCATIONS"}</definedName>
    <definedName name="wrn.200CFWD._1" localSheetId="7" hidden="1">{"_200",#N/A,FALSE,"ALLOCATIONS"}</definedName>
    <definedName name="wrn.200CFWD._1" localSheetId="9" hidden="1">{"_200",#N/A,FALSE,"ALLOCATIONS"}</definedName>
    <definedName name="wrn.200CFWD._1" hidden="1">{"_200",#N/A,FALSE,"ALLOCATIONS"}</definedName>
    <definedName name="wrn.200CFWD._2" localSheetId="7" hidden="1">{"_200",#N/A,FALSE,"ALLOCATIONS"}</definedName>
    <definedName name="wrn.200CFWD._2" localSheetId="9" hidden="1">{"_200",#N/A,FALSE,"ALLOCATIONS"}</definedName>
    <definedName name="wrn.200CFWD._2" hidden="1">{"_200",#N/A,FALSE,"ALLOCATIONS"}</definedName>
    <definedName name="wrn.200CFWD._3" localSheetId="7" hidden="1">{"_200",#N/A,FALSE,"ALLOCATIONS"}</definedName>
    <definedName name="wrn.200CFWD._3" localSheetId="9" hidden="1">{"_200",#N/A,FALSE,"ALLOCATIONS"}</definedName>
    <definedName name="wrn.200CFWD._3" hidden="1">{"_200",#N/A,FALSE,"ALLOCATIONS"}</definedName>
    <definedName name="wrn.200SMALL." localSheetId="7" hidden="1">{#N/A,#N/A,FALSE,"ALLOCATIONS"}</definedName>
    <definedName name="wrn.200SMALL." localSheetId="9" hidden="1">{#N/A,#N/A,FALSE,"ALLOCATIONS"}</definedName>
    <definedName name="wrn.200SMALL." hidden="1">{#N/A,#N/A,FALSE,"ALLOCATIONS"}</definedName>
    <definedName name="wrn.200SMALL._1" localSheetId="7" hidden="1">{#N/A,#N/A,FALSE,"ALLOCATIONS"}</definedName>
    <definedName name="wrn.200SMALL._1" localSheetId="9" hidden="1">{#N/A,#N/A,FALSE,"ALLOCATIONS"}</definedName>
    <definedName name="wrn.200SMALL._1" hidden="1">{#N/A,#N/A,FALSE,"ALLOCATIONS"}</definedName>
    <definedName name="wrn.200SMALL._2" localSheetId="7" hidden="1">{#N/A,#N/A,FALSE,"ALLOCATIONS"}</definedName>
    <definedName name="wrn.200SMALL._2" localSheetId="9" hidden="1">{#N/A,#N/A,FALSE,"ALLOCATIONS"}</definedName>
    <definedName name="wrn.200SMALL._2" hidden="1">{#N/A,#N/A,FALSE,"ALLOCATIONS"}</definedName>
    <definedName name="wrn.200SMALL._3" localSheetId="7" hidden="1">{#N/A,#N/A,FALSE,"ALLOCATIONS"}</definedName>
    <definedName name="wrn.200SMALL._3" localSheetId="9" hidden="1">{#N/A,#N/A,FALSE,"ALLOCATIONS"}</definedName>
    <definedName name="wrn.200SMALL._3" hidden="1">{#N/A,#N/A,FALSE,"ALLOCATIONS"}</definedName>
    <definedName name="wrn.275PricingBook." localSheetId="7" hidden="1">{#N/A,#N/A,FALSE,"Assumptions";#N/A,#N/A,FALSE,"Impact Assumptions";#N/A,#N/A,FALSE,"10-Yr - detail";#N/A,#N/A,FALSE,"1,5,10 yr comp";#N/A,#N/A,FALSE,"Lse-Exp.";#N/A,#N/A,FALSE,"Rent Roll";#N/A,#N/A,FALSE,"Historical (2)";#N/A,#N/A,FALSE,"RET's";#N/A,#N/A,FALSE,"Lease Rollover"}</definedName>
    <definedName name="wrn.275PricingBook." localSheetId="9"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7" hidden="1">{#N/A,#N/A,FALSE,"Assumptions";#N/A,#N/A,FALSE,"10-Yr - detail";#N/A,#N/A,FALSE,"Rent Roll";#N/A,#N/A,FALSE,"Historical (2)";#N/A,#N/A,FALSE,"RET's";#N/A,#N/A,FALSE,"Lse-Exp.";#N/A,#N/A,FALSE,"Lease Rollover";#N/A,#N/A,FALSE,"Service Contracts"}</definedName>
    <definedName name="wrn.275Schedulles." localSheetId="9"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1" hidden="1">{#N/A,#N/A,FALSE,"CURRENT"}</definedName>
    <definedName name="wrn.722." localSheetId="0" hidden="1">{#N/A,#N/A,FALSE,"CURRENT"}</definedName>
    <definedName name="wrn.722." localSheetId="7" hidden="1">{#N/A,#N/A,FALSE,"CURRENT"}</definedName>
    <definedName name="wrn.722." localSheetId="9" hidden="1">{#N/A,#N/A,FALSE,"CURRENT"}</definedName>
    <definedName name="wrn.722." hidden="1">{#N/A,#N/A,FALSE,"CURRENT"}</definedName>
    <definedName name="wrn.Accretion." localSheetId="7" hidden="1">{"Accretion";#N/A;FALSE;"Assum"}</definedName>
    <definedName name="wrn.Accretion." localSheetId="9" hidden="1">{"Accretion";#N/A;FALSE;"Assum"}</definedName>
    <definedName name="wrn.Accretion." hidden="1">{"Accretion";#N/A;FALSE;"Assum"}</definedName>
    <definedName name="wrn.ACCT._.ANALYSIS." localSheetId="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7"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1"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7" hidden="1">{#N/A,#N/A,FALSE,"Aging Summary";#N/A,#N/A,FALSE,"Ratio Analysis";#N/A,#N/A,FALSE,"Test 120 Day Accts";#N/A,#N/A,FALSE,"Tickmarks"}</definedName>
    <definedName name="wrn.Aging._.and._.Trend._.Analysis._1" localSheetId="9"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7" hidden="1">{#N/A,#N/A,FALSE,"Aging Summary";#N/A,#N/A,FALSE,"Ratio Analysis";#N/A,#N/A,FALSE,"Test 120 Day Accts";#N/A,#N/A,FALSE,"Tickmarks"}</definedName>
    <definedName name="wrn.Aging._.and._.Trend._.Analysis._2" localSheetId="9"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7" hidden="1">{#N/A,#N/A,FALSE,"Aging Summary";#N/A,#N/A,FALSE,"Ratio Analysis";#N/A,#N/A,FALSE,"Test 120 Day Accts";#N/A,#N/A,FALSE,"Tickmarks"}</definedName>
    <definedName name="wrn.Aging._.and._.Trend._.Analysis._3" localSheetId="9"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1" hidden="1">{"QTRINC1",#N/A,FALSE,"QTRINC";"QTRINC2",#N/A,FALSE,"QTRINC";"QTRSALES",#N/A,FALSE,"QTRSALES";"ANNSALES",#N/A,FALSE,"ANNSALES";"CASHFLOW",#N/A,FALSE,"CASHFLOW"}</definedName>
    <definedName name="wrn.AGN._.MODELS." localSheetId="0" hidden="1">{"QTRINC1",#N/A,FALSE,"QTRINC";"QTRINC2",#N/A,FALSE,"QTRINC";"QTRSALES",#N/A,FALSE,"QTRSALES";"ANNSALES",#N/A,FALSE,"ANNSALES";"CASHFLOW",#N/A,FALSE,"CASHFLOW"}</definedName>
    <definedName name="wrn.AGN._.MODELS." localSheetId="7" hidden="1">{"QTRINC1",#N/A,FALSE,"QTRINC";"QTRINC2",#N/A,FALSE,"QTRINC";"QTRSALES",#N/A,FALSE,"QTRSALES";"ANNSALES",#N/A,FALSE,"ANNSALES";"CASHFLOW",#N/A,FALSE,"CASHFLOW"}</definedName>
    <definedName name="wrn.AGN._.MODELS." localSheetId="9"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1" hidden="1">{"QTRINC1",#N/A,FALSE,"QTRINC";"QTRINC2",#N/A,FALSE,"QTRINC";"QTRSALES",#N/A,FALSE,"QTRSALES";"ANNSALES",#N/A,FALSE,"ANNSALES";"CASHFLOW",#N/A,FALSE,"CASHFLOW"}</definedName>
    <definedName name="wrn.AGN._.MODELS._1" localSheetId="0" hidden="1">{"QTRINC1",#N/A,FALSE,"QTRINC";"QTRINC2",#N/A,FALSE,"QTRINC";"QTRSALES",#N/A,FALSE,"QTRSALES";"ANNSALES",#N/A,FALSE,"ANNSALES";"CASHFLOW",#N/A,FALSE,"CASHFLOW"}</definedName>
    <definedName name="wrn.AGN._.MODELS._1" localSheetId="7" hidden="1">{"QTRINC1",#N/A,FALSE,"QTRINC";"QTRINC2",#N/A,FALSE,"QTRINC";"QTRSALES",#N/A,FALSE,"QTRSALES";"ANNSALES",#N/A,FALSE,"ANNSALES";"CASHFLOW",#N/A,FALSE,"CASHFLOW"}</definedName>
    <definedName name="wrn.AGN._.MODELS._1" localSheetId="9"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1" hidden="1">{"AGT",#N/A,FALSE,"Revenue"}</definedName>
    <definedName name="wrn.AGT." localSheetId="0" hidden="1">{"AGT",#N/A,FALSE,"Revenue"}</definedName>
    <definedName name="wrn.AGT." localSheetId="7" hidden="1">{"AGT",#N/A,FALSE,"Revenue"}</definedName>
    <definedName name="wrn.AGT." localSheetId="9" hidden="1">{"AGT",#N/A,FALSE,"Revenue"}</definedName>
    <definedName name="wrn.AGT." hidden="1">{"AGT",#N/A,FALSE,"Revenue"}</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7"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9"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7" hidden="1">{#N/A,#N/A,FALSE,"CF Consolidated 2";#N/A,#N/A,FALSE,"Retail Assump";#N/A,#N/A,FALSE,"CF Retail";#N/A,#N/A,FALSE,"Garage Assumpt 1";#N/A,#N/A,FALSE,"Garage Op Proj";#N/A,#N/A,FALSE,"Hist I&amp;E";#N/A,#N/A,FALSE,"Rent Roll";#N/A,#N/A,FALSE,"RE Taxes";#N/A,#N/A,FALSE,"CAM - BH";#N/A,#N/A,FALSE,"Comm.Condo CAM"}</definedName>
    <definedName name="wrn.All._.Schedules." localSheetId="9"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7" hidden="1">{#N/A,#N/A,FALSE,"CF Consolidated 2";#N/A,#N/A,FALSE,"Retail Assump";#N/A,#N/A,FALSE,"CF Retail";#N/A,#N/A,FALSE,"Garage Assumpt 1";#N/A,#N/A,FALSE,"Garage Op Proj";#N/A,#N/A,FALSE,"Hist I&amp;E";#N/A,#N/A,FALSE,"Rent Roll";#N/A,#N/A,FALSE,"RE Taxes";#N/A,#N/A,FALSE,"CAM - BH";#N/A,#N/A,FALSE,"Comm.Condo CAM"}</definedName>
    <definedName name="wrn.All._.Schedules2" localSheetId="9"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1" hidden="1">{#N/A,#N/A,TRUE,"MAIN FT TERM";#N/A,#N/A,TRUE,"MCI  FT TERM ";#N/A,#N/A,TRUE,"OC12 EQV"}</definedName>
    <definedName name="wrn.all._.sheet." localSheetId="0" hidden="1">{#N/A,#N/A,TRUE,"MAIN FT TERM";#N/A,#N/A,TRUE,"MCI  FT TERM ";#N/A,#N/A,TRUE,"OC12 EQV"}</definedName>
    <definedName name="wrn.all._.sheet." localSheetId="7" hidden="1">{#N/A,#N/A,TRUE,"MAIN FT TERM";#N/A,#N/A,TRUE,"MCI  FT TERM ";#N/A,#N/A,TRUE,"OC12 EQV"}</definedName>
    <definedName name="wrn.all._.sheet." localSheetId="9" hidden="1">{#N/A,#N/A,TRUE,"MAIN FT TERM";#N/A,#N/A,TRUE,"MCI  FT TERM ";#N/A,#N/A,TRUE,"OC12 EQV"}</definedName>
    <definedName name="wrn.all._.sheet." hidden="1">{#N/A,#N/A,TRUE,"MAIN FT TERM";#N/A,#N/A,TRUE,"MCI  FT TERM ";#N/A,#N/A,TRUE,"OC12 EQV"}</definedName>
    <definedName name="wrn.all._.sheets." localSheetId="1" hidden="1">{#N/A,#N/A,TRUE,"MAIN FT TERM";#N/A,#N/A,TRUE,"MCI  FT TERM ";#N/A,#N/A,TRUE,"OC12 EQV"}</definedName>
    <definedName name="wrn.all._.sheets." localSheetId="0" hidden="1">{#N/A,#N/A,TRUE,"MAIN FT TERM";#N/A,#N/A,TRUE,"MCI  FT TERM ";#N/A,#N/A,TRUE,"OC12 EQV"}</definedName>
    <definedName name="wrn.all._.sheets." localSheetId="7" hidden="1">{#N/A,#N/A,TRUE,"MAIN FT TERM";#N/A,#N/A,TRUE,"MCI  FT TERM ";#N/A,#N/A,TRUE,"OC12 EQV"}</definedName>
    <definedName name="wrn.all._.sheets." localSheetId="9" hidden="1">{#N/A,#N/A,TRUE,"MAIN FT TERM";#N/A,#N/A,TRUE,"MCI  FT TERM ";#N/A,#N/A,TRUE,"OC12 EQV"}</definedName>
    <definedName name="wrn.all._.sheets." hidden="1">{#N/A,#N/A,TRUE,"MAIN FT TERM";#N/A,#N/A,TRUE,"MCI  FT TERM ";#N/A,#N/A,TRUE,"OC12 EQV"}</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0" hidden="1">{"BALANCE SHEET",#N/A,FALSE,"Balance Sheet";"INCOME STATEMENT",#N/A,FALSE,"Income Statement";"STMT OF CASH FLOWS",#N/A,FALSE,"Cash Flows Indirect";"PARTNERS CAPITAL STMT",#N/A,FALSE,"Partners Capital"}</definedName>
    <definedName name="wrn.ALL._.STATEMENTS." localSheetId="7" hidden="1">{"BALANCE SHEET",#N/A,FALSE,"Balance Sheet";"INCOME STATEMENT",#N/A,FALSE,"Income Statement";"STMT OF CASH FLOWS",#N/A,FALSE,"Cash Flows Indirect";"PARTNERS CAPITAL STMT",#N/A,FALSE,"Partners Capital"}</definedName>
    <definedName name="wrn.ALL._.STATEMENTS." localSheetId="9"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1" hidden="1">{"BALANCE SHEET",#N/A,FALSE,"Balance Sheet";"INCOME STATEMENT",#N/A,FALSE,"Income Statement";"STMT OF CASH FLOWS",#N/A,FALSE,"Cash Flows Indirect";"PARTNERS CAPITAL STMT",#N/A,FALSE,"Partners Capital"}</definedName>
    <definedName name="wrn.ALL._.STATEMENTS._1" localSheetId="0" hidden="1">{"BALANCE SHEET",#N/A,FALSE,"Balance Sheet";"INCOME STATEMENT",#N/A,FALSE,"Income Statement";"STMT OF CASH FLOWS",#N/A,FALSE,"Cash Flows Indirect";"PARTNERS CAPITAL STMT",#N/A,FALSE,"Partners Capital"}</definedName>
    <definedName name="wrn.ALL._.STATEMENTS._1" localSheetId="7" hidden="1">{"BALANCE SHEET",#N/A,FALSE,"Balance Sheet";"INCOME STATEMENT",#N/A,FALSE,"Income Statement";"STMT OF CASH FLOWS",#N/A,FALSE,"Cash Flows Indirect";"PARTNERS CAPITAL STMT",#N/A,FALSE,"Partners Capital"}</definedName>
    <definedName name="wrn.ALL._.STATEMENTS._1" localSheetId="9"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1" hidden="1">{#N/A,#N/A,FALSE,"Detail";#N/A,#N/A,FALSE,"10019";#N/A,#N/A,FALSE,"10001 JE";#N/A,#N/A,FALSE,"10004 JE";#N/A,#N/A,FALSE,"10014 JE";#N/A,#N/A,FALSE,"10017 JE";#N/A,#N/A,FALSE,"66101 JE";#N/A,#N/A,FALSE,"21001 JE";#N/A,#N/A,FALSE,"21002 JE";#N/A,#N/A,FALSE,"21003 JE";#N/A,#N/A,FALSE,"21004 JE";#N/A,#N/A,FALSE,"66001 JE"}</definedName>
    <definedName name="wrn.all._1" localSheetId="0" hidden="1">{#N/A,#N/A,FALSE,"Detail";#N/A,#N/A,FALSE,"10019";#N/A,#N/A,FALSE,"10001 JE";#N/A,#N/A,FALSE,"10004 JE";#N/A,#N/A,FALSE,"10014 JE";#N/A,#N/A,FALSE,"10017 JE";#N/A,#N/A,FALSE,"66101 JE";#N/A,#N/A,FALSE,"21001 JE";#N/A,#N/A,FALSE,"21002 JE";#N/A,#N/A,FALSE,"21003 JE";#N/A,#N/A,FALSE,"21004 JE";#N/A,#N/A,FALSE,"66001 JE"}</definedName>
    <definedName name="wrn.all._1" localSheetId="7" hidden="1">{#N/A,#N/A,FALSE,"Detail";#N/A,#N/A,FALSE,"10019";#N/A,#N/A,FALSE,"10001 JE";#N/A,#N/A,FALSE,"10004 JE";#N/A,#N/A,FALSE,"10014 JE";#N/A,#N/A,FALSE,"10017 JE";#N/A,#N/A,FALSE,"66101 JE";#N/A,#N/A,FALSE,"21001 JE";#N/A,#N/A,FALSE,"21002 JE";#N/A,#N/A,FALSE,"21003 JE";#N/A,#N/A,FALSE,"21004 JE";#N/A,#N/A,FALSE,"66001 JE"}</definedName>
    <definedName name="wrn.all._1" localSheetId="9"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7" hidden="1">{"_200",#N/A,FALSE,"ALLOCATIONS";"_80_1",#N/A,FALSE,"ALLOCATIONS";"_80_2",#N/A,FALSE,"ALLOCATIONS";"_80_3",#N/A,FALSE,"ALLOCATIONS";"_80_4",#N/A,FALSE,"ALLOCATIONS";"_80_5",#N/A,FALSE,"ALLOCATIONS"}</definedName>
    <definedName name="wrn.ALLOCATIONS." localSheetId="9"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7" hidden="1">{"_200",#N/A,FALSE,"ALLOCATIONS";"_80_1",#N/A,FALSE,"ALLOCATIONS";"_80_2",#N/A,FALSE,"ALLOCATIONS";"_80_3",#N/A,FALSE,"ALLOCATIONS";"_80_4",#N/A,FALSE,"ALLOCATIONS";"_80_5",#N/A,FALSE,"ALLOCATIONS"}</definedName>
    <definedName name="wrn.ALLOCATIONS._1" localSheetId="9"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7" hidden="1">{"_200",#N/A,FALSE,"ALLOCATIONS";"_80_1",#N/A,FALSE,"ALLOCATIONS";"_80_2",#N/A,FALSE,"ALLOCATIONS";"_80_3",#N/A,FALSE,"ALLOCATIONS";"_80_4",#N/A,FALSE,"ALLOCATIONS";"_80_5",#N/A,FALSE,"ALLOCATIONS"}</definedName>
    <definedName name="wrn.ALLOCATIONS._2" localSheetId="9"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7" hidden="1">{"_200",#N/A,FALSE,"ALLOCATIONS";"_80_1",#N/A,FALSE,"ALLOCATIONS";"_80_2",#N/A,FALSE,"ALLOCATIONS";"_80_3",#N/A,FALSE,"ALLOCATIONS";"_80_4",#N/A,FALSE,"ALLOCATIONS";"_80_5",#N/A,FALSE,"ALLOCATIONS"}</definedName>
    <definedName name="wrn.ALLOCATIONS._3" localSheetId="9"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7" hidden="1">{"Revenues",#N/A,FALSE,"MDU";"Depreciation",#N/A,FALSE,"MDU";"Debt",#N/A,FALSE,"MDU";"Financials",#N/A,FALSE,"MDU";"Accounts",#N/A,FALSE,"MDU"}</definedName>
    <definedName name="wrn.Annual._.Cashflows." localSheetId="9"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7" hidden="1">{"Revenues",#N/A,FALSE,"MDU";"Depreciation",#N/A,FALSE,"MDU";"Debt",#N/A,FALSE,"MDU";"Financials",#N/A,FALSE,"MDU";"Accounts",#N/A,FALSE,"MDU"}</definedName>
    <definedName name="wrn.Annual._.Cashflows2." localSheetId="9"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7" hidden="1">{#N/A,#N/A,TRUE,"Lines",#N/A,#N/A,TRUE;"Stations",#N/A,#N/A,TRUE,"Cap. Expenses",#N/A,#N/A;TRUE,"Land",#N/A,#N/A,TRUE,"Cen Proces Sys",#N/A;#N/A,TRUE,"telecom",#N/A,#N/A,TRUE,"Other"}</definedName>
    <definedName name="wrn.Appendix." localSheetId="9"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7" hidden="1">{"One",#N/A,FALSE,"Property";"Rent Analysis",#N/A,FALSE,"Rent &amp; Income";"Market",#N/A,FALSE,"Market";"Environmental",#N/A,FALSE,"Environmental"}</definedName>
    <definedName name="wrn.Arcform1." localSheetId="9"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7" hidden="1">{"Development Team",#N/A,FALSE,"Team";"Environmental",#N/A,FALSE,"Environmental";"Permanent",#N/A,FALSE,"Perm Mtg";"Soft",#N/A,FALSE,"Soft Mtg"}</definedName>
    <definedName name="wrn.Arcform2." localSheetId="9"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7" hidden="1">{"Grant",#N/A,FALSE,"Grant";"GP Developer",#N/A,FALSE,"GP &amp; Dev Loans";"Operating Analysis",#N/A,FALSE,"Operations";"Tax Credit",#N/A,FALSE,"Tax Credits";"Tax Credit Analysis",#N/A,FALSE,"TC Analysis"}</definedName>
    <definedName name="wrn.Arcform3." localSheetId="9"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7" hidden="1">{"Construction Analysis",#N/A,FALSE,"Constr Analysis";"Construction Financing",#N/A,FALSE,"Constr Finan";"Guarantees and Reserves",#N/A,FALSE,"Guar &amp; Reserves"}</definedName>
    <definedName name="wrn.Arcform4." localSheetId="9"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1" hidden="1">{"assumptions1",#N/A,FALSE,"Valuation Analysis";"assumptions2",#N/A,FALSE,"Valuation Analysis"}</definedName>
    <definedName name="wrn.assumptions." localSheetId="0" hidden="1">{"assumptions1",#N/A,FALSE,"Valuation Analysis";"assumptions2",#N/A,FALSE,"Valuation Analysis"}</definedName>
    <definedName name="wrn.assumptions." localSheetId="7" hidden="1">{"assumptions1",#N/A,FALSE,"Valuation Analysis";"assumptions2",#N/A,FALSE,"Valuation Analysis"}</definedName>
    <definedName name="wrn.assumptions." localSheetId="9" hidden="1">{"assumptions1",#N/A,FALSE,"Valuation Analysis";"assumptions2",#N/A,FALSE,"Valuation Analysis"}</definedName>
    <definedName name="wrn.assumptions." hidden="1">{"assumptions1",#N/A,FALSE,"Valuation Analysis";"assumptions2",#N/A,FALSE,"Valuation Analysis"}</definedName>
    <definedName name="wrn.assumptions._1" localSheetId="1" hidden="1">{"assumptions1",#N/A,FALSE,"Valuation Analysis";"assumptions2",#N/A,FALSE,"Valuation Analysis"}</definedName>
    <definedName name="wrn.assumptions._1" localSheetId="0" hidden="1">{"assumptions1",#N/A,FALSE,"Valuation Analysis";"assumptions2",#N/A,FALSE,"Valuation Analysis"}</definedName>
    <definedName name="wrn.assumptions._1" localSheetId="7" hidden="1">{"assumptions1",#N/A,FALSE,"Valuation Analysis";"assumptions2",#N/A,FALSE,"Valuation Analysis"}</definedName>
    <definedName name="wrn.assumptions._1" localSheetId="9" hidden="1">{"assumptions1",#N/A,FALSE,"Valuation Analysis";"assumptions2",#N/A,FALSE,"Valuation Analysis"}</definedName>
    <definedName name="wrn.assumptions._1" hidden="1">{"assumptions1",#N/A,FALSE,"Valuation Analysis";"assumptions2",#N/A,FALSE,"Valuation Analysis"}</definedName>
    <definedName name="wrn.August._.1._.2003._.Rate._.Change." localSheetId="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1" hidden="1">{#N/A,#N/A,FALSE,"Sheet1"}</definedName>
    <definedName name="wrn.Auto._.Comp." localSheetId="0" hidden="1">{#N/A,#N/A,FALSE,"Sheet1"}</definedName>
    <definedName name="wrn.Auto._.Comp." localSheetId="7" hidden="1">{#N/A,#N/A,FALSE,"Sheet1"}</definedName>
    <definedName name="wrn.Auto._.Comp." localSheetId="9" hidden="1">{#N/A,#N/A,FALSE,"Sheet1"}</definedName>
    <definedName name="wrn.Auto._.Comp." hidden="1">{#N/A,#N/A,FALSE,"Sheet1"}</definedName>
    <definedName name="wrn.Auto._.Comp._1" localSheetId="1" hidden="1">{#N/A,#N/A,FALSE,"Sheet1"}</definedName>
    <definedName name="wrn.Auto._.Comp._1" localSheetId="0" hidden="1">{#N/A,#N/A,FALSE,"Sheet1"}</definedName>
    <definedName name="wrn.Auto._.Comp._1" localSheetId="7" hidden="1">{#N/A,#N/A,FALSE,"Sheet1"}</definedName>
    <definedName name="wrn.Auto._.Comp._1" localSheetId="9" hidden="1">{#N/A,#N/A,FALSE,"Sheet1"}</definedName>
    <definedName name="wrn.Auto._.Comp._1" hidden="1">{#N/A,#N/A,FALSE,"Sheet1"}</definedName>
    <definedName name="wrn.BALANCE._.SHEET." localSheetId="1" hidden="1">{"BALANCE SHEET",#N/A,FALSE,"Balance Sheet"}</definedName>
    <definedName name="wrn.BALANCE._.SHEET." localSheetId="0" hidden="1">{"BALANCE SHEET",#N/A,FALSE,"Balance Sheet"}</definedName>
    <definedName name="wrn.BALANCE._.SHEET." localSheetId="7" hidden="1">{"BALANCE SHEET",#N/A,FALSE,"Balance Sheet"}</definedName>
    <definedName name="wrn.BALANCE._.SHEET." localSheetId="9" hidden="1">{"BALANCE SHEET",#N/A,FALSE,"Balance Sheet"}</definedName>
    <definedName name="wrn.BALANCE._.SHEET." hidden="1">{"BALANCE SHEET",#N/A,FALSE,"Balance Sheet"}</definedName>
    <definedName name="wrn.BALANCE._.SHEET._1" localSheetId="1" hidden="1">{"BALANCE SHEET",#N/A,FALSE,"Balance Sheet"}</definedName>
    <definedName name="wrn.BALANCE._.SHEET._1" localSheetId="0" hidden="1">{"BALANCE SHEET",#N/A,FALSE,"Balance Sheet"}</definedName>
    <definedName name="wrn.BALANCE._.SHEET._1" localSheetId="7" hidden="1">{"BALANCE SHEET",#N/A,FALSE,"Balance Sheet"}</definedName>
    <definedName name="wrn.BALANCE._.SHEET._1" localSheetId="9" hidden="1">{"BALANCE SHEET",#N/A,FALSE,"Balance Sheet"}</definedName>
    <definedName name="wrn.BALANCE._.SHEET._1" hidden="1">{"BALANCE SHEET",#N/A,FALSE,"Balance Sheet"}</definedName>
    <definedName name="wrn.BALANCE._.SHEET._2" localSheetId="7" hidden="1">{"balsheet",#N/A,FALSE,"INCOME"}</definedName>
    <definedName name="wrn.BALANCE._.SHEET._2" localSheetId="9" hidden="1">{"balsheet",#N/A,FALSE,"INCOME"}</definedName>
    <definedName name="wrn.BALANCE._.SHEET._2" hidden="1">{"balsheet",#N/A,FALSE,"INCOME"}</definedName>
    <definedName name="wrn.BALANCE._.SHEET._3" localSheetId="7" hidden="1">{"balsheet",#N/A,FALSE,"INCOME"}</definedName>
    <definedName name="wrn.BALANCE._.SHEET._3" localSheetId="9" hidden="1">{"balsheet",#N/A,FALSE,"INCOME"}</definedName>
    <definedName name="wrn.BALANCE._.SHEET._3" hidden="1">{"balsheet",#N/A,FALSE,"INCOME"}</definedName>
    <definedName name="wrn.Basic." localSheetId="1" hidden="1">{#N/A,#N/A,FALSE,"O&amp;M by processes";#N/A,#N/A,FALSE,"Elec Act vs Bud";#N/A,#N/A,FALSE,"G&amp;A";#N/A,#N/A,FALSE,"BGS";#N/A,#N/A,FALSE,"Res Cost"}</definedName>
    <definedName name="wrn.Basic." localSheetId="0" hidden="1">{#N/A,#N/A,FALSE,"O&amp;M by processes";#N/A,#N/A,FALSE,"Elec Act vs Bud";#N/A,#N/A,FALSE,"G&amp;A";#N/A,#N/A,FALSE,"BGS";#N/A,#N/A,FALSE,"Res Cost"}</definedName>
    <definedName name="wrn.Basic." localSheetId="7" hidden="1">{#N/A,#N/A,FALSE,"O&amp;M by processes";#N/A,#N/A,FALSE,"Elec Act vs Bud";#N/A,#N/A,FALSE,"G&amp;A";#N/A,#N/A,FALSE,"BGS";#N/A,#N/A,FALSE,"Res Cost"}</definedName>
    <definedName name="wrn.Basic." localSheetId="9" hidden="1">{#N/A,#N/A,FALSE,"O&amp;M by processes";#N/A,#N/A,FALSE,"Elec Act vs Bud";#N/A,#N/A,FALSE,"G&amp;A";#N/A,#N/A,FALSE,"BGS";#N/A,#N/A,FALSE,"Res Cost"}</definedName>
    <definedName name="wrn.Basic." hidden="1">{#N/A,#N/A,FALSE,"O&amp;M by processes";#N/A,#N/A,FALSE,"Elec Act vs Bud";#N/A,#N/A,FALSE,"G&amp;A";#N/A,#N/A,FALSE,"BGS";#N/A,#N/A,FALSE,"Res Cost"}</definedName>
    <definedName name="wrn.Basic._1" localSheetId="1" hidden="1">{#N/A,#N/A,FALSE,"Cover";#N/A,#N/A,FALSE,"Assumptions";#N/A,#N/A,FALSE,"Acquirer";#N/A,#N/A,FALSE,"Target";#N/A,#N/A,FALSE,"Income Statement";#N/A,#N/A,FALSE,"Summary Tables"}</definedName>
    <definedName name="wrn.Basic._1" localSheetId="0" hidden="1">{#N/A,#N/A,FALSE,"Cover";#N/A,#N/A,FALSE,"Assumptions";#N/A,#N/A,FALSE,"Acquirer";#N/A,#N/A,FALSE,"Target";#N/A,#N/A,FALSE,"Income Statement";#N/A,#N/A,FALSE,"Summary Tables"}</definedName>
    <definedName name="wrn.Basic._1" localSheetId="7" hidden="1">{#N/A,#N/A,FALSE,"Cover";#N/A,#N/A,FALSE,"Assumptions";#N/A,#N/A,FALSE,"Acquirer";#N/A,#N/A,FALSE,"Target";#N/A,#N/A,FALSE,"Income Statement";#N/A,#N/A,FALSE,"Summary Tables"}</definedName>
    <definedName name="wrn.Basic._1" localSheetId="9"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1" hidden="1">{#N/A,#N/A,FALSE,"BidCo Assumptions";#N/A,#N/A,FALSE,"Credit Stats";#N/A,#N/A,FALSE,"Bidco Summary";#N/A,#N/A,FALSE,"BIDCO Consolidated"}</definedName>
    <definedName name="wrn.BidCo." localSheetId="0" hidden="1">{#N/A,#N/A,FALSE,"BidCo Assumptions";#N/A,#N/A,FALSE,"Credit Stats";#N/A,#N/A,FALSE,"Bidco Summary";#N/A,#N/A,FALSE,"BIDCO Consolidated"}</definedName>
    <definedName name="wrn.BidCo." localSheetId="7" hidden="1">{#N/A,#N/A,FALSE,"BidCo Assumptions";#N/A,#N/A,FALSE,"Credit Stats";#N/A,#N/A,FALSE,"Bidco Summary";#N/A,#N/A,FALSE,"BIDCO Consolidated"}</definedName>
    <definedName name="wrn.BidCo." localSheetId="9"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1" hidden="1">{#N/A,#N/A,FALSE,"BidCo Assumptions";#N/A,#N/A,FALSE,"Credit Stats";#N/A,#N/A,FALSE,"Bidco Summary";#N/A,#N/A,FALSE,"BIDCO Consolidated"}</definedName>
    <definedName name="wrn.BidCo._1" localSheetId="0" hidden="1">{#N/A,#N/A,FALSE,"BidCo Assumptions";#N/A,#N/A,FALSE,"Credit Stats";#N/A,#N/A,FALSE,"Bidco Summary";#N/A,#N/A,FALSE,"BIDCO Consolidated"}</definedName>
    <definedName name="wrn.BidCo._1" localSheetId="7" hidden="1">{#N/A,#N/A,FALSE,"BidCo Assumptions";#N/A,#N/A,FALSE,"Credit Stats";#N/A,#N/A,FALSE,"Bidco Summary";#N/A,#N/A,FALSE,"BIDCO Consolidated"}</definedName>
    <definedName name="wrn.BidCo._1" localSheetId="9"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7" hidden="1">{#N/A,#N/A,FALSE,"Bonds - Consol";#N/A,#N/A,FALSE,"Bonds - Lakes";#N/A,#N/A,FALSE,"Bonds - Chabot";#N/A,#N/A,FALSE,"Bonds - Diablo"}</definedName>
    <definedName name="wrn.Bonds." localSheetId="9" hidden="1">{#N/A,#N/A,FALSE,"Bonds - Consol";#N/A,#N/A,FALSE,"Bonds - Lakes";#N/A,#N/A,FALSE,"Bonds - Chabot";#N/A,#N/A,FALSE,"Bonds - Diablo"}</definedName>
    <definedName name="wrn.Bonds." hidden="1">{#N/A,#N/A,FALSE,"Bonds - Consol";#N/A,#N/A,FALSE,"Bonds - Lakes";#N/A,#N/A,FALSE,"Bonds - Chabot";#N/A,#N/A,FALSE,"Bonds - Diablo"}</definedName>
    <definedName name="wrn.Breakout." localSheetId="7" hidden="1">{#N/A,#N/A,FALSE,"BreakoutFY95";#N/A,#N/A,FALSE,"BreakoutFY96";#N/A,#N/A,FALSE,"BreakoutFY97";#N/A,#N/A,FALSE,"BreakoutFY98"}</definedName>
    <definedName name="wrn.Breakout." localSheetId="9" hidden="1">{#N/A,#N/A,FALSE,"BreakoutFY95";#N/A,#N/A,FALSE,"BreakoutFY96";#N/A,#N/A,FALSE,"BreakoutFY97";#N/A,#N/A,FALSE,"BreakoutFY98"}</definedName>
    <definedName name="wrn.Breakout." hidden="1">{#N/A,#N/A,FALSE,"BreakoutFY95";#N/A,#N/A,FALSE,"BreakoutFY96";#N/A,#N/A,FALSE,"BreakoutFY97";#N/A,#N/A,FALSE,"BreakoutFY98"}</definedName>
    <definedName name="wrn.Bridge." localSheetId="7"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9"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G." localSheetId="7" hidden="1">{#N/A;#N/A;FALSE;"CAG"}</definedName>
    <definedName name="wrn.CAG." localSheetId="9" hidden="1">{#N/A;#N/A;FALSE;"CAG"}</definedName>
    <definedName name="wrn.CAG." hidden="1">{#N/A;#N/A;FALSE;"CAG"}</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7" hidden="1">{"NewCo_View",#N/A,FALSE,"Calculations"}</definedName>
    <definedName name="wrn.Calculation_Page_Summary." localSheetId="9" hidden="1">{"NewCo_View",#N/A,FALSE,"Calculations"}</definedName>
    <definedName name="wrn.Calculation_Page_Summary." hidden="1">{"NewCo_View",#N/A,FALSE,"Calculations"}</definedName>
    <definedName name="wrn.Capaciy._.Management._.Report." localSheetId="1" hidden="1">{#N/A,#N/A,FALSE,"EXTRNL";#N/A,#N/A,FALSE,"302L";#N/A,#N/A,FALSE,"401CL";#N/A,#N/A,FALSE,"303L";#N/A,#N/A,FALSE,"402CL";#N/A,#N/A,FALSE,"401KL";#N/A,#N/A,FALSE,"402KL"}</definedName>
    <definedName name="wrn.Capaciy._.Management._.Report." localSheetId="0" hidden="1">{#N/A,#N/A,FALSE,"EXTRNL";#N/A,#N/A,FALSE,"302L";#N/A,#N/A,FALSE,"401CL";#N/A,#N/A,FALSE,"303L";#N/A,#N/A,FALSE,"402CL";#N/A,#N/A,FALSE,"401KL";#N/A,#N/A,FALSE,"402KL"}</definedName>
    <definedName name="wrn.Capaciy._.Management._.Report." localSheetId="7" hidden="1">{#N/A,#N/A,FALSE,"EXTRNL";#N/A,#N/A,FALSE,"302L";#N/A,#N/A,FALSE,"401CL";#N/A,#N/A,FALSE,"303L";#N/A,#N/A,FALSE,"402CL";#N/A,#N/A,FALSE,"401KL";#N/A,#N/A,FALSE,"402KL"}</definedName>
    <definedName name="wrn.Capaciy._.Management._.Report." localSheetId="9"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1" hidden="1">{#N/A,#N/A,FALSE,"EXTRNL";#N/A,#N/A,FALSE,"302L";#N/A,#N/A,FALSE,"401CL";#N/A,#N/A,FALSE,"303L";#N/A,#N/A,FALSE,"402CL";#N/A,#N/A,FALSE,"401KL";#N/A,#N/A,FALSE,"402KL"}</definedName>
    <definedName name="wrn.Capaciy._.Management._.Report._1" localSheetId="0" hidden="1">{#N/A,#N/A,FALSE,"EXTRNL";#N/A,#N/A,FALSE,"302L";#N/A,#N/A,FALSE,"401CL";#N/A,#N/A,FALSE,"303L";#N/A,#N/A,FALSE,"402CL";#N/A,#N/A,FALSE,"401KL";#N/A,#N/A,FALSE,"402KL"}</definedName>
    <definedName name="wrn.Capaciy._.Management._.Report._1" localSheetId="7" hidden="1">{#N/A,#N/A,FALSE,"EXTRNL";#N/A,#N/A,FALSE,"302L";#N/A,#N/A,FALSE,"401CL";#N/A,#N/A,FALSE,"303L";#N/A,#N/A,FALSE,"402CL";#N/A,#N/A,FALSE,"401KL";#N/A,#N/A,FALSE,"402KL"}</definedName>
    <definedName name="wrn.Capaciy._.Management._.Report._1" localSheetId="9"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7" hidden="1">{#N/A,#N/A,FALSE,"Matrix";#N/A,#N/A,FALSE,"Cash Flow";#N/A,#N/A,FALSE,"10 Year Cost Analysis"}</definedName>
    <definedName name="wrn.Cash._.Flow._.and._.Matrix." localSheetId="9" hidden="1">{#N/A,#N/A,FALSE,"Matrix";#N/A,#N/A,FALSE,"Cash Flow";#N/A,#N/A,FALSE,"10 Year Cost Analysis"}</definedName>
    <definedName name="wrn.Cash._.Flow._.and._.Matrix." hidden="1">{#N/A,#N/A,FALSE,"Matrix";#N/A,#N/A,FALSE,"Cash Flow";#N/A,#N/A,FALSE,"10 Year Cost Analysis"}</definedName>
    <definedName name="wrn.Cash._.Flow._.Statement." localSheetId="7" hidden="1">{"CashPrintArea",#N/A,FALSE,"Cash (c)"}</definedName>
    <definedName name="wrn.Cash._.Flow._.Statement." localSheetId="9" hidden="1">{"CashPrintArea",#N/A,FALSE,"Cash (c)"}</definedName>
    <definedName name="wrn.Cash._.Flow._.Statement." hidden="1">{"CashPrintArea",#N/A,FALSE,"Cash (c)"}</definedName>
    <definedName name="wrn.CASH._.FLOWS._.ONLY." localSheetId="7" hidden="1">{#N/A,#N/A,FALSE,"Assumptions";#N/A,#N/A,FALSE,"Consol CF";#N/A,#N/A,FALSE,"Hacienda CF";#N/A,#N/A,FALSE,"Chabot CF";#N/A,#N/A,FALSE,"Diablo CF"}</definedName>
    <definedName name="wrn.CASH._.FLOWS._.ONLY." localSheetId="9"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1" hidden="1">{#N/A,#N/A,TRUE,"Cover";#N/A,#N/A,TRUE,"Inputs";#N/A,#N/A,TRUE,"Results";#N/A,#N/A,TRUE,"Stats";#N/A,#N/A,TRUE,"Capital Cost";#N/A,#N/A,TRUE,"Income Statement";#N/A,#N/A,TRUE,"Cash Flows";#N/A,#N/A,TRUE,"Selldown";#N/A,#N/A,TRUE,"BookDep";#N/A,#N/A,TRUE,"Cash Taxes";#N/A,#N/A,TRUE,"O&amp;M";#N/A,#N/A,TRUE,"Graphs";#N/A,#N/A,TRUE,"Assumptions"}</definedName>
    <definedName name="wrn.Cashflow." localSheetId="0" hidden="1">{#N/A,#N/A,TRUE,"Cover";#N/A,#N/A,TRUE,"Inputs";#N/A,#N/A,TRUE,"Results";#N/A,#N/A,TRUE,"Stats";#N/A,#N/A,TRUE,"Capital Cost";#N/A,#N/A,TRUE,"Income Statement";#N/A,#N/A,TRUE,"Cash Flows";#N/A,#N/A,TRUE,"Selldown";#N/A,#N/A,TRUE,"BookDep";#N/A,#N/A,TRUE,"Cash Taxes";#N/A,#N/A,TRUE,"O&amp;M";#N/A,#N/A,TRUE,"Graphs";#N/A,#N/A,TRUE,"Assumptions"}</definedName>
    <definedName name="wrn.Cashflow." localSheetId="7" hidden="1">{#N/A,#N/A,TRUE,"Cover";#N/A,#N/A,TRUE,"Inputs";#N/A,#N/A,TRUE,"Results";#N/A,#N/A,TRUE,"Stats";#N/A,#N/A,TRUE,"Capital Cost";#N/A,#N/A,TRUE,"Income Statement";#N/A,#N/A,TRUE,"Cash Flows";#N/A,#N/A,TRUE,"Selldown";#N/A,#N/A,TRUE,"BookDep";#N/A,#N/A,TRUE,"Cash Taxes";#N/A,#N/A,TRUE,"O&amp;M";#N/A,#N/A,TRUE,"Graphs";#N/A,#N/A,TRUE,"Assumptions"}</definedName>
    <definedName name="wrn.Cashflow." localSheetId="9"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7" hidden="1">{"CashPrintArea",#N/A,FALSE,"Cash (c)"}</definedName>
    <definedName name="wrn.CF._.Statement." localSheetId="9" hidden="1">{"CashPrintArea",#N/A,FALSE,"Cash (c)"}</definedName>
    <definedName name="wrn.CF._.Statement." hidden="1">{"CashPrintArea",#N/A,FALSE,"Cash (c)"}</definedName>
    <definedName name="wrn.CF._.Statement._.Base._.Case." localSheetId="7" hidden="1">{"CashPrintArea",#N/A,FALSE,"Cash (c)"}</definedName>
    <definedName name="wrn.CF._.Statement._.Base._.Case." localSheetId="9" hidden="1">{"CashPrintArea",#N/A,FALSE,"Cash (c)"}</definedName>
    <definedName name="wrn.CF._.Statement._.Base._.Case." hidden="1">{"CashPrintArea",#N/A,FALSE,"Cash (c)"}</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localSheetId="0" hidden="1">{#N/A,#N/A,TRUE,"CIN-11";#N/A,#N/A,TRUE,"CIN-13";#N/A,#N/A,TRUE,"CIN-14";#N/A,#N/A,TRUE,"CIN-16";#N/A,#N/A,TRUE,"CIN-17";#N/A,#N/A,TRUE,"CIN-18";#N/A,#N/A,TRUE,"CIN Earnings To Fixed Charges";#N/A,#N/A,TRUE,"CIN Financial Ratios";#N/A,#N/A,TRUE,"CIN-IS";#N/A,#N/A,TRUE,"CIN-BS";#N/A,#N/A,TRUE,"CIN-CS";#N/A,#N/A,TRUE,"Invest In Unconsol Subs"}</definedName>
    <definedName name="wrn.CGE" localSheetId="7" hidden="1">{#N/A,#N/A,TRUE,"CIN-11";#N/A,#N/A,TRUE,"CIN-13";#N/A,#N/A,TRUE,"CIN-14";#N/A,#N/A,TRUE,"CIN-16";#N/A,#N/A,TRUE,"CIN-17";#N/A,#N/A,TRUE,"CIN-18";#N/A,#N/A,TRUE,"CIN Earnings To Fixed Charges";#N/A,#N/A,TRUE,"CIN Financial Ratios";#N/A,#N/A,TRUE,"CIN-IS";#N/A,#N/A,TRUE,"CIN-BS";#N/A,#N/A,TRUE,"CIN-CS";#N/A,#N/A,TRUE,"Invest In Unconsol Subs"}</definedName>
    <definedName name="wrn.CGE" localSheetId="9"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1" hidden="1">{#N/A,#N/A,TRUE,"CIN-11";#N/A,#N/A,TRUE,"CIN-13";#N/A,#N/A,TRUE,"CIN-14";#N/A,#N/A,TRUE,"CIN-16";#N/A,#N/A,TRUE,"CIN-17";#N/A,#N/A,TRUE,"CIN-18";#N/A,#N/A,TRUE,"CIN Earnings To Fixed Charges";#N/A,#N/A,TRUE,"CIN Financial Ratios";#N/A,#N/A,TRUE,"CIN-IS";#N/A,#N/A,TRUE,"CIN-BS";#N/A,#N/A,TRUE,"CIN-CS";#N/A,#N/A,TRUE,"Invest In Unconsol Subs"}</definedName>
    <definedName name="wrn.CGE_1" localSheetId="0" hidden="1">{#N/A,#N/A,TRUE,"CIN-11";#N/A,#N/A,TRUE,"CIN-13";#N/A,#N/A,TRUE,"CIN-14";#N/A,#N/A,TRUE,"CIN-16";#N/A,#N/A,TRUE,"CIN-17";#N/A,#N/A,TRUE,"CIN-18";#N/A,#N/A,TRUE,"CIN Earnings To Fixed Charges";#N/A,#N/A,TRUE,"CIN Financial Ratios";#N/A,#N/A,TRUE,"CIN-IS";#N/A,#N/A,TRUE,"CIN-BS";#N/A,#N/A,TRUE,"CIN-CS";#N/A,#N/A,TRUE,"Invest In Unconsol Subs"}</definedName>
    <definedName name="wrn.CGE_1" localSheetId="7" hidden="1">{#N/A,#N/A,TRUE,"CIN-11";#N/A,#N/A,TRUE,"CIN-13";#N/A,#N/A,TRUE,"CIN-14";#N/A,#N/A,TRUE,"CIN-16";#N/A,#N/A,TRUE,"CIN-17";#N/A,#N/A,TRUE,"CIN-18";#N/A,#N/A,TRUE,"CIN Earnings To Fixed Charges";#N/A,#N/A,TRUE,"CIN Financial Ratios";#N/A,#N/A,TRUE,"CIN-IS";#N/A,#N/A,TRUE,"CIN-BS";#N/A,#N/A,TRUE,"CIN-CS";#N/A,#N/A,TRUE,"Invest In Unconsol Subs"}</definedName>
    <definedName name="wrn.CGE_1" localSheetId="9"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1" hidden="1">{#N/A,#N/A,FALSE,"Elec Deliv";#N/A,#N/A,FALSE,"Atlantic Pie";#N/A,#N/A,FALSE,"Bay Pie";#N/A,#N/A,FALSE,"New Castle Pie";#N/A,#N/A,FALSE,"Transmission Pie"}</definedName>
    <definedName name="wrn.ChartSet." localSheetId="0" hidden="1">{#N/A,#N/A,FALSE,"Elec Deliv";#N/A,#N/A,FALSE,"Atlantic Pie";#N/A,#N/A,FALSE,"Bay Pie";#N/A,#N/A,FALSE,"New Castle Pie";#N/A,#N/A,FALSE,"Transmission Pie"}</definedName>
    <definedName name="wrn.ChartSet." localSheetId="7" hidden="1">{#N/A,#N/A,FALSE,"Elec Deliv";#N/A,#N/A,FALSE,"Atlantic Pie";#N/A,#N/A,FALSE,"Bay Pie";#N/A,#N/A,FALSE,"New Castle Pie";#N/A,#N/A,FALSE,"Transmission Pie"}</definedName>
    <definedName name="wrn.ChartSet." localSheetId="9"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7"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9"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1" hidden="1">{#N/A,#N/A,FALSE,"SUMMARY";#N/A,#N/A,FALSE,"INPUTDATA";#N/A,#N/A,FALSE,"Condenser Performance"}</definedName>
    <definedName name="wrn.Condenser._.Summary." localSheetId="0" hidden="1">{#N/A,#N/A,FALSE,"SUMMARY";#N/A,#N/A,FALSE,"INPUTDATA";#N/A,#N/A,FALSE,"Condenser Performance"}</definedName>
    <definedName name="wrn.Condenser._.Summary." localSheetId="7" hidden="1">{#N/A,#N/A,FALSE,"SUMMARY";#N/A,#N/A,FALSE,"INPUTDATA";#N/A,#N/A,FALSE,"Condenser Performance"}</definedName>
    <definedName name="wrn.Condenser._.Summary." localSheetId="9" hidden="1">{#N/A,#N/A,FALSE,"SUMMARY";#N/A,#N/A,FALSE,"INPUTDATA";#N/A,#N/A,FALSE,"Condenser Performance"}</definedName>
    <definedName name="wrn.Condenser._.Summary." hidden="1">{#N/A,#N/A,FALSE,"SUMMARY";#N/A,#N/A,FALSE,"INPUTDATA";#N/A,#N/A,FALSE,"Condenser Performance"}</definedName>
    <definedName name="wrn.contributory._.asset._.charges." localSheetId="1" hidden="1">{"contributory1",#N/A,FALSE,"Contributory Assets Detail";"contributory2",#N/A,FALSE,"Contributory Assets Detail"}</definedName>
    <definedName name="wrn.contributory._.asset._.charges." localSheetId="0" hidden="1">{"contributory1",#N/A,FALSE,"Contributory Assets Detail";"contributory2",#N/A,FALSE,"Contributory Assets Detail"}</definedName>
    <definedName name="wrn.contributory._.asset._.charges." localSheetId="7" hidden="1">{"contributory1",#N/A,FALSE,"Contributory Assets Detail";"contributory2",#N/A,FALSE,"Contributory Assets Detail"}</definedName>
    <definedName name="wrn.contributory._.asset._.charges." localSheetId="9"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1" hidden="1">{"contributory1",#N/A,FALSE,"Contributory Assets Detail";"contributory2",#N/A,FALSE,"Contributory Assets Detail"}</definedName>
    <definedName name="wrn.contributory._.asset._.charges._1" localSheetId="0" hidden="1">{"contributory1",#N/A,FALSE,"Contributory Assets Detail";"contributory2",#N/A,FALSE,"Contributory Assets Detail"}</definedName>
    <definedName name="wrn.contributory._.asset._.charges._1" localSheetId="7" hidden="1">{"contributory1",#N/A,FALSE,"Contributory Assets Detail";"contributory2",#N/A,FALSE,"Contributory Assets Detail"}</definedName>
    <definedName name="wrn.contributory._.asset._.charges._1" localSheetId="9"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1" hidden="1">{#N/A,#N/A,FALSE,"T COST";#N/A,#N/A,FALSE,"COST_FH"}</definedName>
    <definedName name="wrn.COST." localSheetId="0" hidden="1">{#N/A,#N/A,FALSE,"T COST";#N/A,#N/A,FALSE,"COST_FH"}</definedName>
    <definedName name="wrn.COST." localSheetId="7" hidden="1">{#N/A,#N/A,FALSE,"T COST";#N/A,#N/A,FALSE,"COST_FH"}</definedName>
    <definedName name="wrn.COST." localSheetId="9" hidden="1">{#N/A,#N/A,FALSE,"T COST";#N/A,#N/A,FALSE,"COST_FH"}</definedName>
    <definedName name="wrn.COST." hidden="1">{#N/A,#N/A,FALSE,"T COST";#N/A,#N/A,FALSE,"COST_FH"}</definedName>
    <definedName name="wrn.CPB." localSheetId="7" hidden="1">{#N/A;#N/A;FALSE;"CPB"}</definedName>
    <definedName name="wrn.CPB." localSheetId="9" hidden="1">{#N/A;#N/A;FALSE;"CPB"}</definedName>
    <definedName name="wrn.CPB." hidden="1">{#N/A;#N/A;FALSE;"CPB"}</definedName>
    <definedName name="wrn.Credit._.Summary." localSheetId="7" hidden="1">{#N/A;#N/A;FALSE;"Credit Summary"}</definedName>
    <definedName name="wrn.Credit._.Summary." localSheetId="9" hidden="1">{#N/A;#N/A;FALSE;"Credit Summary"}</definedName>
    <definedName name="wrn.Credit._.Summary." hidden="1">{#N/A;#N/A;FALSE;"Credit Summary"}</definedName>
    <definedName name="wrn.DACOM._.광전송장치._.투찰가._.검토." localSheetId="1" hidden="1">{#N/A,#N/A,FALSE,"DAOCM 2차 검토"}</definedName>
    <definedName name="wrn.DACOM._.광전송장치._.투찰가._.검토." localSheetId="0" hidden="1">{#N/A,#N/A,FALSE,"DAOCM 2차 검토"}</definedName>
    <definedName name="wrn.DACOM._.광전송장치._.투찰가._.검토." localSheetId="7" hidden="1">{#N/A,#N/A,FALSE,"DAOCM 2차 검토"}</definedName>
    <definedName name="wrn.DACOM._.광전송장치._.투찰가._.검토." localSheetId="9" hidden="1">{#N/A,#N/A,FALSE,"DAOCM 2차 검토"}</definedName>
    <definedName name="wrn.DACOM._.광전송장치._.투찰가._.검토." hidden="1">{#N/A,#N/A,FALSE,"DAOCM 2차 검토"}</definedName>
    <definedName name="wrn.Data._.dump." localSheetId="1" hidden="1">{"Input Data",#N/A,FALSE,"Input";"Income and Cash Flow",#N/A,FALSE,"Calculations"}</definedName>
    <definedName name="wrn.Data._.dump." localSheetId="0" hidden="1">{"Input Data",#N/A,FALSE,"Input";"Income and Cash Flow",#N/A,FALSE,"Calculations"}</definedName>
    <definedName name="wrn.Data._.dump." localSheetId="7" hidden="1">{"Input Data",#N/A,FALSE,"Input";"Income and Cash Flow",#N/A,FALSE,"Calculations"}</definedName>
    <definedName name="wrn.Data._.dump." localSheetId="9" hidden="1">{"Input Data",#N/A,FALSE,"Input";"Income and Cash Flow",#N/A,FALSE,"Calculations"}</definedName>
    <definedName name="wrn.Data._.dump." hidden="1">{"Input Data",#N/A,FALSE,"Input";"Income and Cash Flow",#N/A,FALSE,"Calculations"}</definedName>
    <definedName name="wrn.DATABASE." localSheetId="7" hidden="1">{"DBINPUT1",#N/A,FALSE,"Database";"DBINPUT2",#N/A,FALSE,"Database"}</definedName>
    <definedName name="wrn.DATABASE." localSheetId="9" hidden="1">{"DBINPUT1",#N/A,FALSE,"Database";"DBINPUT2",#N/A,FALSE,"Database"}</definedName>
    <definedName name="wrn.DATABASE." hidden="1">{"DBINPUT1",#N/A,FALSE,"Database";"DBINPUT2",#N/A,FALSE,"Database"}</definedName>
    <definedName name="wrn.DCF._.Valuation." localSheetId="1" hidden="1">{"value box",#N/A,TRUE,"DPL Inc. Fin Statements";"unlevered free cash flows",#N/A,TRUE,"DPL Inc. Fin Statements"}</definedName>
    <definedName name="wrn.DCF._.Valuation." localSheetId="0" hidden="1">{"value box",#N/A,TRUE,"DPL Inc. Fin Statements";"unlevered free cash flows",#N/A,TRUE,"DPL Inc. Fin Statements"}</definedName>
    <definedName name="wrn.DCF._.Valuation." localSheetId="7" hidden="1">{"value box",#N/A,TRUE,"DPL Inc. Fin Statements";"unlevered free cash flows",#N/A,TRUE,"DPL Inc. Fin Statements"}</definedName>
    <definedName name="wrn.DCF._.Valuation." localSheetId="9"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1" hidden="1">{"value box",#N/A,TRUE,"DPL Inc. Fin Statements";"unlevered free cash flows",#N/A,TRUE,"DPL Inc. Fin Statements"}</definedName>
    <definedName name="wrn.DCF._.Valuation._1" localSheetId="0" hidden="1">{"value box",#N/A,TRUE,"DPL Inc. Fin Statements";"unlevered free cash flows",#N/A,TRUE,"DPL Inc. Fin Statements"}</definedName>
    <definedName name="wrn.DCF._.Valuation._1" localSheetId="7" hidden="1">{"value box",#N/A,TRUE,"DPL Inc. Fin Statements";"unlevered free cash flows",#N/A,TRUE,"DPL Inc. Fin Statements"}</definedName>
    <definedName name="wrn.DCF._.Valuation._1" localSheetId="9"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1" hidden="1">{"debt summary",#N/A,FALSE,"Debt";"loan details",#N/A,FALSE,"Debt"}</definedName>
    <definedName name="wrn.Debt." localSheetId="0" hidden="1">{"debt summary",#N/A,FALSE,"Debt";"loan details",#N/A,FALSE,"Debt"}</definedName>
    <definedName name="wrn.Debt." localSheetId="7" hidden="1">{"debt summary",#N/A,FALSE,"Debt";"loan details",#N/A,FALSE,"Debt"}</definedName>
    <definedName name="wrn.Debt." localSheetId="9" hidden="1">{"debt summary",#N/A,FALSE,"Debt";"loan details",#N/A,FALSE,"Debt"}</definedName>
    <definedName name="wrn.Debt." hidden="1">{"debt summary",#N/A,FALSE,"Debt";"loan details",#N/A,FALSE,"Debt"}</definedName>
    <definedName name="wrn.Debt._1" localSheetId="1" hidden="1">{"debt summary",#N/A,FALSE,"Debt";"loan details",#N/A,FALSE,"Debt"}</definedName>
    <definedName name="wrn.Debt._1" localSheetId="0" hidden="1">{"debt summary",#N/A,FALSE,"Debt";"loan details",#N/A,FALSE,"Debt"}</definedName>
    <definedName name="wrn.Debt._1" localSheetId="7" hidden="1">{"debt summary",#N/A,FALSE,"Debt";"loan details",#N/A,FALSE,"Debt"}</definedName>
    <definedName name="wrn.Debt._1" localSheetId="9" hidden="1">{"debt summary",#N/A,FALSE,"Debt";"loan details",#N/A,FALSE,"Debt"}</definedName>
    <definedName name="wrn.Debt._1" hidden="1">{"debt summary",#N/A,FALSE,"Debt";"loan details",#N/A,FALSE,"Debt"}</definedName>
    <definedName name="wrn.Deferral._.Forecast." localSheetId="1" hidden="1">{"Summary Deferral Forecast",#N/A,FALSE,"Deferral Forecast";"BGS Deferral Forecast",#N/A,FALSE,"BGS Deferral";"NNC Deferral Forecast",#N/A,FALSE,"NNC Deferral";"MTCDeferralForecast",#N/A,FALSE,"MTC Deferral";"SBC Deferral Forecast",#N/A,FALSE,"SBC Deferral"}</definedName>
    <definedName name="wrn.Deferral._.Forecast." localSheetId="0" hidden="1">{"Summary Deferral Forecast",#N/A,FALSE,"Deferral Forecast";"BGS Deferral Forecast",#N/A,FALSE,"BGS Deferral";"NNC Deferral Forecast",#N/A,FALSE,"NNC Deferral";"MTCDeferralForecast",#N/A,FALSE,"MTC Deferral";"SBC Deferral Forecast",#N/A,FALSE,"SBC Deferral"}</definedName>
    <definedName name="wrn.Deferral._.Forecast." localSheetId="7" hidden="1">{"Summary Deferral Forecast",#N/A,FALSE,"Deferral Forecast";"BGS Deferral Forecast",#N/A,FALSE,"BGS Deferral";"NNC Deferral Forecast",#N/A,FALSE,"NNC Deferral";"MTCDeferralForecast",#N/A,FALSE,"MTC Deferral";"SBC Deferral Forecast",#N/A,FALSE,"SBC Deferral"}</definedName>
    <definedName name="wrn.Deferral._.Forecast." localSheetId="9"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7" hidden="1">{#N/A;#N/A;FALSE;"Delt Data"}</definedName>
    <definedName name="wrn.Deltek._.Upload." localSheetId="9" hidden="1">{#N/A;#N/A;FALSE;"Delt Data"}</definedName>
    <definedName name="wrn.Deltek._.Upload." hidden="1">{#N/A;#N/A;FALSE;"Delt Data"}</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1" hidden="1">{"document1",#N/A,FALSE,"Documentation";"document2",#N/A,FALSE,"Documentation"}</definedName>
    <definedName name="wrn.documentation." localSheetId="0" hidden="1">{"document1",#N/A,FALSE,"Documentation";"document2",#N/A,FALSE,"Documentation"}</definedName>
    <definedName name="wrn.documentation." localSheetId="7" hidden="1">{"document1",#N/A,FALSE,"Documentation";"document2",#N/A,FALSE,"Documentation"}</definedName>
    <definedName name="wrn.documentation." localSheetId="9" hidden="1">{"document1",#N/A,FALSE,"Documentation";"document2",#N/A,FALSE,"Documentation"}</definedName>
    <definedName name="wrn.documentation." hidden="1">{"document1",#N/A,FALSE,"Documentation";"document2",#N/A,FALSE,"Documentation"}</definedName>
    <definedName name="wrn.documentation._1" localSheetId="1" hidden="1">{"document1",#N/A,FALSE,"Documentation";"document2",#N/A,FALSE,"Documentation"}</definedName>
    <definedName name="wrn.documentation._1" localSheetId="0" hidden="1">{"document1",#N/A,FALSE,"Documentation";"document2",#N/A,FALSE,"Documentation"}</definedName>
    <definedName name="wrn.documentation._1" localSheetId="7" hidden="1">{"document1",#N/A,FALSE,"Documentation";"document2",#N/A,FALSE,"Documentation"}</definedName>
    <definedName name="wrn.documentation._1" localSheetId="9" hidden="1">{"document1",#N/A,FALSE,"Documentation";"document2",#N/A,FALSE,"Documentation"}</definedName>
    <definedName name="wrn.documentation._1" hidden="1">{"document1",#N/A,FALSE,"Documentation";"document2",#N/A,FALSE,"Documentation"}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1" hidden="1">{#N/A,#N/A,FALSE,"schA"}</definedName>
    <definedName name="wrn.ECR." localSheetId="0" hidden="1">{#N/A,#N/A,FALSE,"schA"}</definedName>
    <definedName name="wrn.ECR." localSheetId="7" hidden="1">{#N/A,#N/A,FALSE,"schA"}</definedName>
    <definedName name="wrn.ECR." localSheetId="9" hidden="1">{#N/A,#N/A,FALSE,"schA"}</definedName>
    <definedName name="wrn.ECR." hidden="1">{#N/A,#N/A,FALSE,"schA"}</definedName>
    <definedName name="wrn.ECR._1" localSheetId="1" hidden="1">{#N/A,#N/A,FALSE,"schA"}</definedName>
    <definedName name="wrn.ECR._1" localSheetId="0" hidden="1">{#N/A,#N/A,FALSE,"schA"}</definedName>
    <definedName name="wrn.ECR._1" localSheetId="7" hidden="1">{#N/A,#N/A,FALSE,"schA"}</definedName>
    <definedName name="wrn.ECR._1" localSheetId="9" hidden="1">{#N/A,#N/A,FALSE,"schA"}</definedName>
    <definedName name="wrn.ECR._1" hidden="1">{#N/A,#N/A,FALSE,"schA"}</definedName>
    <definedName name="wrn.ECR._1_1" localSheetId="1" hidden="1">{#N/A,#N/A,FALSE,"schA"}</definedName>
    <definedName name="wrn.ECR._1_1" localSheetId="0" hidden="1">{#N/A,#N/A,FALSE,"schA"}</definedName>
    <definedName name="wrn.ECR._1_1" localSheetId="7" hidden="1">{#N/A,#N/A,FALSE,"schA"}</definedName>
    <definedName name="wrn.ECR._1_1" localSheetId="9" hidden="1">{#N/A,#N/A,FALSE,"schA"}</definedName>
    <definedName name="wrn.ECR._1_1" hidden="1">{#N/A,#N/A,FALSE,"schA"}</definedName>
    <definedName name="wrn.ECR._1_2" localSheetId="1" hidden="1">{#N/A,#N/A,FALSE,"schA"}</definedName>
    <definedName name="wrn.ECR._1_2" localSheetId="0" hidden="1">{#N/A,#N/A,FALSE,"schA"}</definedName>
    <definedName name="wrn.ECR._1_2" localSheetId="7" hidden="1">{#N/A,#N/A,FALSE,"schA"}</definedName>
    <definedName name="wrn.ECR._1_2" localSheetId="9" hidden="1">{#N/A,#N/A,FALSE,"schA"}</definedName>
    <definedName name="wrn.ECR._1_2" hidden="1">{#N/A,#N/A,FALSE,"schA"}</definedName>
    <definedName name="wrn.ECR._1_3" localSheetId="1" hidden="1">{#N/A,#N/A,FALSE,"schA"}</definedName>
    <definedName name="wrn.ECR._1_3" localSheetId="0" hidden="1">{#N/A,#N/A,FALSE,"schA"}</definedName>
    <definedName name="wrn.ECR._1_3" localSheetId="7" hidden="1">{#N/A,#N/A,FALSE,"schA"}</definedName>
    <definedName name="wrn.ECR._1_3" localSheetId="9" hidden="1">{#N/A,#N/A,FALSE,"schA"}</definedName>
    <definedName name="wrn.ECR._1_3" hidden="1">{#N/A,#N/A,FALSE,"schA"}</definedName>
    <definedName name="wrn.ECR._2" localSheetId="1" hidden="1">{#N/A,#N/A,FALSE,"schA"}</definedName>
    <definedName name="wrn.ECR._2" localSheetId="0" hidden="1">{#N/A,#N/A,FALSE,"schA"}</definedName>
    <definedName name="wrn.ECR._2" localSheetId="7" hidden="1">{#N/A,#N/A,FALSE,"schA"}</definedName>
    <definedName name="wrn.ECR._2" localSheetId="9" hidden="1">{#N/A,#N/A,FALSE,"schA"}</definedName>
    <definedName name="wrn.ECR._2" hidden="1">{#N/A,#N/A,FALSE,"schA"}</definedName>
    <definedName name="wrn.ECR._2_1" localSheetId="1" hidden="1">{#N/A,#N/A,FALSE,"schA"}</definedName>
    <definedName name="wrn.ECR._2_1" localSheetId="0" hidden="1">{#N/A,#N/A,FALSE,"schA"}</definedName>
    <definedName name="wrn.ECR._2_1" localSheetId="7" hidden="1">{#N/A,#N/A,FALSE,"schA"}</definedName>
    <definedName name="wrn.ECR._2_1" localSheetId="9" hidden="1">{#N/A,#N/A,FALSE,"schA"}</definedName>
    <definedName name="wrn.ECR._2_1" hidden="1">{#N/A,#N/A,FALSE,"schA"}</definedName>
    <definedName name="wrn.ECR._2_2" localSheetId="1" hidden="1">{#N/A,#N/A,FALSE,"schA"}</definedName>
    <definedName name="wrn.ECR._2_2" localSheetId="0" hidden="1">{#N/A,#N/A,FALSE,"schA"}</definedName>
    <definedName name="wrn.ECR._2_2" localSheetId="7" hidden="1">{#N/A,#N/A,FALSE,"schA"}</definedName>
    <definedName name="wrn.ECR._2_2" localSheetId="9" hidden="1">{#N/A,#N/A,FALSE,"schA"}</definedName>
    <definedName name="wrn.ECR._2_2" hidden="1">{#N/A,#N/A,FALSE,"schA"}</definedName>
    <definedName name="wrn.ECR._2_3" localSheetId="1" hidden="1">{#N/A,#N/A,FALSE,"schA"}</definedName>
    <definedName name="wrn.ECR._2_3" localSheetId="0" hidden="1">{#N/A,#N/A,FALSE,"schA"}</definedName>
    <definedName name="wrn.ECR._2_3" localSheetId="7" hidden="1">{#N/A,#N/A,FALSE,"schA"}</definedName>
    <definedName name="wrn.ECR._2_3" localSheetId="9" hidden="1">{#N/A,#N/A,FALSE,"schA"}</definedName>
    <definedName name="wrn.ECR._2_3" hidden="1">{#N/A,#N/A,FALSE,"schA"}</definedName>
    <definedName name="wrn.ECR._3" localSheetId="1" hidden="1">{#N/A,#N/A,FALSE,"schA"}</definedName>
    <definedName name="wrn.ECR._3" localSheetId="0" hidden="1">{#N/A,#N/A,FALSE,"schA"}</definedName>
    <definedName name="wrn.ECR._3" localSheetId="7" hidden="1">{#N/A,#N/A,FALSE,"schA"}</definedName>
    <definedName name="wrn.ECR._3" localSheetId="9" hidden="1">{#N/A,#N/A,FALSE,"schA"}</definedName>
    <definedName name="wrn.ECR._3" hidden="1">{#N/A,#N/A,FALSE,"schA"}</definedName>
    <definedName name="wrn.ECR._3_1" localSheetId="1" hidden="1">{#N/A,#N/A,FALSE,"schA"}</definedName>
    <definedName name="wrn.ECR._3_1" localSheetId="0" hidden="1">{#N/A,#N/A,FALSE,"schA"}</definedName>
    <definedName name="wrn.ECR._3_1" localSheetId="7" hidden="1">{#N/A,#N/A,FALSE,"schA"}</definedName>
    <definedName name="wrn.ECR._3_1" localSheetId="9" hidden="1">{#N/A,#N/A,FALSE,"schA"}</definedName>
    <definedName name="wrn.ECR._3_1" hidden="1">{#N/A,#N/A,FALSE,"schA"}</definedName>
    <definedName name="wrn.ECR._3_2" localSheetId="1" hidden="1">{#N/A,#N/A,FALSE,"schA"}</definedName>
    <definedName name="wrn.ECR._3_2" localSheetId="0" hidden="1">{#N/A,#N/A,FALSE,"schA"}</definedName>
    <definedName name="wrn.ECR._3_2" localSheetId="7" hidden="1">{#N/A,#N/A,FALSE,"schA"}</definedName>
    <definedName name="wrn.ECR._3_2" localSheetId="9" hidden="1">{#N/A,#N/A,FALSE,"schA"}</definedName>
    <definedName name="wrn.ECR._3_2" hidden="1">{#N/A,#N/A,FALSE,"schA"}</definedName>
    <definedName name="wrn.ECR._3_3" localSheetId="1" hidden="1">{#N/A,#N/A,FALSE,"schA"}</definedName>
    <definedName name="wrn.ECR._3_3" localSheetId="0" hidden="1">{#N/A,#N/A,FALSE,"schA"}</definedName>
    <definedName name="wrn.ECR._3_3" localSheetId="7" hidden="1">{#N/A,#N/A,FALSE,"schA"}</definedName>
    <definedName name="wrn.ECR._3_3" localSheetId="9" hidden="1">{#N/A,#N/A,FALSE,"schA"}</definedName>
    <definedName name="wrn.ECR._3_3" hidden="1">{#N/A,#N/A,FALSE,"schA"}</definedName>
    <definedName name="wrn.ECR._4" localSheetId="1" hidden="1">{#N/A,#N/A,FALSE,"schA"}</definedName>
    <definedName name="wrn.ECR._4" localSheetId="0" hidden="1">{#N/A,#N/A,FALSE,"schA"}</definedName>
    <definedName name="wrn.ECR._4" localSheetId="7" hidden="1">{#N/A,#N/A,FALSE,"schA"}</definedName>
    <definedName name="wrn.ECR._4" localSheetId="9" hidden="1">{#N/A,#N/A,FALSE,"schA"}</definedName>
    <definedName name="wrn.ECR._4" hidden="1">{#N/A,#N/A,FALSE,"schA"}</definedName>
    <definedName name="wrn.ECR._4_1" localSheetId="1" hidden="1">{#N/A,#N/A,FALSE,"schA"}</definedName>
    <definedName name="wrn.ECR._4_1" localSheetId="0" hidden="1">{#N/A,#N/A,FALSE,"schA"}</definedName>
    <definedName name="wrn.ECR._4_1" localSheetId="7" hidden="1">{#N/A,#N/A,FALSE,"schA"}</definedName>
    <definedName name="wrn.ECR._4_1" localSheetId="9" hidden="1">{#N/A,#N/A,FALSE,"schA"}</definedName>
    <definedName name="wrn.ECR._4_1" hidden="1">{#N/A,#N/A,FALSE,"schA"}</definedName>
    <definedName name="wrn.ECR._4_2" localSheetId="1" hidden="1">{#N/A,#N/A,FALSE,"schA"}</definedName>
    <definedName name="wrn.ECR._4_2" localSheetId="0" hidden="1">{#N/A,#N/A,FALSE,"schA"}</definedName>
    <definedName name="wrn.ECR._4_2" localSheetId="7" hidden="1">{#N/A,#N/A,FALSE,"schA"}</definedName>
    <definedName name="wrn.ECR._4_2" localSheetId="9" hidden="1">{#N/A,#N/A,FALSE,"schA"}</definedName>
    <definedName name="wrn.ECR._4_2" hidden="1">{#N/A,#N/A,FALSE,"schA"}</definedName>
    <definedName name="wrn.ECR._4_3" localSheetId="1" hidden="1">{#N/A,#N/A,FALSE,"schA"}</definedName>
    <definedName name="wrn.ECR._4_3" localSheetId="0" hidden="1">{#N/A,#N/A,FALSE,"schA"}</definedName>
    <definedName name="wrn.ECR._4_3" localSheetId="7" hidden="1">{#N/A,#N/A,FALSE,"schA"}</definedName>
    <definedName name="wrn.ECR._4_3" localSheetId="9" hidden="1">{#N/A,#N/A,FALSE,"schA"}</definedName>
    <definedName name="wrn.ECR._4_3" hidden="1">{#N/A,#N/A,FALSE,"schA"}</definedName>
    <definedName name="wrn.ECR._5" localSheetId="1" hidden="1">{#N/A,#N/A,FALSE,"schA"}</definedName>
    <definedName name="wrn.ECR._5" localSheetId="0" hidden="1">{#N/A,#N/A,FALSE,"schA"}</definedName>
    <definedName name="wrn.ECR._5" localSheetId="7" hidden="1">{#N/A,#N/A,FALSE,"schA"}</definedName>
    <definedName name="wrn.ECR._5" localSheetId="9" hidden="1">{#N/A,#N/A,FALSE,"schA"}</definedName>
    <definedName name="wrn.ECR._5" hidden="1">{#N/A,#N/A,FALSE,"schA"}</definedName>
    <definedName name="wrn.ECR._5_1" localSheetId="1" hidden="1">{#N/A,#N/A,FALSE,"schA"}</definedName>
    <definedName name="wrn.ECR._5_1" localSheetId="0" hidden="1">{#N/A,#N/A,FALSE,"schA"}</definedName>
    <definedName name="wrn.ECR._5_1" localSheetId="7" hidden="1">{#N/A,#N/A,FALSE,"schA"}</definedName>
    <definedName name="wrn.ECR._5_1" localSheetId="9" hidden="1">{#N/A,#N/A,FALSE,"schA"}</definedName>
    <definedName name="wrn.ECR._5_1" hidden="1">{#N/A,#N/A,FALSE,"schA"}</definedName>
    <definedName name="wrn.ECR._5_2" localSheetId="1" hidden="1">{#N/A,#N/A,FALSE,"schA"}</definedName>
    <definedName name="wrn.ECR._5_2" localSheetId="0" hidden="1">{#N/A,#N/A,FALSE,"schA"}</definedName>
    <definedName name="wrn.ECR._5_2" localSheetId="7" hidden="1">{#N/A,#N/A,FALSE,"schA"}</definedName>
    <definedName name="wrn.ECR._5_2" localSheetId="9" hidden="1">{#N/A,#N/A,FALSE,"schA"}</definedName>
    <definedName name="wrn.ECR._5_2" hidden="1">{#N/A,#N/A,FALSE,"schA"}</definedName>
    <definedName name="wrn.ECR._5_3" localSheetId="1" hidden="1">{#N/A,#N/A,FALSE,"schA"}</definedName>
    <definedName name="wrn.ECR._5_3" localSheetId="0" hidden="1">{#N/A,#N/A,FALSE,"schA"}</definedName>
    <definedName name="wrn.ECR._5_3" localSheetId="7" hidden="1">{#N/A,#N/A,FALSE,"schA"}</definedName>
    <definedName name="wrn.ECR._5_3" localSheetId="9" hidden="1">{#N/A,#N/A,FALSE,"schA"}</definedName>
    <definedName name="wrn.ECR._5_3" hidden="1">{#N/A,#N/A,FALSE,"schA"}</definedName>
    <definedName name="wrn.Engr._.Summary." localSheetId="1" hidden="1">{#N/A,#N/A,FALSE,"INPUTDATA";#N/A,#N/A,FALSE,"SUMMARY";#N/A,#N/A,FALSE,"CTAREP";#N/A,#N/A,FALSE,"CTBREP";#N/A,#N/A,FALSE,"TURBEFF";#N/A,#N/A,FALSE,"Condenser Performance"}</definedName>
    <definedName name="wrn.Engr._.Summary." localSheetId="0" hidden="1">{#N/A,#N/A,FALSE,"INPUTDATA";#N/A,#N/A,FALSE,"SUMMARY";#N/A,#N/A,FALSE,"CTAREP";#N/A,#N/A,FALSE,"CTBREP";#N/A,#N/A,FALSE,"TURBEFF";#N/A,#N/A,FALSE,"Condenser Performance"}</definedName>
    <definedName name="wrn.Engr._.Summary." localSheetId="7" hidden="1">{#N/A,#N/A,FALSE,"INPUTDATA";#N/A,#N/A,FALSE,"SUMMARY";#N/A,#N/A,FALSE,"CTAREP";#N/A,#N/A,FALSE,"CTBREP";#N/A,#N/A,FALSE,"TURBEFF";#N/A,#N/A,FALSE,"Condenser Performance"}</definedName>
    <definedName name="wrn.Engr._.Summary." localSheetId="9"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1" hidden="1">{#N/A,#N/A,FALSE,"INPUTDATA";#N/A,#N/A,FALSE,"SUMMARY"}</definedName>
    <definedName name="wrn.Exec._.Summary." localSheetId="0" hidden="1">{#N/A,#N/A,FALSE,"INPUTDATA";#N/A,#N/A,FALSE,"SUMMARY"}</definedName>
    <definedName name="wrn.Exec._.Summary." localSheetId="7" hidden="1">{#N/A,#N/A,FALSE,"INPUTDATA";#N/A,#N/A,FALSE,"SUMMARY"}</definedName>
    <definedName name="wrn.Exec._.Summary." localSheetId="9" hidden="1">{#N/A,#N/A,FALSE,"INPUTDATA";#N/A,#N/A,FALSE,"SUMMARY"}</definedName>
    <definedName name="wrn.Exec._.Summary." hidden="1">{#N/A,#N/A,FALSE,"INPUTDATA";#N/A,#N/A,FALSE,"SUMMARY"}</definedName>
    <definedName name="wrn.Exec1._.Summary" localSheetId="1" hidden="1">{#N/A,#N/A,FALSE,"INPUTDATA";#N/A,#N/A,FALSE,"SUMMARY"}</definedName>
    <definedName name="wrn.Exec1._.Summary" localSheetId="0" hidden="1">{#N/A,#N/A,FALSE,"INPUTDATA";#N/A,#N/A,FALSE,"SUMMARY"}</definedName>
    <definedName name="wrn.Exec1._.Summary" localSheetId="7" hidden="1">{#N/A,#N/A,FALSE,"INPUTDATA";#N/A,#N/A,FALSE,"SUMMARY"}</definedName>
    <definedName name="wrn.Exec1._.Summary" localSheetId="9" hidden="1">{#N/A,#N/A,FALSE,"INPUTDATA";#N/A,#N/A,FALSE,"SUMMARY"}</definedName>
    <definedName name="wrn.Exec1._.Summary" hidden="1">{#N/A,#N/A,FALSE,"INPUTDATA";#N/A,#N/A,FALSE,"SUMMARY"}</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localSheetId="7" hidden="1">{"Historic",#N/A,FALSE,"Historic IS";"BS",#N/A,FALSE,"DCF BS conversion";"Market_summary_2",#N/A,FALSE,"Market summary";"GCM_summary",#N/A,FALSE,"Market approach";"DCF",#N/A,FALSE,"DCF Projected IS unlevered";"DCF_value",#N/A,FALSE,"DCF Indications of value"}</definedName>
    <definedName name="wrn.Exhibit_draft_report." localSheetId="9"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1" hidden="1">{"Historic",#N/A,FALSE,"Historic IS";"BS",#N/A,FALSE,"DCF BS conversion";"Market_summary_2",#N/A,FALSE,"Market summary";"GCM_summary",#N/A,FALSE,"Market approach";"DCF",#N/A,FALSE,"DCF Projected IS unlevered";"DCF_value",#N/A,FALSE,"DCF Indications of value"}</definedName>
    <definedName name="wrn.Exhibit_draft_report._1" localSheetId="0" hidden="1">{"Historic",#N/A,FALSE,"Historic IS";"BS",#N/A,FALSE,"DCF BS conversion";"Market_summary_2",#N/A,FALSE,"Market summary";"GCM_summary",#N/A,FALSE,"Market approach";"DCF",#N/A,FALSE,"DCF Projected IS unlevered";"DCF_value",#N/A,FALSE,"DCF Indications of value"}</definedName>
    <definedName name="wrn.Exhibit_draft_report._1" localSheetId="7" hidden="1">{"Historic",#N/A,FALSE,"Historic IS";"BS",#N/A,FALSE,"DCF BS conversion";"Market_summary_2",#N/A,FALSE,"Market summary";"GCM_summary",#N/A,FALSE,"Market approach";"DCF",#N/A,FALSE,"DCF Projected IS unlevered";"DCF_value",#N/A,FALSE,"DCF Indications of value"}</definedName>
    <definedName name="wrn.Exhibit_draft_report._1" localSheetId="9"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7" hidden="1">{"FCB_ALL";#N/A;FALSE;"FCB"}</definedName>
    <definedName name="wrn.FCB." localSheetId="9" hidden="1">{"FCB_ALL";#N/A;FALSE;"FCB"}</definedName>
    <definedName name="wrn.FCB." hidden="1">{"FCB_ALL";#N/A;FALSE;"FCB"}</definedName>
    <definedName name="wrn.fcb2" localSheetId="7" hidden="1">{"FCB_ALL";#N/A;FALSE;"FCB"}</definedName>
    <definedName name="wrn.fcb2" localSheetId="9" hidden="1">{"FCB_ALL";#N/A;FALSE;"FCB"}</definedName>
    <definedName name="wrn.fcb2" hidden="1">{"FCB_ALL";#N/A;FALSE;"FCB"}</definedName>
    <definedName name="wrn.Filing." localSheetId="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1" hidden="1">{#N/A,#N/A,TRUE,"Income Statement";#N/A,#N/A,TRUE,"Balance Sheet";#N/A,#N/A,TRUE,"Cash Flow"}</definedName>
    <definedName name="wrn.Financials." localSheetId="0" hidden="1">{#N/A,#N/A,TRUE,"Income Statement";#N/A,#N/A,TRUE,"Balance Sheet";#N/A,#N/A,TRUE,"Cash Flow"}</definedName>
    <definedName name="wrn.Financials." localSheetId="7" hidden="1">{#N/A,#N/A,TRUE,"Income Statement";#N/A,#N/A,TRUE,"Balance Sheet";#N/A,#N/A,TRUE,"Cash Flow"}</definedName>
    <definedName name="wrn.Financials." localSheetId="9" hidden="1">{#N/A,#N/A,TRUE,"Income Statement";#N/A,#N/A,TRUE,"Balance Sheet";#N/A,#N/A,TRUE,"Cash Flow"}</definedName>
    <definedName name="wrn.Financials." hidden="1">{#N/A,#N/A,TRUE,"Income Statement";#N/A,#N/A,TRUE,"Balance Sheet";#N/A,#N/A,TRUE,"Cash Flow"}</definedName>
    <definedName name="wrn.Financials._1" localSheetId="1" hidden="1">{#N/A,#N/A,TRUE,"Income Statement";#N/A,#N/A,TRUE,"Balance Sheet";#N/A,#N/A,TRUE,"Cash Flow"}</definedName>
    <definedName name="wrn.Financials._1" localSheetId="0" hidden="1">{#N/A,#N/A,TRUE,"Income Statement";#N/A,#N/A,TRUE,"Balance Sheet";#N/A,#N/A,TRUE,"Cash Flow"}</definedName>
    <definedName name="wrn.Financials._1" localSheetId="7" hidden="1">{#N/A,#N/A,TRUE,"Income Statement";#N/A,#N/A,TRUE,"Balance Sheet";#N/A,#N/A,TRUE,"Cash Flow"}</definedName>
    <definedName name="wrn.Financials._1" localSheetId="9" hidden="1">{#N/A,#N/A,TRUE,"Income Statement";#N/A,#N/A,TRUE,"Balance Sheet";#N/A,#N/A,TRUE,"Cash Flow"}</definedName>
    <definedName name="wrn.Financials._1" hidden="1">{#N/A,#N/A,TRUE,"Income Statement";#N/A,#N/A,TRUE,"Balance Sheet";#N/A,#N/A,TRUE,"Cash Flow"}</definedName>
    <definedName name="wrn.For._.filling._.out._.assessments." localSheetId="1" hidden="1">{"Print Empty Template",#N/A,FALSE,"Input"}</definedName>
    <definedName name="wrn.For._.filling._.out._.assessments." localSheetId="0" hidden="1">{"Print Empty Template",#N/A,FALSE,"Input"}</definedName>
    <definedName name="wrn.For._.filling._.out._.assessments." localSheetId="7" hidden="1">{"Print Empty Template",#N/A,FALSE,"Input"}</definedName>
    <definedName name="wrn.For._.filling._.out._.assessments." localSheetId="9" hidden="1">{"Print Empty Template",#N/A,FALSE,"Input"}</definedName>
    <definedName name="wrn.For._.filling._.out._.assessments." hidden="1">{"Print Empty Template",#N/A,FALSE,"Input"}</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7"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9"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1" hidden="1">{#N/A,#N/A,FALSE,"Budget";#N/A,#N/A,FALSE,"Balance Sheet";#N/A,#N/A,FALSE,"Cash Flow"}</definedName>
    <definedName name="wrn.Full._.Report." localSheetId="0" hidden="1">{#N/A,#N/A,FALSE,"Budget";#N/A,#N/A,FALSE,"Balance Sheet";#N/A,#N/A,FALSE,"Cash Flow"}</definedName>
    <definedName name="wrn.Full._.Report." localSheetId="7" hidden="1">{#N/A,#N/A,FALSE,"Budget";#N/A,#N/A,FALSE,"Balance Sheet";#N/A,#N/A,FALSE,"Cash Flow"}</definedName>
    <definedName name="wrn.Full._.Report." localSheetId="9" hidden="1">{#N/A,#N/A,FALSE,"Budget";#N/A,#N/A,FALSE,"Balance Sheet";#N/A,#N/A,FALSE,"Cash Flow"}</definedName>
    <definedName name="wrn.Full._.Report." hidden="1">{#N/A,#N/A,FALSE,"Budget";#N/A,#N/A,FALSE,"Balance Sheet";#N/A,#N/A,FALSE,"Cash Flow"}</definedName>
    <definedName name="wrn.Full._.Report._1" localSheetId="1" hidden="1">{#N/A,#N/A,FALSE,"Budget";#N/A,#N/A,FALSE,"Balance Sheet";#N/A,#N/A,FALSE,"Cash Flow"}</definedName>
    <definedName name="wrn.Full._.Report._1" localSheetId="0" hidden="1">{#N/A,#N/A,FALSE,"Budget";#N/A,#N/A,FALSE,"Balance Sheet";#N/A,#N/A,FALSE,"Cash Flow"}</definedName>
    <definedName name="wrn.Full._.Report._1" localSheetId="7" hidden="1">{#N/A,#N/A,FALSE,"Budget";#N/A,#N/A,FALSE,"Balance Sheet";#N/A,#N/A,FALSE,"Cash Flow"}</definedName>
    <definedName name="wrn.Full._.Report._1" localSheetId="9" hidden="1">{#N/A,#N/A,FALSE,"Budget";#N/A,#N/A,FALSE,"Balance Sheet";#N/A,#N/A,FALSE,"Cash Flow"}</definedName>
    <definedName name="wrn.Full._.Report._1" hidden="1">{#N/A,#N/A,FALSE,"Budget";#N/A,#N/A,FALSE,"Balance Sheet";#N/A,#N/A,FALSE,"Cash Flow"}</definedName>
    <definedName name="wrn.FY97SBP." localSheetId="1" hidden="1">{#N/A,#N/A,FALSE,"FY97";#N/A,#N/A,FALSE,"FY98";#N/A,#N/A,FALSE,"FY99";#N/A,#N/A,FALSE,"FY00";#N/A,#N/A,FALSE,"FY01"}</definedName>
    <definedName name="wrn.FY97SBP." localSheetId="0" hidden="1">{#N/A,#N/A,FALSE,"FY97";#N/A,#N/A,FALSE,"FY98";#N/A,#N/A,FALSE,"FY99";#N/A,#N/A,FALSE,"FY00";#N/A,#N/A,FALSE,"FY01"}</definedName>
    <definedName name="wrn.FY97SBP." localSheetId="7" hidden="1">{#N/A,#N/A,FALSE,"FY97";#N/A,#N/A,FALSE,"FY98";#N/A,#N/A,FALSE,"FY99";#N/A,#N/A,FALSE,"FY00";#N/A,#N/A,FALSE,"FY01"}</definedName>
    <definedName name="wrn.FY97SBP." localSheetId="9" hidden="1">{#N/A,#N/A,FALSE,"FY97";#N/A,#N/A,FALSE,"FY98";#N/A,#N/A,FALSE,"FY99";#N/A,#N/A,FALSE,"FY00";#N/A,#N/A,FALSE,"FY01"}</definedName>
    <definedName name="wrn.FY97SBP." hidden="1">{#N/A,#N/A,FALSE,"FY97";#N/A,#N/A,FALSE,"FY98";#N/A,#N/A,FALSE,"FY99";#N/A,#N/A,FALSE,"FY00";#N/A,#N/A,FALSE,"FY01"}</definedName>
    <definedName name="wrn.FY97SBP._1" localSheetId="1" hidden="1">{#N/A,#N/A,FALSE,"FY97";#N/A,#N/A,FALSE,"FY98";#N/A,#N/A,FALSE,"FY99";#N/A,#N/A,FALSE,"FY00";#N/A,#N/A,FALSE,"FY01"}</definedName>
    <definedName name="wrn.FY97SBP._1" localSheetId="0" hidden="1">{#N/A,#N/A,FALSE,"FY97";#N/A,#N/A,FALSE,"FY98";#N/A,#N/A,FALSE,"FY99";#N/A,#N/A,FALSE,"FY00";#N/A,#N/A,FALSE,"FY01"}</definedName>
    <definedName name="wrn.FY97SBP._1" localSheetId="7" hidden="1">{#N/A,#N/A,FALSE,"FY97";#N/A,#N/A,FALSE,"FY98";#N/A,#N/A,FALSE,"FY99";#N/A,#N/A,FALSE,"FY00";#N/A,#N/A,FALSE,"FY01"}</definedName>
    <definedName name="wrn.FY97SBP._1" localSheetId="9" hidden="1">{#N/A,#N/A,FALSE,"FY97";#N/A,#N/A,FALSE,"FY98";#N/A,#N/A,FALSE,"FY99";#N/A,#N/A,FALSE,"FY00";#N/A,#N/A,FALSE,"FY01"}</definedName>
    <definedName name="wrn.FY97SBP._1" hidden="1">{#N/A,#N/A,FALSE,"FY97";#N/A,#N/A,FALSE,"FY98";#N/A,#N/A,FALSE,"FY99";#N/A,#N/A,FALSE,"FY00";#N/A,#N/A,FALSE,"FY01"}</definedName>
    <definedName name="wrn.Garage." localSheetId="7" hidden="1">{#N/A,#N/A,FALSE,"Garage Assumpt 1";#N/A,#N/A,FALSE,"Garage Op Proj";#N/A,#N/A,FALSE,"Hist I&amp;E";#N/A,#N/A,FALSE,"Garage Lease"}</definedName>
    <definedName name="wrn.Garage." localSheetId="9"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7" hidden="1">{#N/A,#N/A,FALSE,"Input 2 - Sources of Funds"}</definedName>
    <definedName name="wrn.General._.Information." localSheetId="9" hidden="1">{#N/A,#N/A,FALSE,"Input 2 - Sources of Funds"}</definedName>
    <definedName name="wrn.General._.Information." hidden="1">{#N/A,#N/A,FALSE,"Input 2 - Sources of Funds"}</definedName>
    <definedName name="wrn.GIS." localSheetId="7" hidden="1">{#N/A;#N/A;FALSE;"GIS"}</definedName>
    <definedName name="wrn.GIS." localSheetId="9" hidden="1">{#N/A;#N/A;FALSE;"GIS"}</definedName>
    <definedName name="wrn.GIS." hidden="1">{#N/A;#N/A;FALSE;"GIS"}</definedName>
    <definedName name="wrn.gross._.margin._.detail." localSheetId="1" hidden="1">{"gross_margin1",#N/A,FALSE,"Gross Margin Detail";"gross_margin2",#N/A,FALSE,"Gross Margin Detail"}</definedName>
    <definedName name="wrn.gross._.margin._.detail." localSheetId="0" hidden="1">{"gross_margin1",#N/A,FALSE,"Gross Margin Detail";"gross_margin2",#N/A,FALSE,"Gross Margin Detail"}</definedName>
    <definedName name="wrn.gross._.margin._.detail." localSheetId="7" hidden="1">{"gross_margin1",#N/A,FALSE,"Gross Margin Detail";"gross_margin2",#N/A,FALSE,"Gross Margin Detail"}</definedName>
    <definedName name="wrn.gross._.margin._.detail." localSheetId="9"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1" hidden="1">{"gross_margin1",#N/A,FALSE,"Gross Margin Detail";"gross_margin2",#N/A,FALSE,"Gross Margin Detail"}</definedName>
    <definedName name="wrn.gross._.margin._.detail._1" localSheetId="0" hidden="1">{"gross_margin1",#N/A,FALSE,"Gross Margin Detail";"gross_margin2",#N/A,FALSE,"Gross Margin Detail"}</definedName>
    <definedName name="wrn.gross._.margin._.detail._1" localSheetId="7" hidden="1">{"gross_margin1",#N/A,FALSE,"Gross Margin Detail";"gross_margin2",#N/A,FALSE,"Gross Margin Detail"}</definedName>
    <definedName name="wrn.gross._.margin._.detail._1" localSheetId="9" hidden="1">{"gross_margin1",#N/A,FALSE,"Gross Margin Detail";"gross_margin2",#N/A,FALSE,"Gross Margin Detail"}</definedName>
    <definedName name="wrn.gross._.margin._.detail._1" hidden="1">{"gross_margin1",#N/A,FALSE,"Gross Margin Detail";"gross_margin2",#N/A,FALSE,"Gross Margin Detail"}</definedName>
    <definedName name="wrn.Hist._.InE." localSheetId="7" hidden="1">{#N/A,#N/A,FALSE,"Hist I&amp;E - Consol";#N/A,#N/A,FALSE,"Hist I&amp;E - Lakes";#N/A,#N/A,FALSE,"Hist I&amp;E - Chabot";#N/A,#N/A,FALSE,"Hist I&amp;E - Diablo"}</definedName>
    <definedName name="wrn.Hist._.InE." localSheetId="9"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7" hidden="1">{#N/A,#N/A,FALSE,"Hist I&amp;E - #2";#N/A,#N/A,FALSE,"Hist I&amp;E - #3";#N/A,#N/A,FALSE,"Hist I&amp;E - #4";#N/A,#N/A,FALSE,"Hist I&amp;E - #5";#N/A,#N/A,FALSE,"Hist I&amp;E - #6";#N/A,#N/A,FALSE,"Hist I&amp;E - #8";#N/A,#N/A,FALSE,"Hist I&amp;E - #9";#N/A,#N/A,FALSE,"Hist I&amp;E - #10"}</definedName>
    <definedName name="wrn.Hist._.InE2." localSheetId="9"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7" hidden="1">{#N/A,#N/A,TRUE,"Cover His PWC",#N/A,#N/A,TRUE;"P&amp;L",#N/A,#N/A,TRUE,"BS",#N/A,#N/A;TRUE,"Depreciation",#N/A,#N/A,TRUE,"GRAPHS",#N/A;#N/A,TRUE,"DCF EBITDA Multiple",#N/A,#N/A,TRUE,"DCF Perpetual Growth"}</definedName>
    <definedName name="wrn.Historical._.Cost._.PWC." localSheetId="9"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9"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1" hidden="1">{"historical acquirer",#N/A,FALSE,"Historical Performance";"historical target",#N/A,FALSE,"Historical Performance"}</definedName>
    <definedName name="wrn.historical._.performance." localSheetId="0" hidden="1">{"historical acquirer",#N/A,FALSE,"Historical Performance";"historical target",#N/A,FALSE,"Historical Performance"}</definedName>
    <definedName name="wrn.historical._.performance." localSheetId="7" hidden="1">{"historical acquirer",#N/A,FALSE,"Historical Performance";"historical target",#N/A,FALSE,"Historical Performance"}</definedName>
    <definedName name="wrn.historical._.performance." localSheetId="9"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1" hidden="1">{"historical acquirer",#N/A,FALSE,"Historical Performance";"historical target",#N/A,FALSE,"Historical Performance"}</definedName>
    <definedName name="wrn.historical._.performance._1" localSheetId="0" hidden="1">{"historical acquirer",#N/A,FALSE,"Historical Performance";"historical target",#N/A,FALSE,"Historical Performance"}</definedName>
    <definedName name="wrn.historical._.performance._1" localSheetId="7" hidden="1">{"historical acquirer",#N/A,FALSE,"Historical Performance";"historical target",#N/A,FALSE,"Historical Performance"}</definedName>
    <definedName name="wrn.historical._.performance._1" localSheetId="9"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1" hidden="1">{"2002 - 2006 Detail Income Statement",#N/A,FALSE,"TUB Income Statement wo DW";"BGS Deferral",#N/A,FALSE,"BGS Deferral";"NNC Deferral",#N/A,FALSE,"NNC Deferral";"MTC Deferral",#N/A,FALSE,"MTC Deferral";#N/A,#N/A,FALSE,"Schedule D"}</definedName>
    <definedName name="wrn.HLP._.Detail." localSheetId="0" hidden="1">{"2002 - 2006 Detail Income Statement",#N/A,FALSE,"TUB Income Statement wo DW";"BGS Deferral",#N/A,FALSE,"BGS Deferral";"NNC Deferral",#N/A,FALSE,"NNC Deferral";"MTC Deferral",#N/A,FALSE,"MTC Deferral";#N/A,#N/A,FALSE,"Schedule D"}</definedName>
    <definedName name="wrn.HLP._.Detail." localSheetId="7" hidden="1">{"2002 - 2006 Detail Income Statement",#N/A,FALSE,"TUB Income Statement wo DW";"BGS Deferral",#N/A,FALSE,"BGS Deferral";"NNC Deferral",#N/A,FALSE,"NNC Deferral";"MTC Deferral",#N/A,FALSE,"MTC Deferral";#N/A,#N/A,FALSE,"Schedule D"}</definedName>
    <definedName name="wrn.HLP._.Detail." localSheetId="9"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7" hidden="1">{#N/A;#N/A;FALSE;"HNZ"}</definedName>
    <definedName name="wrn.HNZ." localSheetId="9" hidden="1">{#N/A;#N/A;FALSE;"HNZ"}</definedName>
    <definedName name="wrn.HNZ." hidden="1">{#N/A;#N/A;FALSE;"HNZ"}</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7" hidden="1">{#N/A,#N/A,TRUE,"Income";#N/A,#N/A,TRUE,"IncomeDetail";#N/A,#N/A,TRUE,"Balance";#N/A,#N/A,TRUE,"BalDetail"}</definedName>
    <definedName name="wrn.Income." localSheetId="9" hidden="1">{#N/A,#N/A,TRUE,"Income";#N/A,#N/A,TRUE,"IncomeDetail";#N/A,#N/A,TRUE,"Balance";#N/A,#N/A,TRUE,"BalDetail"}</definedName>
    <definedName name="wrn.Income." hidden="1">{#N/A,#N/A,TRUE,"Income";#N/A,#N/A,TRUE,"IncomeDetail";#N/A,#N/A,TRUE,"Balance";#N/A,#N/A,TRUE,"BalDetail"}</definedName>
    <definedName name="wrn.INCOME._.STATEMENT." localSheetId="1" hidden="1">{"INCOME STATEMENT",#N/A,FALSE,"Income Statement"}</definedName>
    <definedName name="wrn.INCOME._.STATEMENT." localSheetId="0" hidden="1">{"INCOME STATEMENT",#N/A,FALSE,"Income Statement"}</definedName>
    <definedName name="wrn.INCOME._.STATEMENT." localSheetId="7" hidden="1">{"INCOME STATEMENT",#N/A,FALSE,"Income Statement"}</definedName>
    <definedName name="wrn.INCOME._.STATEMENT." localSheetId="9" hidden="1">{"INCOME STATEMENT",#N/A,FALSE,"Income Statement"}</definedName>
    <definedName name="wrn.INCOME._.STATEMENT." hidden="1">{"INCOME STATEMENT",#N/A,FALSE,"Income Statement"}</definedName>
    <definedName name="wrn.INCOME._.STATEMENT._1" localSheetId="1" hidden="1">{"INCOME STATEMENT",#N/A,FALSE,"Income Statement"}</definedName>
    <definedName name="wrn.INCOME._.STATEMENT._1" localSheetId="0" hidden="1">{"INCOME STATEMENT",#N/A,FALSE,"Income Statement"}</definedName>
    <definedName name="wrn.INCOME._.STATEMENT._1" localSheetId="7" hidden="1">{"INCOME STATEMENT",#N/A,FALSE,"Income Statement"}</definedName>
    <definedName name="wrn.INCOME._.STATEMENT._1" localSheetId="9" hidden="1">{"INCOME STATEMENT",#N/A,FALSE,"Income Statement"}</definedName>
    <definedName name="wrn.INCOME._.STATEMENT._1" hidden="1">{"INCOME STATEMENT",#N/A,FALSE,"Income Statement"}</definedName>
    <definedName name="wrn.Income._.Statements." localSheetId="7"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9"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7" hidden="1">{"IncrCashPrintArea",#N/A,FALSE,"Incr_CF"}</definedName>
    <definedName name="wrn.Incr.._.CF._.Statement." localSheetId="9" hidden="1">{"IncrCashPrintArea",#N/A,FALSE,"Incr_CF"}</definedName>
    <definedName name="wrn.Incr.._.CF._.Statement." hidden="1">{"IncrCashPrintArea",#N/A,FALSE,"Incr_CF"}</definedName>
    <definedName name="wrn.Incr.._.Profitability._.Indicators." localSheetId="7" hidden="1">{"IncrProfPrintArea",#N/A,FALSE,"Incr_Prof"}</definedName>
    <definedName name="wrn.Incr.._.Profitability._.Indicators." localSheetId="9" hidden="1">{"IncrProfPrintArea",#N/A,FALSE,"Incr_Prof"}</definedName>
    <definedName name="wrn.Incr.._.Profitability._.Indicators." hidden="1">{"IncrProfPrintArea",#N/A,FALSE,"Incr_Prof"}</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7" hidden="1">{"Input",#N/A,FALSE,"INPUT"}</definedName>
    <definedName name="wrn.INPUT._.INFO." localSheetId="9" hidden="1">{"Input",#N/A,FALSE,"INPUT"}</definedName>
    <definedName name="wrn.INPUT._.INFO." hidden="1">{"Input",#N/A,FALSE,"INPUT"}</definedName>
    <definedName name="wrn.input._.sheet." localSheetId="1" hidden="1">{#N/A,#N/A,FALSE,"TICKERS INPUT SHEET"}</definedName>
    <definedName name="wrn.input._.sheet." localSheetId="0" hidden="1">{#N/A,#N/A,FALSE,"TICKERS INPUT SHEET"}</definedName>
    <definedName name="wrn.input._.sheet." localSheetId="7" hidden="1">{#N/A,#N/A,FALSE,"TICKERS INPUT SHEET"}</definedName>
    <definedName name="wrn.input._.sheet." localSheetId="9" hidden="1">{#N/A,#N/A,FALSE,"TICKERS INPUT SHEET"}</definedName>
    <definedName name="wrn.input._.sheet." hidden="1">{#N/A,#N/A,FALSE,"TICKERS INPUT SHEET"}</definedName>
    <definedName name="wrn.input._.sheet._1" localSheetId="1" hidden="1">{#N/A,#N/A,FALSE,"TICKERS INPUT SHEET"}</definedName>
    <definedName name="wrn.input._.sheet._1" localSheetId="0" hidden="1">{#N/A,#N/A,FALSE,"TICKERS INPUT SHEET"}</definedName>
    <definedName name="wrn.input._.sheet._1" localSheetId="7" hidden="1">{#N/A,#N/A,FALSE,"TICKERS INPUT SHEET"}</definedName>
    <definedName name="wrn.input._.sheet._1" localSheetId="9" hidden="1">{#N/A,#N/A,FALSE,"TICKERS INPUT SHEET"}</definedName>
    <definedName name="wrn.input._.sheet._1" hidden="1">{#N/A,#N/A,FALSE,"TICKERS INPUT SHEET"}</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1" hidden="1">{"assumptions",#N/A,FALSE,"Scenario 1";"valuation",#N/A,FALSE,"Scenario 1"}</definedName>
    <definedName name="wrn.IPO._.Valuation." localSheetId="0" hidden="1">{"assumptions",#N/A,FALSE,"Scenario 1";"valuation",#N/A,FALSE,"Scenario 1"}</definedName>
    <definedName name="wrn.IPO._.Valuation." localSheetId="7"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IPO._.Valuation._1" localSheetId="1" hidden="1">{"assumptions",#N/A,FALSE,"Scenario 1";"valuation",#N/A,FALSE,"Scenario 1"}</definedName>
    <definedName name="wrn.IPO._.Valuation._1" localSheetId="0" hidden="1">{"assumptions",#N/A,FALSE,"Scenario 1";"valuation",#N/A,FALSE,"Scenario 1"}</definedName>
    <definedName name="wrn.IPO._.Valuation._1" localSheetId="7" hidden="1">{"assumptions",#N/A,FALSE,"Scenario 1";"valuation",#N/A,FALSE,"Scenario 1"}</definedName>
    <definedName name="wrn.IPO._.Valuation._1" localSheetId="9" hidden="1">{"assumptions",#N/A,FALSE,"Scenario 1";"valuation",#N/A,FALSE,"Scenario 1"}</definedName>
    <definedName name="wrn.IPO._.Valuation._1" hidden="1">{"assumptions",#N/A,FALSE,"Scenario 1";"valuation",#N/A,FALSE,"Scenario 1"}</definedName>
    <definedName name="wrn.IRR." localSheetId="7" hidden="1">{"IRR Benefits",#N/A,FALSE,"IRR";"Tax Credits",#N/A,FALSE,"IRR"}</definedName>
    <definedName name="wrn.IRR." localSheetId="9" hidden="1">{"IRR Benefits",#N/A,FALSE,"IRR";"Tax Credits",#N/A,FALSE,"IRR"}</definedName>
    <definedName name="wrn.IRR." hidden="1">{"IRR Benefits",#N/A,FALSE,"IRR";"Tax Credits",#N/A,FALSE,"IRR"}</definedName>
    <definedName name="wrn.IRR._.CORP._.7." localSheetId="7" hidden="1">{"IRR",#N/A,FALSE,"Corp 7 IRR";"Input",#N/A,FALSE,"Corp 7 IRR"}</definedName>
    <definedName name="wrn.IRR._.CORP._.7." localSheetId="9" hidden="1">{"IRR",#N/A,FALSE,"Corp 7 IRR";"Input",#N/A,FALSE,"Corp 7 IRR"}</definedName>
    <definedName name="wrn.IRR._.CORP._.7." hidden="1">{"IRR",#N/A,FALSE,"Corp 7 IRR";"Input",#N/A,FALSE,"Corp 7 IRR"}</definedName>
    <definedName name="wrn.K." localSheetId="7" hidden="1">{#N/A;#N/A;FALSE;"K"}</definedName>
    <definedName name="wrn.K." localSheetId="9" hidden="1">{#N/A;#N/A;FALSE;"K"}</definedName>
    <definedName name="wrn.K." hidden="1">{#N/A;#N/A;FALSE;"K"}</definedName>
    <definedName name="wrn.Kristi" localSheetId="7" hidden="1">{#N/A,#N/A,TRUE,"Income";#N/A,#N/A,TRUE,"IncomeDetail";#N/A,#N/A,TRUE,"Balance";#N/A,#N/A,TRUE,"BalDetail"}</definedName>
    <definedName name="wrn.Kristi" localSheetId="9" hidden="1">{#N/A,#N/A,TRUE,"Income";#N/A,#N/A,TRUE,"IncomeDetail";#N/A,#N/A,TRUE,"Balance";#N/A,#N/A,TRUE,"BalDetail"}</definedName>
    <definedName name="wrn.Kristi" hidden="1">{#N/A,#N/A,TRUE,"Income";#N/A,#N/A,TRUE,"IncomeDetail";#N/A,#N/A,TRUE,"Balance";#N/A,#N/A,TRUE,"BalDetail"}</definedName>
    <definedName name="wrn.LBO._.Summary." localSheetId="1" hidden="1">{"LBO Summary",#N/A,FALSE,"Summary"}</definedName>
    <definedName name="wrn.LBO._.Summary." localSheetId="0" hidden="1">{"LBO Summary",#N/A,FALSE,"Summary"}</definedName>
    <definedName name="wrn.LBO._.Summary." localSheetId="7" hidden="1">{"LBO Summary",#N/A,FALSE,"Summary"}</definedName>
    <definedName name="wrn.LBO._.Summary." localSheetId="9" hidden="1">{"LBO Summary",#N/A,FALSE,"Summary"}</definedName>
    <definedName name="wrn.LBO._.Summary." hidden="1">{"LBO Summary",#N/A,FALSE,"Summary"}</definedName>
    <definedName name="wrn.LBO._.Summary._1" localSheetId="1" hidden="1">{"LBO Summary",#N/A,FALSE,"Summary"}</definedName>
    <definedName name="wrn.LBO._.Summary._1" localSheetId="0" hidden="1">{"LBO Summary",#N/A,FALSE,"Summary"}</definedName>
    <definedName name="wrn.LBO._.Summary._1" localSheetId="7" hidden="1">{"LBO Summary",#N/A,FALSE,"Summary"}</definedName>
    <definedName name="wrn.LBO._.Summary._1" localSheetId="9" hidden="1">{"LBO Summary",#N/A,FALSE,"Summary"}</definedName>
    <definedName name="wrn.LBO._.Summary._1" hidden="1">{"LBO Summary",#N/A,FALSE,"Summary"}</definedName>
    <definedName name="wrn.Leases.xls." localSheetId="1" hidden="1">{#N/A,#N/A,FALSE,"Initial Year";#N/A,#N/A,FALSE,"Historical";#N/A,#N/A,FALSE,"balsheet";#N/A,#N/A,FALSE,"incstate";#N/A,#N/A,FALSE,"Fleet"}</definedName>
    <definedName name="wrn.Leases.xls." localSheetId="0" hidden="1">{#N/A,#N/A,FALSE,"Initial Year";#N/A,#N/A,FALSE,"Historical";#N/A,#N/A,FALSE,"balsheet";#N/A,#N/A,FALSE,"incstate";#N/A,#N/A,FALSE,"Fleet"}</definedName>
    <definedName name="wrn.Leases.xls." localSheetId="7" hidden="1">{#N/A,#N/A,FALSE,"Initial Year";#N/A,#N/A,FALSE,"Historical";#N/A,#N/A,FALSE,"balsheet";#N/A,#N/A,FALSE,"incstate";#N/A,#N/A,FALSE,"Fleet"}</definedName>
    <definedName name="wrn.Leases.xls." localSheetId="9"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1" hidden="1">{#N/A,#N/A,FALSE,"Initial Year";#N/A,#N/A,FALSE,"Historical";#N/A,#N/A,FALSE,"balsheet";#N/A,#N/A,FALSE,"incstate";#N/A,#N/A,FALSE,"Fleet"}</definedName>
    <definedName name="wrn.Leases.xls._1" localSheetId="0" hidden="1">{#N/A,#N/A,FALSE,"Initial Year";#N/A,#N/A,FALSE,"Historical";#N/A,#N/A,FALSE,"balsheet";#N/A,#N/A,FALSE,"incstate";#N/A,#N/A,FALSE,"Fleet"}</definedName>
    <definedName name="wrn.Leases.xls._1" localSheetId="7" hidden="1">{#N/A,#N/A,FALSE,"Initial Year";#N/A,#N/A,FALSE,"Historical";#N/A,#N/A,FALSE,"balsheet";#N/A,#N/A,FALSE,"incstate";#N/A,#N/A,FALSE,"Fleet"}</definedName>
    <definedName name="wrn.Leases.xls._1" localSheetId="9"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7" hidden="1">{#N/A,#N/A,FALSE,"Open_Positions";#N/A,#N/A,FALSE,"Closed_Positions";#N/A,#N/A,FALSE,"Position_at_Dec_02"}</definedName>
    <definedName name="wrn.Manulife._.Reinsurance._.Ltd.._.Futures._.Information." localSheetId="9"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0" hidden="1">{#N/A,#N/A,FALSE,"Data &amp; Key Results";#N/A,#N/A,FALSE,"Summary Template";#N/A,#N/A,FALSE,"Budget";#N/A,#N/A,FALSE,"Present Value Comparison";#N/A,#N/A,FALSE,"Cashflow";#N/A,#N/A,FALSE,"Income";#N/A,#N/A,FALSE,"Inputs"}</definedName>
    <definedName name="wrn.Mason._.Deliverables." localSheetId="7" hidden="1">{#N/A,#N/A,FALSE,"Data &amp; Key Results";#N/A,#N/A,FALSE,"Summary Template";#N/A,#N/A,FALSE,"Budget";#N/A,#N/A,FALSE,"Present Value Comparison";#N/A,#N/A,FALSE,"Cashflow";#N/A,#N/A,FALSE,"Income";#N/A,#N/A,FALSE,"Inputs"}</definedName>
    <definedName name="wrn.Mason._.Deliverables." localSheetId="9"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1" hidden="1">{#N/A,#N/A,FALSE,"Data &amp; Key Results";#N/A,#N/A,FALSE,"Summary Template";#N/A,#N/A,FALSE,"Budget";#N/A,#N/A,FALSE,"Present Value Comparison";#N/A,#N/A,FALSE,"Cashflow";#N/A,#N/A,FALSE,"Income";#N/A,#N/A,FALSE,"Inputs"}</definedName>
    <definedName name="wrn.Mason._.Deliverables._1" localSheetId="0" hidden="1">{#N/A,#N/A,FALSE,"Data &amp; Key Results";#N/A,#N/A,FALSE,"Summary Template";#N/A,#N/A,FALSE,"Budget";#N/A,#N/A,FALSE,"Present Value Comparison";#N/A,#N/A,FALSE,"Cashflow";#N/A,#N/A,FALSE,"Income";#N/A,#N/A,FALSE,"Inputs"}</definedName>
    <definedName name="wrn.Mason._.Deliverables._1" localSheetId="7" hidden="1">{#N/A,#N/A,FALSE,"Data &amp; Key Results";#N/A,#N/A,FALSE,"Summary Template";#N/A,#N/A,FALSE,"Budget";#N/A,#N/A,FALSE,"Present Value Comparison";#N/A,#N/A,FALSE,"Cashflow";#N/A,#N/A,FALSE,"Income";#N/A,#N/A,FALSE,"Inputs"}</definedName>
    <definedName name="wrn.Mason._.Deliverables._1" localSheetId="9"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7" hidden="1">{#N/A,#N/A,FALSE,"Assumptions";#N/A,#N/A,FALSE,"Consol CF";#N/A,#N/A,FALSE,"matx B4 DS";#N/A,#N/A,FALSE,"Hacienda CF";#N/A,#N/A,FALSE,"matx B4 DS Hac";#N/A,#N/A,FALSE,"Chabot CF";#N/A,#N/A,FALSE,"matx B4 DS Chabot";#N/A,#N/A,FALSE,"Diablo CF";#N/A,#N/A,FALSE,"matx B4 DS Diablo"}</definedName>
    <definedName name="wrn.MATRICES._.and._.CFs." localSheetId="9"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7" hidden="1">{#N/A,#N/A,FALSE,"matx B4 DS";#N/A,#N/A,FALSE,"matx B4 DS Hac";#N/A,#N/A,FALSE,"matx B4 DS Chabot";#N/A,#N/A,FALSE,"matx B4 DS Diablo"}</definedName>
    <definedName name="wrn.MATRICIES._.ONLY." localSheetId="9"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7" hidden="1">{#N/A;#N/A;FALSE;"MCCRK"}</definedName>
    <definedName name="wrn.MCCRK." localSheetId="9" hidden="1">{#N/A;#N/A;FALSE;"MCCRK"}</definedName>
    <definedName name="wrn.MCCRK." hidden="1">{#N/A;#N/A;FALSE;"MCCRK"}</definedName>
    <definedName name="wrn.Model." localSheetId="1" hidden="1">{#N/A,#N/A,FALSE,"Cover";#N/A,#N/A,FALSE,"LUMI";#N/A,#N/A,FALSE,"COMD";#N/A,#N/A,FALSE,"Valuation";#N/A,#N/A,FALSE,"Assumptions";#N/A,#N/A,FALSE,"Pooling";#N/A,#N/A,FALSE,"BalanceSheet"}</definedName>
    <definedName name="wrn.Model." localSheetId="0" hidden="1">{#N/A,#N/A,FALSE,"Cover";#N/A,#N/A,FALSE,"LUMI";#N/A,#N/A,FALSE,"COMD";#N/A,#N/A,FALSE,"Valuation";#N/A,#N/A,FALSE,"Assumptions";#N/A,#N/A,FALSE,"Pooling";#N/A,#N/A,FALSE,"BalanceSheet"}</definedName>
    <definedName name="wrn.Model." localSheetId="7" hidden="1">{#N/A,#N/A,FALSE,"Cover";#N/A,#N/A,FALSE,"LUMI";#N/A,#N/A,FALSE,"COMD";#N/A,#N/A,FALSE,"Valuation";#N/A,#N/A,FALSE,"Assumptions";#N/A,#N/A,FALSE,"Pooling";#N/A,#N/A,FALSE,"BalanceSheet"}</definedName>
    <definedName name="wrn.Model." localSheetId="9"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1" hidden="1">{#N/A,#N/A,FALSE,"Cover";#N/A,#N/A,FALSE,"LUMI";#N/A,#N/A,FALSE,"COMD";#N/A,#N/A,FALSE,"Valuation";#N/A,#N/A,FALSE,"Assumptions";#N/A,#N/A,FALSE,"Pooling";#N/A,#N/A,FALSE,"BalanceSheet"}</definedName>
    <definedName name="wrn.Model._1" localSheetId="0" hidden="1">{#N/A,#N/A,FALSE,"Cover";#N/A,#N/A,FALSE,"LUMI";#N/A,#N/A,FALSE,"COMD";#N/A,#N/A,FALSE,"Valuation";#N/A,#N/A,FALSE,"Assumptions";#N/A,#N/A,FALSE,"Pooling";#N/A,#N/A,FALSE,"BalanceSheet"}</definedName>
    <definedName name="wrn.Model._1" localSheetId="7" hidden="1">{#N/A,#N/A,FALSE,"Cover";#N/A,#N/A,FALSE,"LUMI";#N/A,#N/A,FALSE,"COMD";#N/A,#N/A,FALSE,"Valuation";#N/A,#N/A,FALSE,"Assumptions";#N/A,#N/A,FALSE,"Pooling";#N/A,#N/A,FALSE,"BalanceSheet"}</definedName>
    <definedName name="wrn.Model._1" localSheetId="9"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1" hidden="1">{"QTRINC",#N/A,FALSE,"QTRINC";"MARGIN",#N/A,FALSE,"MARGIN";"SALES1",#N/A,FALSE,"SALES";"SALES2",#N/A,FALSE,"SALES";"CASHFLOW",#N/A,FALSE,"CASHFLOW"}</definedName>
    <definedName name="wrn.MODELS." localSheetId="0" hidden="1">{"QTRINC",#N/A,FALSE,"QTRINC";"MARGIN",#N/A,FALSE,"MARGIN";"SALES1",#N/A,FALSE,"SALES";"SALES2",#N/A,FALSE,"SALES";"CASHFLOW",#N/A,FALSE,"CASHFLOW"}</definedName>
    <definedName name="wrn.MODELS." localSheetId="7" hidden="1">{"QTRINC",#N/A,FALSE,"QTRINC";"MARGIN",#N/A,FALSE,"MARGIN";"SALES1",#N/A,FALSE,"SALES";"SALES2",#N/A,FALSE,"SALES";"CASHFLOW",#N/A,FALSE,"CASHFLOW"}</definedName>
    <definedName name="wrn.MODELS." localSheetId="9"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1" hidden="1">{"QTRINC",#N/A,FALSE,"QTRINC";"MARGIN",#N/A,FALSE,"MARGIN";"SALES1",#N/A,FALSE,"SALES";"SALES2",#N/A,FALSE,"SALES";"CASHFLOW",#N/A,FALSE,"CASHFLOW"}</definedName>
    <definedName name="wrn.MODELS._1" localSheetId="0" hidden="1">{"QTRINC",#N/A,FALSE,"QTRINC";"MARGIN",#N/A,FALSE,"MARGIN";"SALES1",#N/A,FALSE,"SALES";"SALES2",#N/A,FALSE,"SALES";"CASHFLOW",#N/A,FALSE,"CASHFLOW"}</definedName>
    <definedName name="wrn.MODELS._1" localSheetId="7" hidden="1">{"QTRINC",#N/A,FALSE,"QTRINC";"MARGIN",#N/A,FALSE,"MARGIN";"SALES1",#N/A,FALSE,"SALES";"SALES2",#N/A,FALSE,"SALES";"CASHFLOW",#N/A,FALSE,"CASHFLOW"}</definedName>
    <definedName name="wrn.MODELS._1" localSheetId="9"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7" hidden="1">{#N/A,#N/A,FALSE,"Summary Page",#N/A,#N/A;FALSE,"Collections Listing",#N/A,#N/A,FALSE,"Lessee 60 days past due";#N/A,#N/A,FALSE,"Revenues--Lend Base JP Morgan",#N/A,#N/A;FALSE,"JP Morgan Debt Amort Schedule",#N/A,#N/A,FALSE,"Covenant Analysis"}</definedName>
    <definedName name="wrn.Monthly._.Report." localSheetId="9"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1" hidden="1">{#N/A,#N/A,FALSE,"GCM Data Sum";#N/A,#N/A,FALSE,"TIC-Calculation";#N/A,#N/A,FALSE,"TIC  Multiples";#N/A,#N/A,FALSE,"P-E &amp; Price to Book Multiples";#N/A,#N/A,FALSE,"Margins-EBITDA-to-Growth"}</definedName>
    <definedName name="wrn.Multiples._.Calculation." localSheetId="0" hidden="1">{#N/A,#N/A,FALSE,"GCM Data Sum";#N/A,#N/A,FALSE,"TIC-Calculation";#N/A,#N/A,FALSE,"TIC  Multiples";#N/A,#N/A,FALSE,"P-E &amp; Price to Book Multiples";#N/A,#N/A,FALSE,"Margins-EBITDA-to-Growth"}</definedName>
    <definedName name="wrn.Multiples._.Calculation." localSheetId="7" hidden="1">{#N/A,#N/A,FALSE,"GCM Data Sum";#N/A,#N/A,FALSE,"TIC-Calculation";#N/A,#N/A,FALSE,"TIC  Multiples";#N/A,#N/A,FALSE,"P-E &amp; Price to Book Multiples";#N/A,#N/A,FALSE,"Margins-EBITDA-to-Growth"}</definedName>
    <definedName name="wrn.Multiples._.Calculation." localSheetId="9"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1" hidden="1">{#N/A,#N/A,FALSE,"GCM Data Sum";#N/A,#N/A,FALSE,"TIC-Calculation";#N/A,#N/A,FALSE,"TIC  Multiples";#N/A,#N/A,FALSE,"P-E &amp; Price to Book Multiples";#N/A,#N/A,FALSE,"Margins-EBITDA-to-Growth"}</definedName>
    <definedName name="wrn.Multiples._.Calculation._1" localSheetId="0" hidden="1">{#N/A,#N/A,FALSE,"GCM Data Sum";#N/A,#N/A,FALSE,"TIC-Calculation";#N/A,#N/A,FALSE,"TIC  Multiples";#N/A,#N/A,FALSE,"P-E &amp; Price to Book Multiples";#N/A,#N/A,FALSE,"Margins-EBITDA-to-Growth"}</definedName>
    <definedName name="wrn.Multiples._.Calculation._1" localSheetId="7" hidden="1">{#N/A,#N/A,FALSE,"GCM Data Sum";#N/A,#N/A,FALSE,"TIC-Calculation";#N/A,#N/A,FALSE,"TIC  Multiples";#N/A,#N/A,FALSE,"P-E &amp; Price to Book Multiples";#N/A,#N/A,FALSE,"Margins-EBITDA-to-Growth"}</definedName>
    <definedName name="wrn.Multiples._.Calculation._1" localSheetId="9"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7" hidden="1">{#N/A;#N/A;FALSE;"NA"}</definedName>
    <definedName name="wrn.NA." localSheetId="9" hidden="1">{#N/A;#N/A;FALSE;"NA"}</definedName>
    <definedName name="wrn.NA." hidden="1">{#N/A;#N/A;FALSE;"NA"}</definedName>
    <definedName name="wrn.NT_T._.Manpower._.by._.Department." localSheetId="7"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9"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1" hidden="1">{"page1",#N/A,FALSE,"APCI Operations Detail  ";"page2",#N/A,FALSE,"APCI Operations Detail  ";"page3",#N/A,FALSE,"APCI Operations Detail  ";"page4",#N/A,FALSE,"APCI Operations Detail  "}</definedName>
    <definedName name="wrn.ops._.costs." localSheetId="0" hidden="1">{"page1",#N/A,FALSE,"APCI Operations Detail  ";"page2",#N/A,FALSE,"APCI Operations Detail  ";"page3",#N/A,FALSE,"APCI Operations Detail  ";"page4",#N/A,FALSE,"APCI Operations Detail  "}</definedName>
    <definedName name="wrn.ops._.costs." localSheetId="7" hidden="1">{"page1",#N/A,FALSE,"APCI Operations Detail  ";"page2",#N/A,FALSE,"APCI Operations Detail  ";"page3",#N/A,FALSE,"APCI Operations Detail  ";"page4",#N/A,FALSE,"APCI Operations Detail  "}</definedName>
    <definedName name="wrn.ops._.costs." localSheetId="9"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1" hidden="1">{"page1",#N/A,FALSE,"APCI Operations Detail  ";"page2",#N/A,FALSE,"APCI Operations Detail  ";"page3",#N/A,FALSE,"APCI Operations Detail  ";"page4",#N/A,FALSE,"APCI Operations Detail  "}</definedName>
    <definedName name="wrn.ops._.costs._1" localSheetId="0" hidden="1">{"page1",#N/A,FALSE,"APCI Operations Detail  ";"page2",#N/A,FALSE,"APCI Operations Detail  ";"page3",#N/A,FALSE,"APCI Operations Detail  ";"page4",#N/A,FALSE,"APCI Operations Detail  "}</definedName>
    <definedName name="wrn.ops._.costs._1" localSheetId="7" hidden="1">{"page1",#N/A,FALSE,"APCI Operations Detail  ";"page2",#N/A,FALSE,"APCI Operations Detail  ";"page3",#N/A,FALSE,"APCI Operations Detail  ";"page4",#N/A,FALSE,"APCI Operations Detail  "}</definedName>
    <definedName name="wrn.ops._.costs._1" localSheetId="9"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1" hidden="1">{"calspreads",#N/A,FALSE,"Sheet1";"curves",#N/A,FALSE,"Sheet1";"libor",#N/A,FALSE,"Sheet1"}</definedName>
    <definedName name="wrn.Output." localSheetId="0" hidden="1">{"calspreads",#N/A,FALSE,"Sheet1";"curves",#N/A,FALSE,"Sheet1";"libor",#N/A,FALSE,"Sheet1"}</definedName>
    <definedName name="wrn.Output." localSheetId="7" hidden="1">{"calspreads",#N/A,FALSE,"Sheet1";"curves",#N/A,FALSE,"Sheet1";"libor",#N/A,FALSE,"Sheet1"}</definedName>
    <definedName name="wrn.Output." localSheetId="9" hidden="1">{"calspreads",#N/A,FALSE,"Sheet1";"curves",#N/A,FALSE,"Sheet1";"libor",#N/A,FALSE,"Sheet1"}</definedName>
    <definedName name="wrn.Output." hidden="1">{"calspreads",#N/A,FALSE,"Sheet1";"curves",#N/A,FALSE,"Sheet1";"libor",#N/A,FALSE,"Sheet1"}</definedName>
    <definedName name="wrn.PARTNERS._.CAPITAL._.STMT." localSheetId="1" hidden="1">{"PARTNERS CAPITAL STMT",#N/A,FALSE,"Partners Capital"}</definedName>
    <definedName name="wrn.PARTNERS._.CAPITAL._.STMT." localSheetId="0" hidden="1">{"PARTNERS CAPITAL STMT",#N/A,FALSE,"Partners Capital"}</definedName>
    <definedName name="wrn.PARTNERS._.CAPITAL._.STMT." localSheetId="7" hidden="1">{"PARTNERS CAPITAL STMT",#N/A,FALSE,"Partners Capital"}</definedName>
    <definedName name="wrn.PARTNERS._.CAPITAL._.STMT." localSheetId="9" hidden="1">{"PARTNERS CAPITAL STMT",#N/A,FALSE,"Partners Capital"}</definedName>
    <definedName name="wrn.PARTNERS._.CAPITAL._.STMT." hidden="1">{"PARTNERS CAPITAL STMT",#N/A,FALSE,"Partners Capital"}</definedName>
    <definedName name="wrn.PARTNERS._.CAPITAL._.STMT._1" localSheetId="1" hidden="1">{"PARTNERS CAPITAL STMT",#N/A,FALSE,"Partners Capital"}</definedName>
    <definedName name="wrn.PARTNERS._.CAPITAL._.STMT._1" localSheetId="0" hidden="1">{"PARTNERS CAPITAL STMT",#N/A,FALSE,"Partners Capital"}</definedName>
    <definedName name="wrn.PARTNERS._.CAPITAL._.STMT._1" localSheetId="7" hidden="1">{"PARTNERS CAPITAL STMT",#N/A,FALSE,"Partners Capital"}</definedName>
    <definedName name="wrn.PARTNERS._.CAPITAL._.STMT._1" localSheetId="9" hidden="1">{"PARTNERS CAPITAL STMT",#N/A,FALSE,"Partners Capital"}</definedName>
    <definedName name="wrn.PARTNERS._.CAPITAL._.STMT._1" hidden="1">{"PARTNERS CAPITAL STMT",#N/A,FALSE,"Partners Capital"}</definedName>
    <definedName name="wrn.print." localSheetId="1" hidden="1">{#N/A,#N/A,FALSE,"Inv. in cons subs";#N/A,#N/A,FALSE,"Intercomp.";#N/A,#N/A,FALSE,"Common Stock";#N/A,#N/A,FALSE,"Beg. or year re";#N/A,#N/A,FALSE,"Inv. NC sub-undist"}</definedName>
    <definedName name="wrn.print." localSheetId="0" hidden="1">{#N/A,#N/A,FALSE,"Inv. in cons subs";#N/A,#N/A,FALSE,"Intercomp.";#N/A,#N/A,FALSE,"Common Stock";#N/A,#N/A,FALSE,"Beg. or year re";#N/A,#N/A,FALSE,"Inv. NC sub-undist"}</definedName>
    <definedName name="wrn.print." localSheetId="7" hidden="1">{#N/A,#N/A,FALSE,"Inv. in cons subs";#N/A,#N/A,FALSE,"Intercomp.";#N/A,#N/A,FALSE,"Common Stock";#N/A,#N/A,FALSE,"Beg. or year re";#N/A,#N/A,FALSE,"Inv. NC sub-undist"}</definedName>
    <definedName name="wrn.print." localSheetId="9"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7" hidden="1">{"balsheet",#N/A,FALSE,"INCOME";"TB3",#N/A,FALSE,"INCOME";"TAJE",#N/A,FALSE,"TAJE";"_200",#N/A,FALSE,"ALLOCATIONS";"_80_1",#N/A,FALSE,"ALLOCATIONS";"_80_2",#N/A,FALSE,"ALLOCATIONS";"_80_3",#N/A,FALSE,"ALLOCATIONS";"_80_4",#N/A,FALSE,"ALLOCATIONS";"_80_5",#N/A,FALSE,"ALLOCATIONS"}</definedName>
    <definedName name="wrn.PRINT._.ALL." localSheetId="9"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1" hidden="1">{"Inc Stmt Dollar",#N/A,FALSE,"IS";"Inc Stmt CS",#N/A,FALSE,"IS";"BS Dollar",#N/A,FALSE,"BS";"BS CS",#N/A,FALSE,"BS";"CF Dollar",#N/A,FALSE,"CF";"Ratio No.1",#N/A,FALSE,"Ratio";"Ratio No.2",#N/A,FALSE,"Ratio"}</definedName>
    <definedName name="wrn.Print._.All._.Exhibits." localSheetId="0" hidden="1">{"Inc Stmt Dollar",#N/A,FALSE,"IS";"Inc Stmt CS",#N/A,FALSE,"IS";"BS Dollar",#N/A,FALSE,"BS";"BS CS",#N/A,FALSE,"BS";"CF Dollar",#N/A,FALSE,"CF";"Ratio No.1",#N/A,FALSE,"Ratio";"Ratio No.2",#N/A,FALSE,"Ratio"}</definedName>
    <definedName name="wrn.Print._.All._.Exhibits." localSheetId="7" hidden="1">{"Inc Stmt Dollar",#N/A,FALSE,"IS";"Inc Stmt CS",#N/A,FALSE,"IS";"BS Dollar",#N/A,FALSE,"BS";"BS CS",#N/A,FALSE,"BS";"CF Dollar",#N/A,FALSE,"CF";"Ratio No.1",#N/A,FALSE,"Ratio";"Ratio No.2",#N/A,FALSE,"Ratio"}</definedName>
    <definedName name="wrn.Print._.All._.Exhibits." localSheetId="9"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1" hidden="1">{"Inc Stmt Dollar",#N/A,FALSE,"IS";"Inc Stmt CS",#N/A,FALSE,"IS";"BS Dollar",#N/A,FALSE,"BS";"BS CS",#N/A,FALSE,"BS";"CF Dollar",#N/A,FALSE,"CF";"Ratio No.1",#N/A,FALSE,"Ratio";"Ratio No.2",#N/A,FALSE,"Ratio"}</definedName>
    <definedName name="wrn.Print._.All._.Exhibits._1" localSheetId="0" hidden="1">{"Inc Stmt Dollar",#N/A,FALSE,"IS";"Inc Stmt CS",#N/A,FALSE,"IS";"BS Dollar",#N/A,FALSE,"BS";"BS CS",#N/A,FALSE,"BS";"CF Dollar",#N/A,FALSE,"CF";"Ratio No.1",#N/A,FALSE,"Ratio";"Ratio No.2",#N/A,FALSE,"Ratio"}</definedName>
    <definedName name="wrn.Print._.All._.Exhibits._1" localSheetId="7" hidden="1">{"Inc Stmt Dollar",#N/A,FALSE,"IS";"Inc Stmt CS",#N/A,FALSE,"IS";"BS Dollar",#N/A,FALSE,"BS";"BS CS",#N/A,FALSE,"BS";"CF Dollar",#N/A,FALSE,"CF";"Ratio No.1",#N/A,FALSE,"Ratio";"Ratio No.2",#N/A,FALSE,"Ratio"}</definedName>
    <definedName name="wrn.Print._.All._.Exhibits._1" localSheetId="9"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7" hidden="1">{#N/A,#N/A,FALSE,"Sale 1";#N/A,#N/A,FALSE,"Sale 2";#N/A,#N/A,FALSE,"Sale 3";#N/A,#N/A,FALSE,"Sale 4";#N/A,#N/A,FALSE,"Sale 5";#N/A,#N/A,FALSE,"Sale 6";#N/A,#N/A,FALSE,"Sale 7";#N/A,#N/A,FALSE,"Sale 8";#N/A,#N/A,FALSE,"Sale 9";#N/A,#N/A,FALSE,"Sale 10";#N/A,#N/A,FALSE,"Sale 11";#N/A,#N/A,FALSE,"Sale 12"}</definedName>
    <definedName name="wrn.Print._.All._.Imp.._.Sales." localSheetId="9"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7"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9"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7" hidden="1">{#N/A,#N/A,FALSE,"Rent 1";#N/A,#N/A,FALSE,"Rent 2";#N/A,#N/A,FALSE,"Rent 3";#N/A,#N/A,FALSE,"Rent 4";#N/A,#N/A,FALSE,"Rent 5";#N/A,#N/A,FALSE,"Rent 6";#N/A,#N/A,FALSE,"Rent 7";#N/A,#N/A,FALSE,"Rent 8";#N/A,#N/A,FALSE,"Rent 9";#N/A,#N/A,FALSE,"Rent 10"}</definedName>
    <definedName name="wrn.Print._.All._.Rent._.Comps." localSheetId="9"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7"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9"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7"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9"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1" hidden="1">{"summary",#N/A,FALSE,"Valuation Analysis";"assumptions1",#N/A,FALSE,"Valuation Analysis";"assumptions2",#N/A,FALSE,"Valuation Analysis"}</definedName>
    <definedName name="wrn.print._.all._.sheets." localSheetId="0" hidden="1">{"summary",#N/A,FALSE,"Valuation Analysis";"assumptions1",#N/A,FALSE,"Valuation Analysis";"assumptions2",#N/A,FALSE,"Valuation Analysis"}</definedName>
    <definedName name="wrn.print._.all._.sheets." localSheetId="7" hidden="1">{"summary",#N/A,FALSE,"Valuation Analysis";"assumptions1",#N/A,FALSE,"Valuation Analysis";"assumptions2",#N/A,FALSE,"Valuation Analysis"}</definedName>
    <definedName name="wrn.print._.all._.sheets." localSheetId="9"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1" hidden="1">{"summary",#N/A,FALSE,"Valuation Analysis";"assumptions1",#N/A,FALSE,"Valuation Analysis";"assumptions2",#N/A,FALSE,"Valuation Analysis"}</definedName>
    <definedName name="wrn.print._.all._.sheets._1" localSheetId="0" hidden="1">{"summary",#N/A,FALSE,"Valuation Analysis";"assumptions1",#N/A,FALSE,"Valuation Analysis";"assumptions2",#N/A,FALSE,"Valuation Analysis"}</definedName>
    <definedName name="wrn.print._.all._.sheets._1" localSheetId="7" hidden="1">{"summary",#N/A,FALSE,"Valuation Analysis";"assumptions1",#N/A,FALSE,"Valuation Analysis";"assumptions2",#N/A,FALSE,"Valuation Analysis"}</definedName>
    <definedName name="wrn.print._.all._.sheets._1" localSheetId="9"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7" hidden="1">{"balsheet",#N/A,FALSE,"INCOME";"TB3",#N/A,FALSE,"INCOME";"TAJE",#N/A,FALSE,"TAJE";"_200",#N/A,FALSE,"ALLOCATIONS";"_80_1",#N/A,FALSE,"ALLOCATIONS";"_80_2",#N/A,FALSE,"ALLOCATIONS";"_80_3",#N/A,FALSE,"ALLOCATIONS";"_80_4",#N/A,FALSE,"ALLOCATIONS";"_80_5",#N/A,FALSE,"ALLOCATIONS"}</definedName>
    <definedName name="wrn.PRINT._.ALL._1" localSheetId="9"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7" hidden="1">{"balsheet",#N/A,FALSE,"INCOME";"TB3",#N/A,FALSE,"INCOME";"TAJE",#N/A,FALSE,"TAJE";"_200",#N/A,FALSE,"ALLOCATIONS";"_80_1",#N/A,FALSE,"ALLOCATIONS";"_80_2",#N/A,FALSE,"ALLOCATIONS";"_80_3",#N/A,FALSE,"ALLOCATIONS";"_80_4",#N/A,FALSE,"ALLOCATIONS";"_80_5",#N/A,FALSE,"ALLOCATIONS"}</definedName>
    <definedName name="wrn.PRINT._.ALL._2" localSheetId="9"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7" hidden="1">{"balsheet",#N/A,FALSE,"INCOME";"TB3",#N/A,FALSE,"INCOME";"TAJE",#N/A,FALSE,"TAJE";"_200",#N/A,FALSE,"ALLOCATIONS";"_80_1",#N/A,FALSE,"ALLOCATIONS";"_80_2",#N/A,FALSE,"ALLOCATIONS";"_80_3",#N/A,FALSE,"ALLOCATIONS";"_80_4",#N/A,FALSE,"ALLOCATIONS";"_80_5",#N/A,FALSE,"ALLOCATIONS"}</definedName>
    <definedName name="wrn.PRINT._.ALL._3" localSheetId="9"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1" hidden="1">{"Extra 1",#N/A,FALSE,"Blank"}</definedName>
    <definedName name="wrn.Print._.Blank._.Exhibit." localSheetId="0" hidden="1">{"Extra 1",#N/A,FALSE,"Blank"}</definedName>
    <definedName name="wrn.Print._.Blank._.Exhibit." localSheetId="7" hidden="1">{"Extra 1",#N/A,FALSE,"Blank"}</definedName>
    <definedName name="wrn.Print._.Blank._.Exhibit." localSheetId="9" hidden="1">{"Extra 1",#N/A,FALSE,"Blank"}</definedName>
    <definedName name="wrn.Print._.Blank._.Exhibit." hidden="1">{"Extra 1",#N/A,FALSE,"Blank"}</definedName>
    <definedName name="wrn.Print._.Blank._.Exhibit._1" localSheetId="1" hidden="1">{"Extra 1",#N/A,FALSE,"Blank"}</definedName>
    <definedName name="wrn.Print._.Blank._.Exhibit._1" localSheetId="0" hidden="1">{"Extra 1",#N/A,FALSE,"Blank"}</definedName>
    <definedName name="wrn.Print._.Blank._.Exhibit._1" localSheetId="7" hidden="1">{"Extra 1",#N/A,FALSE,"Blank"}</definedName>
    <definedName name="wrn.Print._.Blank._.Exhibit._1" localSheetId="9" hidden="1">{"Extra 1",#N/A,FALSE,"Blank"}</definedName>
    <definedName name="wrn.Print._.Blank._.Exhibit._1" hidden="1">{"Extra 1",#N/A,FALSE,"Blank"}</definedName>
    <definedName name="wrn.Print._.BS._.Exhibits." localSheetId="1" hidden="1">{"BS Dollar",#N/A,FALSE,"BS";"BS CS",#N/A,FALSE,"BS"}</definedName>
    <definedName name="wrn.Print._.BS._.Exhibits." localSheetId="0" hidden="1">{"BS Dollar",#N/A,FALSE,"BS";"BS CS",#N/A,FALSE,"BS"}</definedName>
    <definedName name="wrn.Print._.BS._.Exhibits." localSheetId="7" hidden="1">{"BS Dollar",#N/A,FALSE,"BS";"BS CS",#N/A,FALSE,"BS"}</definedName>
    <definedName name="wrn.Print._.BS._.Exhibits." localSheetId="9" hidden="1">{"BS Dollar",#N/A,FALSE,"BS";"BS CS",#N/A,FALSE,"BS"}</definedName>
    <definedName name="wrn.Print._.BS._.Exhibits." hidden="1">{"BS Dollar",#N/A,FALSE,"BS";"BS CS",#N/A,FALSE,"BS"}</definedName>
    <definedName name="wrn.Print._.BS._.Exhibits._1" localSheetId="1" hidden="1">{"BS Dollar",#N/A,FALSE,"BS";"BS CS",#N/A,FALSE,"BS"}</definedName>
    <definedName name="wrn.Print._.BS._.Exhibits._1" localSheetId="0" hidden="1">{"BS Dollar",#N/A,FALSE,"BS";"BS CS",#N/A,FALSE,"BS"}</definedName>
    <definedName name="wrn.Print._.BS._.Exhibits._1" localSheetId="7" hidden="1">{"BS Dollar",#N/A,FALSE,"BS";"BS CS",#N/A,FALSE,"BS"}</definedName>
    <definedName name="wrn.Print._.BS._.Exhibits._1" localSheetId="9" hidden="1">{"BS Dollar",#N/A,FALSE,"BS";"BS CS",#N/A,FALSE,"BS"}</definedName>
    <definedName name="wrn.Print._.BS._.Exhibits._1" hidden="1">{"BS Dollar",#N/A,FALSE,"BS";"BS CS",#N/A,FALSE,"BS"}</definedName>
    <definedName name="wrn.Print._.CF._.Exhibit." localSheetId="1" hidden="1">{"CF Dollar",#N/A,FALSE,"CF"}</definedName>
    <definedName name="wrn.Print._.CF._.Exhibit." localSheetId="0" hidden="1">{"CF Dollar",#N/A,FALSE,"CF"}</definedName>
    <definedName name="wrn.Print._.CF._.Exhibit." localSheetId="7" hidden="1">{"CF Dollar",#N/A,FALSE,"CF"}</definedName>
    <definedName name="wrn.Print._.CF._.Exhibit." localSheetId="9" hidden="1">{"CF Dollar",#N/A,FALSE,"CF"}</definedName>
    <definedName name="wrn.Print._.CF._.Exhibit." hidden="1">{"CF Dollar",#N/A,FALSE,"CF"}</definedName>
    <definedName name="wrn.Print._.CF._.Exhibit._1" localSheetId="1" hidden="1">{"CF Dollar",#N/A,FALSE,"CF"}</definedName>
    <definedName name="wrn.Print._.CF._.Exhibit._1" localSheetId="0" hidden="1">{"CF Dollar",#N/A,FALSE,"CF"}</definedName>
    <definedName name="wrn.Print._.CF._.Exhibit._1" localSheetId="7" hidden="1">{"CF Dollar",#N/A,FALSE,"CF"}</definedName>
    <definedName name="wrn.Print._.CF._.Exhibit._1" localSheetId="9" hidden="1">{"CF Dollar",#N/A,FALSE,"CF"}</definedName>
    <definedName name="wrn.Print._.CF._.Exhibit._1" hidden="1">{"CF Dollar",#N/A,FALSE,"CF"}</definedName>
    <definedName name="wrn.Print._.Documents." localSheetId="7" hidden="1">{#N/A,#N/A,TRUE,"Cover Page";#N/A,#N/A,TRUE,"Executive Summary";#N/A,#N/A,TRUE,"Photos";#N/A,#N/A,TRUE,"Area Map";#N/A,#N/A,TRUE,"Descriptions";#N/A,#N/A,TRUE,"SitePlan";#N/A,#N/A,TRUE,"Land Grid";#N/A,#N/A,TRUE,"Land Sales Map";#N/A,#N/A,TRUE,"Cost Approach Schedule";#N/A,#N/A,TRUE,"Certification"}</definedName>
    <definedName name="wrn.Print._.Documents." localSheetId="9"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7" hidden="1">{#N/A,#N/A,FALSE,"Assumptions";"Model",#N/A,FALSE,"MDU";#N/A,#N/A,FALSE,"Notes"}</definedName>
    <definedName name="wrn.Print._.Full._.Format." localSheetId="9" hidden="1">{#N/A,#N/A,FALSE,"Assumptions";"Model",#N/A,FALSE,"MDU";#N/A,#N/A,FALSE,"Notes"}</definedName>
    <definedName name="wrn.Print._.Full._.Format." hidden="1">{#N/A,#N/A,FALSE,"Assumptions";"Model",#N/A,FALSE,"MDU";#N/A,#N/A,FALSE,"Notes"}</definedName>
    <definedName name="wrn.print._.graphs." localSheetId="1"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1"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localSheetId="7" hidden="1">{"cap_structure",#N/A,FALSE,"Graph-Mkt Cap";"price",#N/A,FALSE,"Graph-Price";"ebit",#N/A,FALSE,"Graph-EBITDA";"ebitda",#N/A,FALSE,"Graph-EBITDA"}</definedName>
    <definedName name="wrn.print._.graphs._1" localSheetId="9"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7" hidden="1">{#N/A,#N/A,FALSE,"Sale 1";#N/A,#N/A,FALSE,"Sale 2";#N/A,#N/A,FALSE,"Sale 3";#N/A,#N/A,FALSE,"Sale 4";#N/A,#N/A,FALSE,"Sale 5";#N/A,#N/A,FALSE,"Sale 6";#N/A,#N/A,FALSE,"Sale 7";#N/A,#N/A,FALSE,"Sale 8";#N/A,#N/A,FALSE,"Sale 9";#N/A,#N/A,FALSE,"Sale 10";#N/A,#N/A,FALSE,"Sale 11";#N/A,#N/A,FALSE,"Sale 12"}</definedName>
    <definedName name="wrn.Print._.Improved._.Sales." localSheetId="9"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1" hidden="1">{"Inc Stmt Dollar",#N/A,FALSE,"IS";"Inc Stmt CS",#N/A,FALSE,"IS"}</definedName>
    <definedName name="wrn.Print._.IS._.Exhibits." localSheetId="0" hidden="1">{"Inc Stmt Dollar",#N/A,FALSE,"IS";"Inc Stmt CS",#N/A,FALSE,"IS"}</definedName>
    <definedName name="wrn.Print._.IS._.Exhibits." localSheetId="7" hidden="1">{"Inc Stmt Dollar",#N/A,FALSE,"IS";"Inc Stmt CS",#N/A,FALSE,"IS"}</definedName>
    <definedName name="wrn.Print._.IS._.Exhibits." localSheetId="9" hidden="1">{"Inc Stmt Dollar",#N/A,FALSE,"IS";"Inc Stmt CS",#N/A,FALSE,"IS"}</definedName>
    <definedName name="wrn.Print._.IS._.Exhibits." hidden="1">{"Inc Stmt Dollar",#N/A,FALSE,"IS";"Inc Stmt CS",#N/A,FALSE,"IS"}</definedName>
    <definedName name="wrn.Print._.IS._.Exhibits._1" localSheetId="1" hidden="1">{"Inc Stmt Dollar",#N/A,FALSE,"IS";"Inc Stmt CS",#N/A,FALSE,"IS"}</definedName>
    <definedName name="wrn.Print._.IS._.Exhibits._1" localSheetId="0" hidden="1">{"Inc Stmt Dollar",#N/A,FALSE,"IS";"Inc Stmt CS",#N/A,FALSE,"IS"}</definedName>
    <definedName name="wrn.Print._.IS._.Exhibits._1" localSheetId="7" hidden="1">{"Inc Stmt Dollar",#N/A,FALSE,"IS";"Inc Stmt CS",#N/A,FALSE,"IS"}</definedName>
    <definedName name="wrn.Print._.IS._.Exhibits._1" localSheetId="9" hidden="1">{"Inc Stmt Dollar",#N/A,FALSE,"IS";"Inc Stmt CS",#N/A,FALSE,"IS"}</definedName>
    <definedName name="wrn.Print._.IS._.Exhibits._1" hidden="1">{"Inc Stmt Dollar",#N/A,FALSE,"IS";"Inc Stmt CS",#N/A,FALSE,"IS"}</definedName>
    <definedName name="wrn.Print._.PNL._.Download." localSheetId="1" hidden="1">{"PNLProjDL",#N/A,FALSE,"PROJCO";"PNLParDL",#N/A,FALSE,"Parent"}</definedName>
    <definedName name="wrn.Print._.PNL._.Download." localSheetId="0" hidden="1">{"PNLProjDL",#N/A,FALSE,"PROJCO";"PNLParDL",#N/A,FALSE,"Parent"}</definedName>
    <definedName name="wrn.Print._.PNL._.Download." localSheetId="7" hidden="1">{"PNLProjDL",#N/A,FALSE,"PROJCO";"PNLParDL",#N/A,FALSE,"Parent"}</definedName>
    <definedName name="wrn.Print._.PNL._.Download." localSheetId="9" hidden="1">{"PNLProjDL",#N/A,FALSE,"PROJCO";"PNLParDL",#N/A,FALSE,"Parent"}</definedName>
    <definedName name="wrn.Print._.PNL._.Download." hidden="1">{"PNLProjDL",#N/A,FALSE,"PROJCO";"PNLParDL",#N/A,FALSE,"Parent"}</definedName>
    <definedName name="wrn.Print._.PNL._.Download._1" localSheetId="1" hidden="1">{"PNLProjDL",#N/A,FALSE,"PROJCO";"PNLParDL",#N/A,FALSE,"Parent"}</definedName>
    <definedName name="wrn.Print._.PNL._.Download._1" localSheetId="0" hidden="1">{"PNLProjDL",#N/A,FALSE,"PROJCO";"PNLParDL",#N/A,FALSE,"Parent"}</definedName>
    <definedName name="wrn.Print._.PNL._.Download._1" localSheetId="7" hidden="1">{"PNLProjDL",#N/A,FALSE,"PROJCO";"PNLParDL",#N/A,FALSE,"Parent"}</definedName>
    <definedName name="wrn.Print._.PNL._.Download._1" localSheetId="9" hidden="1">{"PNLProjDL",#N/A,FALSE,"PROJCO";"PNLParDL",#N/A,FALSE,"Parent"}</definedName>
    <definedName name="wrn.Print._.PNL._.Download._1" hidden="1">{"PNLProjDL",#N/A,FALSE,"PROJCO";"PNLParDL",#N/A,FALSE,"Parent"}</definedName>
    <definedName name="wrn.Print._.Ratio._.Exhibits." localSheetId="1" hidden="1">{"Ratio No.1",#N/A,FALSE,"Ratio";"Ratio No.2",#N/A,FALSE,"Ratio"}</definedName>
    <definedName name="wrn.Print._.Ratio._.Exhibits." localSheetId="0" hidden="1">{"Ratio No.1",#N/A,FALSE,"Ratio";"Ratio No.2",#N/A,FALSE,"Ratio"}</definedName>
    <definedName name="wrn.Print._.Ratio._.Exhibits." localSheetId="7" hidden="1">{"Ratio No.1",#N/A,FALSE,"Ratio";"Ratio No.2",#N/A,FALSE,"Ratio"}</definedName>
    <definedName name="wrn.Print._.Ratio._.Exhibits." localSheetId="9" hidden="1">{"Ratio No.1",#N/A,FALSE,"Ratio";"Ratio No.2",#N/A,FALSE,"Ratio"}</definedName>
    <definedName name="wrn.Print._.Ratio._.Exhibits." hidden="1">{"Ratio No.1",#N/A,FALSE,"Ratio";"Ratio No.2",#N/A,FALSE,"Ratio"}</definedName>
    <definedName name="wrn.Print._.Ratio._.Exhibits._1" localSheetId="1" hidden="1">{"Ratio No.1",#N/A,FALSE,"Ratio";"Ratio No.2",#N/A,FALSE,"Ratio"}</definedName>
    <definedName name="wrn.Print._.Ratio._.Exhibits._1" localSheetId="0" hidden="1">{"Ratio No.1",#N/A,FALSE,"Ratio";"Ratio No.2",#N/A,FALSE,"Ratio"}</definedName>
    <definedName name="wrn.Print._.Ratio._.Exhibits._1" localSheetId="7" hidden="1">{"Ratio No.1",#N/A,FALSE,"Ratio";"Ratio No.2",#N/A,FALSE,"Ratio"}</definedName>
    <definedName name="wrn.Print._.Ratio._.Exhibits._1" localSheetId="9" hidden="1">{"Ratio No.1",#N/A,FALSE,"Ratio";"Ratio No.2",#N/A,FALSE,"Ratio"}</definedName>
    <definedName name="wrn.Print._.Ratio._.Exhibits._1" hidden="1">{"Ratio No.1",#N/A,FALSE,"Ratio";"Ratio No.2",#N/A,FALSE,"Ratio"}</definedName>
    <definedName name="wrn.print._.raw._.data._.entry." localSheetId="1" hidden="1">{"inputs raw data",#N/A,TRUE,"INPUT"}</definedName>
    <definedName name="wrn.print._.raw._.data._.entry." localSheetId="0" hidden="1">{"inputs raw data",#N/A,TRUE,"INPUT"}</definedName>
    <definedName name="wrn.print._.raw._.data._.entry." localSheetId="7" hidden="1">{"inputs raw data",#N/A,TRUE,"INPUT"}</definedName>
    <definedName name="wrn.print._.raw._.data._.entry." localSheetId="9" hidden="1">{"inputs raw data",#N/A,TRUE,"INPUT"}</definedName>
    <definedName name="wrn.print._.raw._.data._.entry." hidden="1">{"inputs raw data",#N/A,TRUE,"INPUT"}</definedName>
    <definedName name="wrn.print._.raw._.data._.entry._1" localSheetId="1" hidden="1">{"inputs raw data",#N/A,TRUE,"INPUT"}</definedName>
    <definedName name="wrn.print._.raw._.data._.entry._1" localSheetId="0" hidden="1">{"inputs raw data",#N/A,TRUE,"INPUT"}</definedName>
    <definedName name="wrn.print._.raw._.data._.entry._1" localSheetId="7" hidden="1">{"inputs raw data",#N/A,TRUE,"INPUT"}</definedName>
    <definedName name="wrn.print._.raw._.data._.entry._1" localSheetId="9" hidden="1">{"inputs raw data",#N/A,TRUE,"INPUT"}</definedName>
    <definedName name="wrn.print._.raw._.data._.entry._1" hidden="1">{"inputs raw data",#N/A,TRUE,"INPUT"}</definedName>
    <definedName name="wrn.Print._.Rent._.Comps." localSheetId="7" hidden="1">{#N/A,#N/A,FALSE,"Rent 1";#N/A,#N/A,FALSE,"Rent 2";#N/A,#N/A,FALSE,"Rent 3";#N/A,#N/A,FALSE,"Rent 4";#N/A,#N/A,FALSE,"Rent 5";#N/A,#N/A,FALSE,"Rent 6";#N/A,#N/A,FALSE,"Rent 7";#N/A,#N/A,FALSE,"Rent 8"}</definedName>
    <definedName name="wrn.Print._.Rent._.Comps." localSheetId="9"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7"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9"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1" hidden="1">{"summary1",#N/A,TRUE,"Comps";"summary2",#N/A,TRUE,"Comps";"summary3",#N/A,TRUE,"Comps"}</definedName>
    <definedName name="wrn.print._.summary._.sheets." localSheetId="0" hidden="1">{"summary1",#N/A,TRUE,"Comps";"summary2",#N/A,TRUE,"Comps";"summary3",#N/A,TRUE,"Comps"}</definedName>
    <definedName name="wrn.print._.summary._.sheets." localSheetId="7"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int._.summary._.sheets._1" localSheetId="1" hidden="1">{"summary1",#N/A,TRUE,"Comps";"summary2",#N/A,TRUE,"Comps";"summary3",#N/A,TRUE,"Comps"}</definedName>
    <definedName name="wrn.print._.summary._.sheets._1" localSheetId="0" hidden="1">{"summary1",#N/A,TRUE,"Comps";"summary2",#N/A,TRUE,"Comps";"summary3",#N/A,TRUE,"Comps"}</definedName>
    <definedName name="wrn.print._.summary._.sheets._1" localSheetId="7" hidden="1">{"summary1",#N/A,TRUE,"Comps";"summary2",#N/A,TRUE,"Comps";"summary3",#N/A,TRUE,"Comps"}</definedName>
    <definedName name="wrn.print._.summary._.sheets._1" localSheetId="9" hidden="1">{"summary1",#N/A,TRUE,"Comps";"summary2",#N/A,TRUE,"Comps";"summary3",#N/A,TRUE,"Comps"}</definedName>
    <definedName name="wrn.print._.summary._.sheets._1" hidden="1">{"summary1",#N/A,TRUE,"Comps";"summary2",#N/A,TRUE,"Comps";"summary3",#N/A,TRUE,"Comps"}</definedName>
    <definedName name="wrn.print._.summary._.sheets.2" localSheetId="7" hidden="1">{"summary1",#N/A,TRUE;"Comps","summary2",#N/A;TRUE,"Comps","summary3";#N/A,TRUE,"Comps"}</definedName>
    <definedName name="wrn.print._.summary._.sheets.2" localSheetId="9" hidden="1">{"summary1",#N/A,TRUE;"Comps","summary2",#N/A;TRUE,"Comps","summary3";#N/A,TRUE,"Comps"}</definedName>
    <definedName name="wrn.print._.summary._.sheets.2" hidden="1">{"summary1",#N/A,TRUE;"Comps","summary2",#N/A;TRUE,"Comps","summary3";#N/A,TRUE,"Comps"}</definedName>
    <definedName name="wrn.print._1" localSheetId="1" hidden="1">{#N/A,#N/A,FALSE,"Inv. in cons subs";#N/A,#N/A,FALSE,"Intercomp.";#N/A,#N/A,FALSE,"Common Stock";#N/A,#N/A,FALSE,"Beg. or year re";#N/A,#N/A,FALSE,"Inv. NC sub-undist"}</definedName>
    <definedName name="wrn.print._1" localSheetId="0" hidden="1">{#N/A,#N/A,FALSE,"Inv. in cons subs";#N/A,#N/A,FALSE,"Intercomp.";#N/A,#N/A,FALSE,"Common Stock";#N/A,#N/A,FALSE,"Beg. or year re";#N/A,#N/A,FALSE,"Inv. NC sub-undist"}</definedName>
    <definedName name="wrn.print._1" localSheetId="7" hidden="1">{#N/A,#N/A,FALSE,"Inv. in cons subs";#N/A,#N/A,FALSE,"Intercomp.";#N/A,#N/A,FALSE,"Common Stock";#N/A,#N/A,FALSE,"Beg. or year re";#N/A,#N/A,FALSE,"Inv. NC sub-undist"}</definedName>
    <definedName name="wrn.print._1" localSheetId="9"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7"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0" hidden="1">{"by_month",#N/A,TRUE,"template";"destec_month",#N/A,TRUE,"template";"by_quarter",#N/A,TRUE,"template";"destec_quarter",#N/A,TRUE,"template";"by_year",#N/A,TRUE,"template";"destec_annual",#N/A,TRUE,"template"}</definedName>
    <definedName name="wrn.Print_Earnings_template." localSheetId="7" hidden="1">{"by_month",#N/A,TRUE,"template";"destec_month",#N/A,TRUE,"template";"by_quarter",#N/A,TRUE,"template";"destec_quarter",#N/A,TRUE,"template";"by_year",#N/A,TRUE,"template";"destec_annual",#N/A,TRUE,"template"}</definedName>
    <definedName name="wrn.Print_Earnings_template." localSheetId="9"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1" hidden="1">{"by_month",#N/A,TRUE,"template";"destec_month",#N/A,TRUE,"template";"by_quarter",#N/A,TRUE,"template";"destec_quarter",#N/A,TRUE,"template";"by_year",#N/A,TRUE,"template";"destec_annual",#N/A,TRUE,"template"}</definedName>
    <definedName name="wrn.Print_Earnings_template._1" localSheetId="0" hidden="1">{"by_month",#N/A,TRUE,"template";"destec_month",#N/A,TRUE,"template";"by_quarter",#N/A,TRUE,"template";"destec_quarter",#N/A,TRUE,"template";"by_year",#N/A,TRUE,"template";"destec_annual",#N/A,TRUE,"template"}</definedName>
    <definedName name="wrn.Print_Earnings_template._1" localSheetId="7" hidden="1">{"by_month",#N/A,TRUE,"template";"destec_month",#N/A,TRUE,"template";"by_quarter",#N/A,TRUE,"template";"destec_quarter",#N/A,TRUE,"template";"by_year",#N/A,TRUE,"template";"destec_annual",#N/A,TRUE,"template"}</definedName>
    <definedName name="wrn.Print_Earnings_template._1" localSheetId="9"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1" hidden="1">{"var_page",#N/A,FALSE,"template"}</definedName>
    <definedName name="wrn.Print_Var_page." localSheetId="0" hidden="1">{"var_page",#N/A,FALSE,"template"}</definedName>
    <definedName name="wrn.Print_Var_page." localSheetId="7" hidden="1">{"var_page",#N/A,FALSE,"template"}</definedName>
    <definedName name="wrn.Print_Var_page." localSheetId="9" hidden="1">{"var_page",#N/A,FALSE,"template"}</definedName>
    <definedName name="wrn.Print_Var_page." hidden="1">{"var_page",#N/A,FALSE,"template"}</definedName>
    <definedName name="wrn.Print_Var_page._1" localSheetId="1" hidden="1">{"var_page",#N/A,FALSE,"template"}</definedName>
    <definedName name="wrn.Print_Var_page._1" localSheetId="0" hidden="1">{"var_page",#N/A,FALSE,"template"}</definedName>
    <definedName name="wrn.Print_Var_page._1" localSheetId="7" hidden="1">{"var_page",#N/A,FALSE,"template"}</definedName>
    <definedName name="wrn.Print_Var_page._1" localSheetId="9" hidden="1">{"var_page",#N/A,FALSE,"template"}</definedName>
    <definedName name="wrn.Print_Var_page._1" hidden="1">{"var_page",#N/A,FALSE,"template"}</definedName>
    <definedName name="wrn.print_variance." localSheetId="1" hidden="1">{"var_report",#N/A,FALSE,"template"}</definedName>
    <definedName name="wrn.print_variance." localSheetId="0" hidden="1">{"var_report",#N/A,FALSE,"template"}</definedName>
    <definedName name="wrn.print_variance." localSheetId="7" hidden="1">{"var_report",#N/A,FALSE,"template"}</definedName>
    <definedName name="wrn.print_variance." localSheetId="9" hidden="1">{"var_report",#N/A,FALSE,"template"}</definedName>
    <definedName name="wrn.print_variance." hidden="1">{"var_report",#N/A,FALSE,"template"}</definedName>
    <definedName name="wrn.print_variance._1" localSheetId="1" hidden="1">{"var_report",#N/A,FALSE,"template"}</definedName>
    <definedName name="wrn.print_variance._1" localSheetId="0" hidden="1">{"var_report",#N/A,FALSE,"template"}</definedName>
    <definedName name="wrn.print_variance._1" localSheetId="7" hidden="1">{"var_report",#N/A,FALSE,"template"}</definedName>
    <definedName name="wrn.print_variance._1" localSheetId="9" hidden="1">{"var_report",#N/A,FALSE,"template"}</definedName>
    <definedName name="wrn.print_variance._1" hidden="1">{"var_report",#N/A,FALSE,"template"}</definedName>
    <definedName name="wrn.Print_Variance_Page." localSheetId="1" hidden="1">{"variance_page",#N/A,FALSE,"template"}</definedName>
    <definedName name="wrn.Print_Variance_Page." localSheetId="0" hidden="1">{"variance_page",#N/A,FALSE,"template"}</definedName>
    <definedName name="wrn.Print_Variance_Page." localSheetId="7" hidden="1">{"variance_page",#N/A,FALSE,"template"}</definedName>
    <definedName name="wrn.Print_Variance_Page." localSheetId="9" hidden="1">{"variance_page",#N/A,FALSE,"template"}</definedName>
    <definedName name="wrn.Print_Variance_Page." hidden="1">{"variance_page",#N/A,FALSE,"template"}</definedName>
    <definedName name="wrn.Print_Variance_Page._1" localSheetId="1" hidden="1">{"variance_page",#N/A,FALSE,"template"}</definedName>
    <definedName name="wrn.Print_Variance_Page._1" localSheetId="0" hidden="1">{"variance_page",#N/A,FALSE,"template"}</definedName>
    <definedName name="wrn.Print_Variance_Page._1" localSheetId="7" hidden="1">{"variance_page",#N/A,FALSE,"template"}</definedName>
    <definedName name="wrn.Print_Variance_Page._1" localSheetId="9" hidden="1">{"variance_page",#N/A,FALSE,"template"}</definedName>
    <definedName name="wrn.Print_Variance_Page._1" hidden="1">{"variance_page",#N/A,FALSE,"template"}</definedName>
    <definedName name="wrn.print1." localSheetId="1" hidden="1">{"assumption1",#N/A,FALSE,"Assumptions";"assumption2",#N/A,FALSE,"Assumptions";"assumption3",#N/A,FALSE,"Assumptions";"prod",#N/A,FALSE,"Financials";"prod2",#N/A,FALSE,"Financials";"pnl",#N/A,FALSE,"Financials";"pnl2",#N/A,FALSE,"Financials";"cash",#N/A,FALSE,"Financials";"cash2",#N/A,FALSE,"Financials"}</definedName>
    <definedName name="wrn.print1." localSheetId="0" hidden="1">{"assumption1",#N/A,FALSE,"Assumptions";"assumption2",#N/A,FALSE,"Assumptions";"assumption3",#N/A,FALSE,"Assumptions";"prod",#N/A,FALSE,"Financials";"prod2",#N/A,FALSE,"Financials";"pnl",#N/A,FALSE,"Financials";"pnl2",#N/A,FALSE,"Financials";"cash",#N/A,FALSE,"Financials";"cash2",#N/A,FALSE,"Financials"}</definedName>
    <definedName name="wrn.print1." localSheetId="7" hidden="1">{"assumption1",#N/A,FALSE,"Assumptions";"assumption2",#N/A,FALSE,"Assumptions";"assumption3",#N/A,FALSE,"Assumptions";"prod",#N/A,FALSE,"Financials";"prod2",#N/A,FALSE,"Financials";"pnl",#N/A,FALSE,"Financials";"pnl2",#N/A,FALSE,"Financials";"cash",#N/A,FALSE,"Financials";"cash2",#N/A,FALSE,"Financials"}</definedName>
    <definedName name="wrn.print1." localSheetId="9"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1" hidden="1">{"assumption1",#N/A,FALSE,"Assumptions";"assumption2",#N/A,FALSE,"Assumptions";"assumption3",#N/A,FALSE,"Assumptions";"prod",#N/A,FALSE,"Financials";"prod2",#N/A,FALSE,"Financials";"pnl",#N/A,FALSE,"Financials";"pnl2",#N/A,FALSE,"Financials";"cash",#N/A,FALSE,"Financials";"cash2",#N/A,FALSE,"Financials"}</definedName>
    <definedName name="wrn.print1._1" localSheetId="0" hidden="1">{"assumption1",#N/A,FALSE,"Assumptions";"assumption2",#N/A,FALSE,"Assumptions";"assumption3",#N/A,FALSE,"Assumptions";"prod",#N/A,FALSE,"Financials";"prod2",#N/A,FALSE,"Financials";"pnl",#N/A,FALSE,"Financials";"pnl2",#N/A,FALSE,"Financials";"cash",#N/A,FALSE,"Financials";"cash2",#N/A,FALSE,"Financials"}</definedName>
    <definedName name="wrn.print1._1" localSheetId="7" hidden="1">{"assumption1",#N/A,FALSE,"Assumptions";"assumption2",#N/A,FALSE,"Assumptions";"assumption3",#N/A,FALSE,"Assumptions";"prod",#N/A,FALSE,"Financials";"prod2",#N/A,FALSE,"Financials";"pnl",#N/A,FALSE,"Financials";"pnl2",#N/A,FALSE,"Financials";"cash",#N/A,FALSE,"Financials";"cash2",#N/A,FALSE,"Financials"}</definedName>
    <definedName name="wrn.print1._1" localSheetId="9"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1" hidden="1">{"assumption1",#N/A,FALSE,"Assumptions";"assumption2",#N/A,FALSE,"Assumptions";"assumption3",#N/A,FALSE,"Assumptions";"prod",#N/A,FALSE,"Financials";"prod2",#N/A,FALSE,"Financials";"pnl",#N/A,FALSE,"Financials";"pnl2",#N/A,FALSE,"Financials";"cash",#N/A,FALSE,"Financials";"cash2",#N/A,FALSE,"Financials"}</definedName>
    <definedName name="wrn.print1._1_1" localSheetId="0" hidden="1">{"assumption1",#N/A,FALSE,"Assumptions";"assumption2",#N/A,FALSE,"Assumptions";"assumption3",#N/A,FALSE,"Assumptions";"prod",#N/A,FALSE,"Financials";"prod2",#N/A,FALSE,"Financials";"pnl",#N/A,FALSE,"Financials";"pnl2",#N/A,FALSE,"Financials";"cash",#N/A,FALSE,"Financials";"cash2",#N/A,FALSE,"Financials"}</definedName>
    <definedName name="wrn.print1._1_1" localSheetId="7" hidden="1">{"assumption1",#N/A,FALSE,"Assumptions";"assumption2",#N/A,FALSE,"Assumptions";"assumption3",#N/A,FALSE,"Assumptions";"prod",#N/A,FALSE,"Financials";"prod2",#N/A,FALSE,"Financials";"pnl",#N/A,FALSE,"Financials";"pnl2",#N/A,FALSE,"Financials";"cash",#N/A,FALSE,"Financials";"cash2",#N/A,FALSE,"Financials"}</definedName>
    <definedName name="wrn.print1._1_1" localSheetId="9"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1" hidden="1">{"assumption1",#N/A,FALSE,"Assumptions";"assumption2",#N/A,FALSE,"Assumptions";"assumption3",#N/A,FALSE,"Assumptions";"prod",#N/A,FALSE,"Financials";"prod2",#N/A,FALSE,"Financials";"pnl",#N/A,FALSE,"Financials";"pnl2",#N/A,FALSE,"Financials";"cash",#N/A,FALSE,"Financials";"cash2",#N/A,FALSE,"Financials"}</definedName>
    <definedName name="wrn.print1._1_2" localSheetId="0" hidden="1">{"assumption1",#N/A,FALSE,"Assumptions";"assumption2",#N/A,FALSE,"Assumptions";"assumption3",#N/A,FALSE,"Assumptions";"prod",#N/A,FALSE,"Financials";"prod2",#N/A,FALSE,"Financials";"pnl",#N/A,FALSE,"Financials";"pnl2",#N/A,FALSE,"Financials";"cash",#N/A,FALSE,"Financials";"cash2",#N/A,FALSE,"Financials"}</definedName>
    <definedName name="wrn.print1._1_2" localSheetId="7" hidden="1">{"assumption1",#N/A,FALSE,"Assumptions";"assumption2",#N/A,FALSE,"Assumptions";"assumption3",#N/A,FALSE,"Assumptions";"prod",#N/A,FALSE,"Financials";"prod2",#N/A,FALSE,"Financials";"pnl",#N/A,FALSE,"Financials";"pnl2",#N/A,FALSE,"Financials";"cash",#N/A,FALSE,"Financials";"cash2",#N/A,FALSE,"Financials"}</definedName>
    <definedName name="wrn.print1._1_2" localSheetId="9"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1" hidden="1">{"assumption1",#N/A,FALSE,"Assumptions";"assumption2",#N/A,FALSE,"Assumptions";"assumption3",#N/A,FALSE,"Assumptions";"prod",#N/A,FALSE,"Financials";"prod2",#N/A,FALSE,"Financials";"pnl",#N/A,FALSE,"Financials";"pnl2",#N/A,FALSE,"Financials";"cash",#N/A,FALSE,"Financials";"cash2",#N/A,FALSE,"Financials"}</definedName>
    <definedName name="wrn.print1._1_3" localSheetId="0" hidden="1">{"assumption1",#N/A,FALSE,"Assumptions";"assumption2",#N/A,FALSE,"Assumptions";"assumption3",#N/A,FALSE,"Assumptions";"prod",#N/A,FALSE,"Financials";"prod2",#N/A,FALSE,"Financials";"pnl",#N/A,FALSE,"Financials";"pnl2",#N/A,FALSE,"Financials";"cash",#N/A,FALSE,"Financials";"cash2",#N/A,FALSE,"Financials"}</definedName>
    <definedName name="wrn.print1._1_3" localSheetId="7" hidden="1">{"assumption1",#N/A,FALSE,"Assumptions";"assumption2",#N/A,FALSE,"Assumptions";"assumption3",#N/A,FALSE,"Assumptions";"prod",#N/A,FALSE,"Financials";"prod2",#N/A,FALSE,"Financials";"pnl",#N/A,FALSE,"Financials";"pnl2",#N/A,FALSE,"Financials";"cash",#N/A,FALSE,"Financials";"cash2",#N/A,FALSE,"Financials"}</definedName>
    <definedName name="wrn.print1._1_3" localSheetId="9"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1" hidden="1">{"assumption1",#N/A,FALSE,"Assumptions";"assumption2",#N/A,FALSE,"Assumptions";"assumption3",#N/A,FALSE,"Assumptions";"prod",#N/A,FALSE,"Financials";"prod2",#N/A,FALSE,"Financials";"pnl",#N/A,FALSE,"Financials";"pnl2",#N/A,FALSE,"Financials";"cash",#N/A,FALSE,"Financials";"cash2",#N/A,FALSE,"Financials"}</definedName>
    <definedName name="wrn.print1._2" localSheetId="0" hidden="1">{"assumption1",#N/A,FALSE,"Assumptions";"assumption2",#N/A,FALSE,"Assumptions";"assumption3",#N/A,FALSE,"Assumptions";"prod",#N/A,FALSE,"Financials";"prod2",#N/A,FALSE,"Financials";"pnl",#N/A,FALSE,"Financials";"pnl2",#N/A,FALSE,"Financials";"cash",#N/A,FALSE,"Financials";"cash2",#N/A,FALSE,"Financials"}</definedName>
    <definedName name="wrn.print1._2" localSheetId="7" hidden="1">{"assumption1",#N/A,FALSE,"Assumptions";"assumption2",#N/A,FALSE,"Assumptions";"assumption3",#N/A,FALSE,"Assumptions";"prod",#N/A,FALSE,"Financials";"prod2",#N/A,FALSE,"Financials";"pnl",#N/A,FALSE,"Financials";"pnl2",#N/A,FALSE,"Financials";"cash",#N/A,FALSE,"Financials";"cash2",#N/A,FALSE,"Financials"}</definedName>
    <definedName name="wrn.print1._2" localSheetId="9"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1" hidden="1">{"assumption1",#N/A,FALSE,"Assumptions";"assumption2",#N/A,FALSE,"Assumptions";"assumption3",#N/A,FALSE,"Assumptions";"prod",#N/A,FALSE,"Financials";"prod2",#N/A,FALSE,"Financials";"pnl",#N/A,FALSE,"Financials";"pnl2",#N/A,FALSE,"Financials";"cash",#N/A,FALSE,"Financials";"cash2",#N/A,FALSE,"Financials"}</definedName>
    <definedName name="wrn.print1._2_1" localSheetId="0" hidden="1">{"assumption1",#N/A,FALSE,"Assumptions";"assumption2",#N/A,FALSE,"Assumptions";"assumption3",#N/A,FALSE,"Assumptions";"prod",#N/A,FALSE,"Financials";"prod2",#N/A,FALSE,"Financials";"pnl",#N/A,FALSE,"Financials";"pnl2",#N/A,FALSE,"Financials";"cash",#N/A,FALSE,"Financials";"cash2",#N/A,FALSE,"Financials"}</definedName>
    <definedName name="wrn.print1._2_1" localSheetId="7" hidden="1">{"assumption1",#N/A,FALSE,"Assumptions";"assumption2",#N/A,FALSE,"Assumptions";"assumption3",#N/A,FALSE,"Assumptions";"prod",#N/A,FALSE,"Financials";"prod2",#N/A,FALSE,"Financials";"pnl",#N/A,FALSE,"Financials";"pnl2",#N/A,FALSE,"Financials";"cash",#N/A,FALSE,"Financials";"cash2",#N/A,FALSE,"Financials"}</definedName>
    <definedName name="wrn.print1._2_1" localSheetId="9"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1" hidden="1">{"assumption1",#N/A,FALSE,"Assumptions";"assumption2",#N/A,FALSE,"Assumptions";"assumption3",#N/A,FALSE,"Assumptions";"prod",#N/A,FALSE,"Financials";"prod2",#N/A,FALSE,"Financials";"pnl",#N/A,FALSE,"Financials";"pnl2",#N/A,FALSE,"Financials";"cash",#N/A,FALSE,"Financials";"cash2",#N/A,FALSE,"Financials"}</definedName>
    <definedName name="wrn.print1._2_2" localSheetId="0" hidden="1">{"assumption1",#N/A,FALSE,"Assumptions";"assumption2",#N/A,FALSE,"Assumptions";"assumption3",#N/A,FALSE,"Assumptions";"prod",#N/A,FALSE,"Financials";"prod2",#N/A,FALSE,"Financials";"pnl",#N/A,FALSE,"Financials";"pnl2",#N/A,FALSE,"Financials";"cash",#N/A,FALSE,"Financials";"cash2",#N/A,FALSE,"Financials"}</definedName>
    <definedName name="wrn.print1._2_2" localSheetId="7" hidden="1">{"assumption1",#N/A,FALSE,"Assumptions";"assumption2",#N/A,FALSE,"Assumptions";"assumption3",#N/A,FALSE,"Assumptions";"prod",#N/A,FALSE,"Financials";"prod2",#N/A,FALSE,"Financials";"pnl",#N/A,FALSE,"Financials";"pnl2",#N/A,FALSE,"Financials";"cash",#N/A,FALSE,"Financials";"cash2",#N/A,FALSE,"Financials"}</definedName>
    <definedName name="wrn.print1._2_2" localSheetId="9"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1" hidden="1">{"assumption1",#N/A,FALSE,"Assumptions";"assumption2",#N/A,FALSE,"Assumptions";"assumption3",#N/A,FALSE,"Assumptions";"prod",#N/A,FALSE,"Financials";"prod2",#N/A,FALSE,"Financials";"pnl",#N/A,FALSE,"Financials";"pnl2",#N/A,FALSE,"Financials";"cash",#N/A,FALSE,"Financials";"cash2",#N/A,FALSE,"Financials"}</definedName>
    <definedName name="wrn.print1._2_3" localSheetId="0" hidden="1">{"assumption1",#N/A,FALSE,"Assumptions";"assumption2",#N/A,FALSE,"Assumptions";"assumption3",#N/A,FALSE,"Assumptions";"prod",#N/A,FALSE,"Financials";"prod2",#N/A,FALSE,"Financials";"pnl",#N/A,FALSE,"Financials";"pnl2",#N/A,FALSE,"Financials";"cash",#N/A,FALSE,"Financials";"cash2",#N/A,FALSE,"Financials"}</definedName>
    <definedName name="wrn.print1._2_3" localSheetId="7" hidden="1">{"assumption1",#N/A,FALSE,"Assumptions";"assumption2",#N/A,FALSE,"Assumptions";"assumption3",#N/A,FALSE,"Assumptions";"prod",#N/A,FALSE,"Financials";"prod2",#N/A,FALSE,"Financials";"pnl",#N/A,FALSE,"Financials";"pnl2",#N/A,FALSE,"Financials";"cash",#N/A,FALSE,"Financials";"cash2",#N/A,FALSE,"Financials"}</definedName>
    <definedName name="wrn.print1._2_3" localSheetId="9"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1" hidden="1">{"assumption1",#N/A,FALSE,"Assumptions";"assumption2",#N/A,FALSE,"Assumptions";"assumption3",#N/A,FALSE,"Assumptions";"prod",#N/A,FALSE,"Financials";"prod2",#N/A,FALSE,"Financials";"pnl",#N/A,FALSE,"Financials";"pnl2",#N/A,FALSE,"Financials";"cash",#N/A,FALSE,"Financials";"cash2",#N/A,FALSE,"Financials"}</definedName>
    <definedName name="wrn.print1._3" localSheetId="0" hidden="1">{"assumption1",#N/A,FALSE,"Assumptions";"assumption2",#N/A,FALSE,"Assumptions";"assumption3",#N/A,FALSE,"Assumptions";"prod",#N/A,FALSE,"Financials";"prod2",#N/A,FALSE,"Financials";"pnl",#N/A,FALSE,"Financials";"pnl2",#N/A,FALSE,"Financials";"cash",#N/A,FALSE,"Financials";"cash2",#N/A,FALSE,"Financials"}</definedName>
    <definedName name="wrn.print1._3" localSheetId="7" hidden="1">{"assumption1",#N/A,FALSE,"Assumptions";"assumption2",#N/A,FALSE,"Assumptions";"assumption3",#N/A,FALSE,"Assumptions";"prod",#N/A,FALSE,"Financials";"prod2",#N/A,FALSE,"Financials";"pnl",#N/A,FALSE,"Financials";"pnl2",#N/A,FALSE,"Financials";"cash",#N/A,FALSE,"Financials";"cash2",#N/A,FALSE,"Financials"}</definedName>
    <definedName name="wrn.print1._3" localSheetId="9"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1" hidden="1">{"assumption1",#N/A,FALSE,"Assumptions";"assumption2",#N/A,FALSE,"Assumptions";"assumption3",#N/A,FALSE,"Assumptions";"prod",#N/A,FALSE,"Financials";"prod2",#N/A,FALSE,"Financials";"pnl",#N/A,FALSE,"Financials";"pnl2",#N/A,FALSE,"Financials";"cash",#N/A,FALSE,"Financials";"cash2",#N/A,FALSE,"Financials"}</definedName>
    <definedName name="wrn.print1._3_1" localSheetId="0" hidden="1">{"assumption1",#N/A,FALSE,"Assumptions";"assumption2",#N/A,FALSE,"Assumptions";"assumption3",#N/A,FALSE,"Assumptions";"prod",#N/A,FALSE,"Financials";"prod2",#N/A,FALSE,"Financials";"pnl",#N/A,FALSE,"Financials";"pnl2",#N/A,FALSE,"Financials";"cash",#N/A,FALSE,"Financials";"cash2",#N/A,FALSE,"Financials"}</definedName>
    <definedName name="wrn.print1._3_1" localSheetId="7" hidden="1">{"assumption1",#N/A,FALSE,"Assumptions";"assumption2",#N/A,FALSE,"Assumptions";"assumption3",#N/A,FALSE,"Assumptions";"prod",#N/A,FALSE,"Financials";"prod2",#N/A,FALSE,"Financials";"pnl",#N/A,FALSE,"Financials";"pnl2",#N/A,FALSE,"Financials";"cash",#N/A,FALSE,"Financials";"cash2",#N/A,FALSE,"Financials"}</definedName>
    <definedName name="wrn.print1._3_1" localSheetId="9"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1" hidden="1">{"assumption1",#N/A,FALSE,"Assumptions";"assumption2",#N/A,FALSE,"Assumptions";"assumption3",#N/A,FALSE,"Assumptions";"prod",#N/A,FALSE,"Financials";"prod2",#N/A,FALSE,"Financials";"pnl",#N/A,FALSE,"Financials";"pnl2",#N/A,FALSE,"Financials";"cash",#N/A,FALSE,"Financials";"cash2",#N/A,FALSE,"Financials"}</definedName>
    <definedName name="wrn.print1._3_2" localSheetId="0" hidden="1">{"assumption1",#N/A,FALSE,"Assumptions";"assumption2",#N/A,FALSE,"Assumptions";"assumption3",#N/A,FALSE,"Assumptions";"prod",#N/A,FALSE,"Financials";"prod2",#N/A,FALSE,"Financials";"pnl",#N/A,FALSE,"Financials";"pnl2",#N/A,FALSE,"Financials";"cash",#N/A,FALSE,"Financials";"cash2",#N/A,FALSE,"Financials"}</definedName>
    <definedName name="wrn.print1._3_2" localSheetId="7" hidden="1">{"assumption1",#N/A,FALSE,"Assumptions";"assumption2",#N/A,FALSE,"Assumptions";"assumption3",#N/A,FALSE,"Assumptions";"prod",#N/A,FALSE,"Financials";"prod2",#N/A,FALSE,"Financials";"pnl",#N/A,FALSE,"Financials";"pnl2",#N/A,FALSE,"Financials";"cash",#N/A,FALSE,"Financials";"cash2",#N/A,FALSE,"Financials"}</definedName>
    <definedName name="wrn.print1._3_2" localSheetId="9"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1" hidden="1">{"assumption1",#N/A,FALSE,"Assumptions";"assumption2",#N/A,FALSE,"Assumptions";"assumption3",#N/A,FALSE,"Assumptions";"prod",#N/A,FALSE,"Financials";"prod2",#N/A,FALSE,"Financials";"pnl",#N/A,FALSE,"Financials";"pnl2",#N/A,FALSE,"Financials";"cash",#N/A,FALSE,"Financials";"cash2",#N/A,FALSE,"Financials"}</definedName>
    <definedName name="wrn.print1._3_3" localSheetId="0" hidden="1">{"assumption1",#N/A,FALSE,"Assumptions";"assumption2",#N/A,FALSE,"Assumptions";"assumption3",#N/A,FALSE,"Assumptions";"prod",#N/A,FALSE,"Financials";"prod2",#N/A,FALSE,"Financials";"pnl",#N/A,FALSE,"Financials";"pnl2",#N/A,FALSE,"Financials";"cash",#N/A,FALSE,"Financials";"cash2",#N/A,FALSE,"Financials"}</definedName>
    <definedName name="wrn.print1._3_3" localSheetId="7" hidden="1">{"assumption1",#N/A,FALSE,"Assumptions";"assumption2",#N/A,FALSE,"Assumptions";"assumption3",#N/A,FALSE,"Assumptions";"prod",#N/A,FALSE,"Financials";"prod2",#N/A,FALSE,"Financials";"pnl",#N/A,FALSE,"Financials";"pnl2",#N/A,FALSE,"Financials";"cash",#N/A,FALSE,"Financials";"cash2",#N/A,FALSE,"Financials"}</definedName>
    <definedName name="wrn.print1._3_3" localSheetId="9"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1" hidden="1">{"assumption1",#N/A,FALSE,"Assumptions";"assumption2",#N/A,FALSE,"Assumptions";"assumption3",#N/A,FALSE,"Assumptions";"prod",#N/A,FALSE,"Financials";"prod2",#N/A,FALSE,"Financials";"pnl",#N/A,FALSE,"Financials";"pnl2",#N/A,FALSE,"Financials";"cash",#N/A,FALSE,"Financials";"cash2",#N/A,FALSE,"Financials"}</definedName>
    <definedName name="wrn.print1._4" localSheetId="0" hidden="1">{"assumption1",#N/A,FALSE,"Assumptions";"assumption2",#N/A,FALSE,"Assumptions";"assumption3",#N/A,FALSE,"Assumptions";"prod",#N/A,FALSE,"Financials";"prod2",#N/A,FALSE,"Financials";"pnl",#N/A,FALSE,"Financials";"pnl2",#N/A,FALSE,"Financials";"cash",#N/A,FALSE,"Financials";"cash2",#N/A,FALSE,"Financials"}</definedName>
    <definedName name="wrn.print1._4" localSheetId="7" hidden="1">{"assumption1",#N/A,FALSE,"Assumptions";"assumption2",#N/A,FALSE,"Assumptions";"assumption3",#N/A,FALSE,"Assumptions";"prod",#N/A,FALSE,"Financials";"prod2",#N/A,FALSE,"Financials";"pnl",#N/A,FALSE,"Financials";"pnl2",#N/A,FALSE,"Financials";"cash",#N/A,FALSE,"Financials";"cash2",#N/A,FALSE,"Financials"}</definedName>
    <definedName name="wrn.print1._4" localSheetId="9"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1" hidden="1">{"assumption1",#N/A,FALSE,"Assumptions";"assumption2",#N/A,FALSE,"Assumptions";"assumption3",#N/A,FALSE,"Assumptions";"prod",#N/A,FALSE,"Financials";"prod2",#N/A,FALSE,"Financials";"pnl",#N/A,FALSE,"Financials";"pnl2",#N/A,FALSE,"Financials";"cash",#N/A,FALSE,"Financials";"cash2",#N/A,FALSE,"Financials"}</definedName>
    <definedName name="wrn.print1._4_1" localSheetId="0" hidden="1">{"assumption1",#N/A,FALSE,"Assumptions";"assumption2",#N/A,FALSE,"Assumptions";"assumption3",#N/A,FALSE,"Assumptions";"prod",#N/A,FALSE,"Financials";"prod2",#N/A,FALSE,"Financials";"pnl",#N/A,FALSE,"Financials";"pnl2",#N/A,FALSE,"Financials";"cash",#N/A,FALSE,"Financials";"cash2",#N/A,FALSE,"Financials"}</definedName>
    <definedName name="wrn.print1._4_1" localSheetId="7" hidden="1">{"assumption1",#N/A,FALSE,"Assumptions";"assumption2",#N/A,FALSE,"Assumptions";"assumption3",#N/A,FALSE,"Assumptions";"prod",#N/A,FALSE,"Financials";"prod2",#N/A,FALSE,"Financials";"pnl",#N/A,FALSE,"Financials";"pnl2",#N/A,FALSE,"Financials";"cash",#N/A,FALSE,"Financials";"cash2",#N/A,FALSE,"Financials"}</definedName>
    <definedName name="wrn.print1._4_1" localSheetId="9"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1" hidden="1">{"assumption1",#N/A,FALSE,"Assumptions";"assumption2",#N/A,FALSE,"Assumptions";"assumption3",#N/A,FALSE,"Assumptions";"prod",#N/A,FALSE,"Financials";"prod2",#N/A,FALSE,"Financials";"pnl",#N/A,FALSE,"Financials";"pnl2",#N/A,FALSE,"Financials";"cash",#N/A,FALSE,"Financials";"cash2",#N/A,FALSE,"Financials"}</definedName>
    <definedName name="wrn.print1._4_2" localSheetId="0" hidden="1">{"assumption1",#N/A,FALSE,"Assumptions";"assumption2",#N/A,FALSE,"Assumptions";"assumption3",#N/A,FALSE,"Assumptions";"prod",#N/A,FALSE,"Financials";"prod2",#N/A,FALSE,"Financials";"pnl",#N/A,FALSE,"Financials";"pnl2",#N/A,FALSE,"Financials";"cash",#N/A,FALSE,"Financials";"cash2",#N/A,FALSE,"Financials"}</definedName>
    <definedName name="wrn.print1._4_2" localSheetId="7" hidden="1">{"assumption1",#N/A,FALSE,"Assumptions";"assumption2",#N/A,FALSE,"Assumptions";"assumption3",#N/A,FALSE,"Assumptions";"prod",#N/A,FALSE,"Financials";"prod2",#N/A,FALSE,"Financials";"pnl",#N/A,FALSE,"Financials";"pnl2",#N/A,FALSE,"Financials";"cash",#N/A,FALSE,"Financials";"cash2",#N/A,FALSE,"Financials"}</definedName>
    <definedName name="wrn.print1._4_2" localSheetId="9"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1" hidden="1">{"assumption1",#N/A,FALSE,"Assumptions";"assumption2",#N/A,FALSE,"Assumptions";"assumption3",#N/A,FALSE,"Assumptions";"prod",#N/A,FALSE,"Financials";"prod2",#N/A,FALSE,"Financials";"pnl",#N/A,FALSE,"Financials";"pnl2",#N/A,FALSE,"Financials";"cash",#N/A,FALSE,"Financials";"cash2",#N/A,FALSE,"Financials"}</definedName>
    <definedName name="wrn.print1._4_3" localSheetId="0" hidden="1">{"assumption1",#N/A,FALSE,"Assumptions";"assumption2",#N/A,FALSE,"Assumptions";"assumption3",#N/A,FALSE,"Assumptions";"prod",#N/A,FALSE,"Financials";"prod2",#N/A,FALSE,"Financials";"pnl",#N/A,FALSE,"Financials";"pnl2",#N/A,FALSE,"Financials";"cash",#N/A,FALSE,"Financials";"cash2",#N/A,FALSE,"Financials"}</definedName>
    <definedName name="wrn.print1._4_3" localSheetId="7" hidden="1">{"assumption1",#N/A,FALSE,"Assumptions";"assumption2",#N/A,FALSE,"Assumptions";"assumption3",#N/A,FALSE,"Assumptions";"prod",#N/A,FALSE,"Financials";"prod2",#N/A,FALSE,"Financials";"pnl",#N/A,FALSE,"Financials";"pnl2",#N/A,FALSE,"Financials";"cash",#N/A,FALSE,"Financials";"cash2",#N/A,FALSE,"Financials"}</definedName>
    <definedName name="wrn.print1._4_3" localSheetId="9"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1" hidden="1">{"assumption1",#N/A,FALSE,"Assumptions";"assumption2",#N/A,FALSE,"Assumptions";"assumption3",#N/A,FALSE,"Assumptions";"prod",#N/A,FALSE,"Financials";"prod2",#N/A,FALSE,"Financials";"pnl",#N/A,FALSE,"Financials";"pnl2",#N/A,FALSE,"Financials";"cash",#N/A,FALSE,"Financials";"cash2",#N/A,FALSE,"Financials"}</definedName>
    <definedName name="wrn.print1._5" localSheetId="0" hidden="1">{"assumption1",#N/A,FALSE,"Assumptions";"assumption2",#N/A,FALSE,"Assumptions";"assumption3",#N/A,FALSE,"Assumptions";"prod",#N/A,FALSE,"Financials";"prod2",#N/A,FALSE,"Financials";"pnl",#N/A,FALSE,"Financials";"pnl2",#N/A,FALSE,"Financials";"cash",#N/A,FALSE,"Financials";"cash2",#N/A,FALSE,"Financials"}</definedName>
    <definedName name="wrn.print1._5" localSheetId="7" hidden="1">{"assumption1",#N/A,FALSE,"Assumptions";"assumption2",#N/A,FALSE,"Assumptions";"assumption3",#N/A,FALSE,"Assumptions";"prod",#N/A,FALSE,"Financials";"prod2",#N/A,FALSE,"Financials";"pnl",#N/A,FALSE,"Financials";"pnl2",#N/A,FALSE,"Financials";"cash",#N/A,FALSE,"Financials";"cash2",#N/A,FALSE,"Financials"}</definedName>
    <definedName name="wrn.print1._5" localSheetId="9"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1" hidden="1">{"assumption1",#N/A,FALSE,"Assumptions";"assumption2",#N/A,FALSE,"Assumptions";"assumption3",#N/A,FALSE,"Assumptions";"prod",#N/A,FALSE,"Financials";"prod2",#N/A,FALSE,"Financials";"pnl",#N/A,FALSE,"Financials";"pnl2",#N/A,FALSE,"Financials";"cash",#N/A,FALSE,"Financials";"cash2",#N/A,FALSE,"Financials"}</definedName>
    <definedName name="wrn.print1._5_1" localSheetId="0" hidden="1">{"assumption1",#N/A,FALSE,"Assumptions";"assumption2",#N/A,FALSE,"Assumptions";"assumption3",#N/A,FALSE,"Assumptions";"prod",#N/A,FALSE,"Financials";"prod2",#N/A,FALSE,"Financials";"pnl",#N/A,FALSE,"Financials";"pnl2",#N/A,FALSE,"Financials";"cash",#N/A,FALSE,"Financials";"cash2",#N/A,FALSE,"Financials"}</definedName>
    <definedName name="wrn.print1._5_1" localSheetId="7" hidden="1">{"assumption1",#N/A,FALSE,"Assumptions";"assumption2",#N/A,FALSE,"Assumptions";"assumption3",#N/A,FALSE,"Assumptions";"prod",#N/A,FALSE,"Financials";"prod2",#N/A,FALSE,"Financials";"pnl",#N/A,FALSE,"Financials";"pnl2",#N/A,FALSE,"Financials";"cash",#N/A,FALSE,"Financials";"cash2",#N/A,FALSE,"Financials"}</definedName>
    <definedName name="wrn.print1._5_1" localSheetId="9"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1" hidden="1">{"assumption1",#N/A,FALSE,"Assumptions";"assumption2",#N/A,FALSE,"Assumptions";"assumption3",#N/A,FALSE,"Assumptions";"prod",#N/A,FALSE,"Financials";"prod2",#N/A,FALSE,"Financials";"pnl",#N/A,FALSE,"Financials";"pnl2",#N/A,FALSE,"Financials";"cash",#N/A,FALSE,"Financials";"cash2",#N/A,FALSE,"Financials"}</definedName>
    <definedName name="wrn.print1._5_2" localSheetId="0" hidden="1">{"assumption1",#N/A,FALSE,"Assumptions";"assumption2",#N/A,FALSE,"Assumptions";"assumption3",#N/A,FALSE,"Assumptions";"prod",#N/A,FALSE,"Financials";"prod2",#N/A,FALSE,"Financials";"pnl",#N/A,FALSE,"Financials";"pnl2",#N/A,FALSE,"Financials";"cash",#N/A,FALSE,"Financials";"cash2",#N/A,FALSE,"Financials"}</definedName>
    <definedName name="wrn.print1._5_2" localSheetId="7" hidden="1">{"assumption1",#N/A,FALSE,"Assumptions";"assumption2",#N/A,FALSE,"Assumptions";"assumption3",#N/A,FALSE,"Assumptions";"prod",#N/A,FALSE,"Financials";"prod2",#N/A,FALSE,"Financials";"pnl",#N/A,FALSE,"Financials";"pnl2",#N/A,FALSE,"Financials";"cash",#N/A,FALSE,"Financials";"cash2",#N/A,FALSE,"Financials"}</definedName>
    <definedName name="wrn.print1._5_2" localSheetId="9"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1" hidden="1">{"assumption1",#N/A,FALSE,"Assumptions";"assumption2",#N/A,FALSE,"Assumptions";"assumption3",#N/A,FALSE,"Assumptions";"prod",#N/A,FALSE,"Financials";"prod2",#N/A,FALSE,"Financials";"pnl",#N/A,FALSE,"Financials";"pnl2",#N/A,FALSE,"Financials";"cash",#N/A,FALSE,"Financials";"cash2",#N/A,FALSE,"Financials"}</definedName>
    <definedName name="wrn.print1._5_3" localSheetId="0" hidden="1">{"assumption1",#N/A,FALSE,"Assumptions";"assumption2",#N/A,FALSE,"Assumptions";"assumption3",#N/A,FALSE,"Assumptions";"prod",#N/A,FALSE,"Financials";"prod2",#N/A,FALSE,"Financials";"pnl",#N/A,FALSE,"Financials";"pnl2",#N/A,FALSE,"Financials";"cash",#N/A,FALSE,"Financials";"cash2",#N/A,FALSE,"Financials"}</definedName>
    <definedName name="wrn.print1._5_3" localSheetId="7" hidden="1">{"assumption1",#N/A,FALSE,"Assumptions";"assumption2",#N/A,FALSE,"Assumptions";"assumption3",#N/A,FALSE,"Assumptions";"prod",#N/A,FALSE,"Financials";"prod2",#N/A,FALSE,"Financials";"pnl",#N/A,FALSE,"Financials";"pnl2",#N/A,FALSE,"Financials";"cash",#N/A,FALSE,"Financials";"cash2",#N/A,FALSE,"Financials"}</definedName>
    <definedName name="wrn.print1._5_3" localSheetId="9"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1" hidden="1">{"PA1",#N/A,TRUE,"BORDMW";"pa2",#N/A,TRUE,"BORDMW";"PA3",#N/A,TRUE,"BORDMW";"PA4",#N/A,TRUE,"BORDMW"}</definedName>
    <definedName name="wrn.PrintAll." localSheetId="0" hidden="1">{"PA1",#N/A,TRUE,"BORDMW";"pa2",#N/A,TRUE,"BORDMW";"PA3",#N/A,TRUE,"BORDMW";"PA4",#N/A,TRUE,"BORDMW"}</definedName>
    <definedName name="wrn.PrintAll." localSheetId="7" hidden="1">{"PA1",#N/A,TRUE,"BORDMW";"pa2",#N/A,TRUE,"BORDMW";"PA3",#N/A,TRUE,"BORDMW";"PA4",#N/A,TRUE,"BORDMW"}</definedName>
    <definedName name="wrn.PrintAll." localSheetId="9" hidden="1">{"PA1",#N/A,TRUE,"BORDMW";"pa2",#N/A,TRUE,"BORDMW";"PA3",#N/A,TRUE,"BORDMW";"PA4",#N/A,TRUE,"BORDMW"}</definedName>
    <definedName name="wrn.PrintAll." hidden="1">{"PA1",#N/A,TRUE,"BORDMW";"pa2",#N/A,TRUE,"BORDMW";"PA3",#N/A,TRUE,"BORDMW";"PA4",#N/A,TRUE,"BORDMW"}</definedName>
    <definedName name="wrn.PrintAll._1" localSheetId="1" hidden="1">{"PA1",#N/A,TRUE,"BORDMW";"pa2",#N/A,TRUE,"BORDMW";"PA3",#N/A,TRUE,"BORDMW";"PA4",#N/A,TRUE,"BORDMW"}</definedName>
    <definedName name="wrn.PrintAll._1" localSheetId="0" hidden="1">{"PA1",#N/A,TRUE,"BORDMW";"pa2",#N/A,TRUE,"BORDMW";"PA3",#N/A,TRUE,"BORDMW";"PA4",#N/A,TRUE,"BORDMW"}</definedName>
    <definedName name="wrn.PrintAll._1" localSheetId="7" hidden="1">{"PA1",#N/A,TRUE,"BORDMW";"pa2",#N/A,TRUE,"BORDMW";"PA3",#N/A,TRUE,"BORDMW";"PA4",#N/A,TRUE,"BORDMW"}</definedName>
    <definedName name="wrn.PrintAll._1" localSheetId="9" hidden="1">{"PA1",#N/A,TRUE,"BORDMW";"pa2",#N/A,TRUE,"BORDMW";"PA3",#N/A,TRUE,"BORDMW";"PA4",#N/A,TRUE,"BORDMW"}</definedName>
    <definedName name="wrn.PrintAll._1" hidden="1">{"PA1",#N/A,TRUE,"BORDMW";"pa2",#N/A,TRUE,"BORDMW";"PA3",#N/A,TRUE,"BORDMW";"PA4",#N/A,TRUE,"BORDMW"}</definedName>
    <definedName name="wrn.Printout." localSheetId="7"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9"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7" hidden="1">{"Index",#N/A,FALSE,"Index"}</definedName>
    <definedName name="wrn.PrintWorkbook." localSheetId="9" hidden="1">{"Index",#N/A,FALSE,"Index"}</definedName>
    <definedName name="wrn.PrintWorkbook." hidden="1">{"Index",#N/A,FALSE,"Index"}</definedName>
    <definedName name="wrn.Profitability._.Indicators." localSheetId="7" hidden="1">{"ProfPrintArea",#N/A,FALSE,"Prof (c)"}</definedName>
    <definedName name="wrn.Profitability._.Indicators." localSheetId="9" hidden="1">{"ProfPrintArea",#N/A,FALSE,"Prof (c)"}</definedName>
    <definedName name="wrn.Profitability._.Indicators." hidden="1">{"ProfPrintArea",#N/A,FALSE,"Prof (c)"}</definedName>
    <definedName name="wrn.Profitability._.Indicators._.Base._.Case." localSheetId="7" hidden="1">{"ProfPrintArea",#N/A,FALSE,"Prof (c)"}</definedName>
    <definedName name="wrn.Profitability._.Indicators._.Base._.Case." localSheetId="9" hidden="1">{"ProfPrintArea",#N/A,FALSE,"Prof (c)"}</definedName>
    <definedName name="wrn.Profitability._.Indicators._.Base._.Case." hidden="1">{"ProfPrintArea",#N/A,FALSE,"Prof (c)"}</definedName>
    <definedName name="wrn.Project._.Summary." localSheetId="1" hidden="1">{"Summary",#N/A,FALSE,"MICMULT";"Income Statement",#N/A,FALSE,"MICMULT";"Cash Flows",#N/A,FALSE,"MICMULT"}</definedName>
    <definedName name="wrn.Project._.Summary." localSheetId="0" hidden="1">{"Summary",#N/A,FALSE,"MICMULT";"Income Statement",#N/A,FALSE,"MICMULT";"Cash Flows",#N/A,FALSE,"MICMULT"}</definedName>
    <definedName name="wrn.Project._.Summary." localSheetId="7" hidden="1">{"Summary",#N/A,FALSE,"MICMULT";"Income Statement",#N/A,FALSE,"MICMULT";"Cash Flows",#N/A,FALSE,"MICMULT"}</definedName>
    <definedName name="wrn.Project._.Summary." localSheetId="9" hidden="1">{"Summary",#N/A,FALSE,"MICMULT";"Income Statement",#N/A,FALSE,"MICMULT";"Cash Flows",#N/A,FALSE,"MICMULT"}</definedName>
    <definedName name="wrn.Project._.Summary." hidden="1">{"Summary",#N/A,FALSE,"MICMULT";"Income Statement",#N/A,FALSE,"MICMULT";"Cash Flows",#N/A,FALSE,"MICMULT"}</definedName>
    <definedName name="wrn.Project._.Summary._1" localSheetId="1" hidden="1">{"Summary",#N/A,FALSE,"MICMULT";"Income Statement",#N/A,FALSE,"MICMULT";"Cash Flows",#N/A,FALSE,"MICMULT"}</definedName>
    <definedName name="wrn.Project._.Summary._1" localSheetId="0" hidden="1">{"Summary",#N/A,FALSE,"MICMULT";"Income Statement",#N/A,FALSE,"MICMULT";"Cash Flows",#N/A,FALSE,"MICMULT"}</definedName>
    <definedName name="wrn.Project._.Summary._1" localSheetId="7" hidden="1">{"Summary",#N/A,FALSE,"MICMULT";"Income Statement",#N/A,FALSE,"MICMULT";"Cash Flows",#N/A,FALSE,"MICMULT"}</definedName>
    <definedName name="wrn.Project._.Summary._1" localSheetId="9"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1" hidden="1">{#N/A,#N/A,FALSE,"Projected Data &amp; SUBJECT-INPUTS"}</definedName>
    <definedName name="wrn.Projected._.Data._.and._.Subject._.Company._.Data." localSheetId="0" hidden="1">{#N/A,#N/A,FALSE,"Projected Data &amp; SUBJECT-INPUTS"}</definedName>
    <definedName name="wrn.Projected._.Data._.and._.Subject._.Company._.Data." localSheetId="7" hidden="1">{#N/A,#N/A,FALSE,"Projected Data &amp; SUBJECT-INPUTS"}</definedName>
    <definedName name="wrn.Projected._.Data._.and._.Subject._.Company._.Data." localSheetId="9" hidden="1">{#N/A,#N/A,FALSE,"Projected Data &amp; SUBJECT-INPUTS"}</definedName>
    <definedName name="wrn.Projected._.Data._.and._.Subject._.Company._.Data." hidden="1">{#N/A,#N/A,FALSE,"Projected Data &amp; SUBJECT-INPUTS"}</definedName>
    <definedName name="wrn.Projected._.Data._.and._.Subject._.Company._.Data._1" localSheetId="1" hidden="1">{#N/A,#N/A,FALSE,"Projected Data &amp; SUBJECT-INPUTS"}</definedName>
    <definedName name="wrn.Projected._.Data._.and._.Subject._.Company._.Data._1" localSheetId="0" hidden="1">{#N/A,#N/A,FALSE,"Projected Data &amp; SUBJECT-INPUTS"}</definedName>
    <definedName name="wrn.Projected._.Data._.and._.Subject._.Company._.Data._1" localSheetId="7" hidden="1">{#N/A,#N/A,FALSE,"Projected Data &amp; SUBJECT-INPUTS"}</definedName>
    <definedName name="wrn.Projected._.Data._.and._.Subject._.Company._.Data._1" localSheetId="9" hidden="1">{#N/A,#N/A,FALSE,"Projected Data &amp; SUBJECT-INPUTS"}</definedName>
    <definedName name="wrn.Projected._.Data._.and._.Subject._.Company._.Data._1" hidden="1">{#N/A,#N/A,FALSE,"Projected Data &amp; SUBJECT-INPUTS"}</definedName>
    <definedName name="wrn.QUICK." localSheetId="7"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9"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1" hidden="1">{#N/A,#N/A,FALSE,"RECAP";#N/A,#N/A,FALSE,"CW_B";#N/A,#N/A,FALSE,"CW_M";#N/A,#N/A,FALSE,"CW_E";#N/A,#N/A,FALSE,"CW_F";#N/A,#N/A,FALSE,"FC_B";#N/A,#N/A,FALSE,"FC_M";#N/A,#N/A,FALSE,"FC_E";#N/A,#N/A,FALSE,"FC_F";#N/A,#N/A,FALSE,"CS"}</definedName>
    <definedName name="wrn.recap." localSheetId="0" hidden="1">{#N/A,#N/A,FALSE,"RECAP";#N/A,#N/A,FALSE,"CW_B";#N/A,#N/A,FALSE,"CW_M";#N/A,#N/A,FALSE,"CW_E";#N/A,#N/A,FALSE,"CW_F";#N/A,#N/A,FALSE,"FC_B";#N/A,#N/A,FALSE,"FC_M";#N/A,#N/A,FALSE,"FC_E";#N/A,#N/A,FALSE,"FC_F";#N/A,#N/A,FALSE,"CS"}</definedName>
    <definedName name="wrn.recap." localSheetId="7" hidden="1">{#N/A,#N/A,FALSE,"RECAP";#N/A,#N/A,FALSE,"CW_B";#N/A,#N/A,FALSE,"CW_M";#N/A,#N/A,FALSE,"CW_E";#N/A,#N/A,FALSE,"CW_F";#N/A,#N/A,FALSE,"FC_B";#N/A,#N/A,FALSE,"FC_M";#N/A,#N/A,FALSE,"FC_E";#N/A,#N/A,FALSE,"FC_F";#N/A,#N/A,FALSE,"CS"}</definedName>
    <definedName name="wrn.recap." localSheetId="9"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7" hidden="1">{"RECON",#N/A,FALSE,"Allocations"}</definedName>
    <definedName name="wrn.RECON." localSheetId="9" hidden="1">{"RECON",#N/A,FALSE,"Allocations"}</definedName>
    <definedName name="wrn.RECON." hidden="1">{"RECON",#N/A,FALSE,"Allocations"}</definedName>
    <definedName name="wrn.RECON._1" localSheetId="7" hidden="1">{"RECON",#N/A,FALSE,"Allocations"}</definedName>
    <definedName name="wrn.RECON._1" localSheetId="9" hidden="1">{"RECON",#N/A,FALSE,"Allocations"}</definedName>
    <definedName name="wrn.RECON._1" hidden="1">{"RECON",#N/A,FALSE,"Allocations"}</definedName>
    <definedName name="wrn.RECON._2" localSheetId="7" hidden="1">{"RECON",#N/A,FALSE,"Allocations"}</definedName>
    <definedName name="wrn.RECON._2" localSheetId="9" hidden="1">{"RECON",#N/A,FALSE,"Allocations"}</definedName>
    <definedName name="wrn.RECON._2" hidden="1">{"RECON",#N/A,FALSE,"Allocations"}</definedName>
    <definedName name="wrn.RECON._3" localSheetId="7" hidden="1">{"RECON",#N/A,FALSE,"Allocations"}</definedName>
    <definedName name="wrn.RECON._3" localSheetId="9" hidden="1">{"RECON",#N/A,FALSE,"Allocations"}</definedName>
    <definedName name="wrn.RECON._3" hidden="1">{"RECON",#N/A,FALSE,"Allocations"}</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0" hidden="1">{"red_take_pg1",#N/A,FALSE,"reduced_take";"red_take_pg2",#N/A,FALSE,"reduced_take";"red_take_pg3",#N/A,FALSE,"reduced_take";"red_take_pg4",#N/A,FALSE,"reduced_take";"red_take_pg5",#N/A,FALSE,"reduced_take";"red_take_pg6",#N/A,FALSE,"reduced_take"}</definedName>
    <definedName name="wrn.red_take." localSheetId="7" hidden="1">{"red_take_pg1",#N/A,FALSE,"reduced_take";"red_take_pg2",#N/A,FALSE,"reduced_take";"red_take_pg3",#N/A,FALSE,"reduced_take";"red_take_pg4",#N/A,FALSE,"reduced_take";"red_take_pg5",#N/A,FALSE,"reduced_take";"red_take_pg6",#N/A,FALSE,"reduced_take"}</definedName>
    <definedName name="wrn.red_take." localSheetId="9"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1" hidden="1">{"red_take_pg1",#N/A,FALSE,"reduced_take";"red_take_pg2",#N/A,FALSE,"reduced_take";"red_take_pg3",#N/A,FALSE,"reduced_take";"red_take_pg4",#N/A,FALSE,"reduced_take";"red_take_pg5",#N/A,FALSE,"reduced_take";"red_take_pg6",#N/A,FALSE,"reduced_take"}</definedName>
    <definedName name="wrn.red_take._1" localSheetId="0" hidden="1">{"red_take_pg1",#N/A,FALSE,"reduced_take";"red_take_pg2",#N/A,FALSE,"reduced_take";"red_take_pg3",#N/A,FALSE,"reduced_take";"red_take_pg4",#N/A,FALSE,"reduced_take";"red_take_pg5",#N/A,FALSE,"reduced_take";"red_take_pg6",#N/A,FALSE,"reduced_take"}</definedName>
    <definedName name="wrn.red_take._1" localSheetId="7" hidden="1">{"red_take_pg1",#N/A,FALSE,"reduced_take";"red_take_pg2",#N/A,FALSE,"reduced_take";"red_take_pg3",#N/A,FALSE,"reduced_take";"red_take_pg4",#N/A,FALSE,"reduced_take";"red_take_pg5",#N/A,FALSE,"reduced_take";"red_take_pg6",#N/A,FALSE,"reduced_take"}</definedName>
    <definedName name="wrn.red_take._1" localSheetId="9"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7" hidden="1">{#N/A,#N/A,FALSE;"RF Inc Stmt",#N/A,#N/A;FALSE,"RF-IS-1",#N/A;#N/A,FALSE,"RF-IS-2"}</definedName>
    <definedName name="wrn.Reforcast._.Print." localSheetId="9" hidden="1">{#N/A,#N/A,FALSE;"RF Inc Stmt",#N/A,#N/A;FALSE,"RF-IS-1",#N/A;#N/A,FALSE,"RF-IS-2"}</definedName>
    <definedName name="wrn.Reforcast._.Print." hidden="1">{#N/A,#N/A,FALSE;"RF Inc Stmt",#N/A,#N/A;FALSE,"RF-IS-1",#N/A;#N/A,FALSE,"RF-IS-2"}</definedName>
    <definedName name="wrn.Reforcast._.Print1" localSheetId="7" hidden="1">{#N/A,#N/A,FALSE;"RF Inc Stmt",#N/A,#N/A;FALSE,"RF-IS-1",#N/A;#N/A,FALSE,"RF-IS-2"}</definedName>
    <definedName name="wrn.Reforcast._.Print1" localSheetId="9" hidden="1">{#N/A,#N/A,FALSE;"RF Inc Stmt",#N/A,#N/A;FALSE,"RF-IS-1",#N/A;#N/A,FALSE,"RF-IS-2"}</definedName>
    <definedName name="wrn.Reforcast._.Print1" hidden="1">{#N/A,#N/A,FALSE;"RF Inc Stmt",#N/A,#N/A;FALSE,"RF-IS-1",#N/A;#N/A,FALSE,"RF-IS-2"}</definedName>
    <definedName name="wrn.Reforecast." localSheetId="7"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9"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placement._.Cost." localSheetId="7" hidden="1">{#N/A,#N/A,TRUE,"Cover Repl",#N/A,#N/A,TRUE,"P&amp;L";#N/A,#N/A,TRUE,"P&amp;L (2)",#N/A,#N/A,TRUE,"BS";#N/A,#N/A,TRUE,"Depreciation",#N/A,#N/A,TRUE,"GRAPHS";#N/A,#N/A,TRUE,"DCF EBITDA Multiple",#N/A,#N/A,TRUE,"DCF Perpetual Growth"}</definedName>
    <definedName name="wrn.Replacement._.Cost." localSheetId="9"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1" hidden="1">{#N/A,#N/A,FALSE,"Work performed";#N/A,#N/A,FALSE,"Resources"}</definedName>
    <definedName name="wrn.Report." localSheetId="0" hidden="1">{#N/A,#N/A,FALSE,"Work performed";#N/A,#N/A,FALSE,"Resources"}</definedName>
    <definedName name="wrn.Report." localSheetId="7" hidden="1">{#N/A,#N/A,FALSE,"Work performed";#N/A,#N/A,FALSE,"Resources"}</definedName>
    <definedName name="wrn.Report." localSheetId="9" hidden="1">{#N/A,#N/A,FALSE,"Work performed";#N/A,#N/A,FALSE,"Resources"}</definedName>
    <definedName name="wrn.Report." hidden="1">{#N/A,#N/A,FALSE,"Work performed";#N/A,#N/A,FALSE,"Resources"}</definedName>
    <definedName name="wrn.Report._.Exhibits." localSheetId="1" hidden="1">{"Inc Stmt Exhibit",#N/A,FALSE,"IS";"BS Exhibit",#N/A,FALSE,"BS";"Ratio No.1",#N/A,FALSE,"Ratio";"Ratio No.2",#N/A,FALSE,"Ratio"}</definedName>
    <definedName name="wrn.Report._.Exhibits." localSheetId="0" hidden="1">{"Inc Stmt Exhibit",#N/A,FALSE,"IS";"BS Exhibit",#N/A,FALSE,"BS";"Ratio No.1",#N/A,FALSE,"Ratio";"Ratio No.2",#N/A,FALSE,"Ratio"}</definedName>
    <definedName name="wrn.Report._.Exhibits." localSheetId="7" hidden="1">{"Inc Stmt Exhibit",#N/A,FALSE,"IS";"BS Exhibit",#N/A,FALSE,"BS";"Ratio No.1",#N/A,FALSE,"Ratio";"Ratio No.2",#N/A,FALSE,"Ratio"}</definedName>
    <definedName name="wrn.Report._.Exhibits." localSheetId="9"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1" hidden="1">{"Inc Stmt Exhibit",#N/A,FALSE,"IS";"BS Exhibit",#N/A,FALSE,"BS";"Ratio No.1",#N/A,FALSE,"Ratio";"Ratio No.2",#N/A,FALSE,"Ratio"}</definedName>
    <definedName name="wrn.Report._.Exhibits._1" localSheetId="0" hidden="1">{"Inc Stmt Exhibit",#N/A,FALSE,"IS";"BS Exhibit",#N/A,FALSE,"BS";"Ratio No.1",#N/A,FALSE,"Ratio";"Ratio No.2",#N/A,FALSE,"Ratio"}</definedName>
    <definedName name="wrn.Report._.Exhibits._1" localSheetId="7" hidden="1">{"Inc Stmt Exhibit",#N/A,FALSE,"IS";"BS Exhibit",#N/A,FALSE,"BS";"Ratio No.1",#N/A,FALSE,"Ratio";"Ratio No.2",#N/A,FALSE,"Ratio"}</definedName>
    <definedName name="wrn.Report._.Exhibits._1" localSheetId="9"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7" hidden="1">{"CCA",#N/A,FALSE,"INPUT";"Pricing","CCA",FALSE,"Pricing";"Rent","CCA",FALSE,"Rent,Exp";"Fund Flow",#N/A,FALSE,"Fund Flow"}</definedName>
    <definedName name="wrn.REPORT._.FOR._.CCA." localSheetId="9"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7" hidden="1">{"Report for FA","FA",FALSE,"Benefits"}</definedName>
    <definedName name="wrn.REPORT._.FOR._.FA." localSheetId="9" hidden="1">{"Report for FA","FA",FALSE,"Benefits"}</definedName>
    <definedName name="wrn.REPORT._.FOR._.FA." hidden="1">{"Report for FA","FA",FALSE,"Benefits"}</definedName>
    <definedName name="wrn.REPORT._.FOR._.LUS." localSheetId="7" hidden="1">{#N/A,#N/A,FALSE,"LeaseData";"Rent",#N/A,FALSE,"Rent,Exp"}</definedName>
    <definedName name="wrn.REPORT._.FOR._.LUS." localSheetId="9" hidden="1">{#N/A,#N/A,FALSE,"LeaseData";"Rent",#N/A,FALSE,"Rent,Exp"}</definedName>
    <definedName name="wrn.REPORT._.FOR._.LUS." hidden="1">{#N/A,#N/A,FALSE,"LeaseData";"Rent",#N/A,FALSE,"Rent,Exp"}</definedName>
    <definedName name="wrn.Report_PR_1.">{"PR1","pr1",TRUE,"Sch PR-1"}</definedName>
    <definedName name="wrn.Revenue._.Analysis." localSheetId="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1" hidden="1">{"revenue detail 1",#N/A,FALSE,"Revenue Detail";"revenue detail 2",#N/A,FALSE,"Revenue Detail";"revenue detail 3",#N/A,FALSE,"Revenue Detail";"revenue detail 4",#N/A,FALSE,"Revenue Detail"}</definedName>
    <definedName name="wrn.revenue._.detail." localSheetId="0" hidden="1">{"revenue detail 1",#N/A,FALSE,"Revenue Detail";"revenue detail 2",#N/A,FALSE,"Revenue Detail";"revenue detail 3",#N/A,FALSE,"Revenue Detail";"revenue detail 4",#N/A,FALSE,"Revenue Detail"}</definedName>
    <definedName name="wrn.revenue._.detail." localSheetId="7" hidden="1">{"revenue detail 1",#N/A,FALSE,"Revenue Detail";"revenue detail 2",#N/A,FALSE,"Revenue Detail";"revenue detail 3",#N/A,FALSE,"Revenue Detail";"revenue detail 4",#N/A,FALSE,"Revenue Detail"}</definedName>
    <definedName name="wrn.revenue._.detail." localSheetId="9"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1" hidden="1">{"revenue detail 1",#N/A,FALSE,"Revenue Detail";"revenue detail 2",#N/A,FALSE,"Revenue Detail";"revenue detail 3",#N/A,FALSE,"Revenue Detail";"revenue detail 4",#N/A,FALSE,"Revenue Detail"}</definedName>
    <definedName name="wrn.revenue._.detail._1" localSheetId="0" hidden="1">{"revenue detail 1",#N/A,FALSE,"Revenue Detail";"revenue detail 2",#N/A,FALSE,"Revenue Detail";"revenue detail 3",#N/A,FALSE,"Revenue Detail";"revenue detail 4",#N/A,FALSE,"Revenue Detail"}</definedName>
    <definedName name="wrn.revenue._.detail._1" localSheetId="7" hidden="1">{"revenue detail 1",#N/A,FALSE,"Revenue Detail";"revenue detail 2",#N/A,FALSE,"Revenue Detail";"revenue detail 3",#N/A,FALSE,"Revenue Detail";"revenue detail 4",#N/A,FALSE,"Revenue Detail"}</definedName>
    <definedName name="wrn.revenue._.detail._1" localSheetId="9"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1" hidden="1">{"revenue graph",#N/A,FALSE,"Revenue Graph"}</definedName>
    <definedName name="wrn.revenue._.graph." localSheetId="0" hidden="1">{"revenue graph",#N/A,FALSE,"Revenue Graph"}</definedName>
    <definedName name="wrn.revenue._.graph." localSheetId="7" hidden="1">{"revenue graph",#N/A,FALSE,"Revenue Graph"}</definedName>
    <definedName name="wrn.revenue._.graph." localSheetId="9" hidden="1">{"revenue graph",#N/A,FALSE,"Revenue Graph"}</definedName>
    <definedName name="wrn.revenue._.graph." hidden="1">{"revenue graph",#N/A,FALSE,"Revenue Graph"}</definedName>
    <definedName name="wrn.revenue._.graph._1" localSheetId="1" hidden="1">{"revenue graph",#N/A,FALSE,"Revenue Graph"}</definedName>
    <definedName name="wrn.revenue._.graph._1" localSheetId="0" hidden="1">{"revenue graph",#N/A,FALSE,"Revenue Graph"}</definedName>
    <definedName name="wrn.revenue._.graph._1" localSheetId="7" hidden="1">{"revenue graph",#N/A,FALSE,"Revenue Graph"}</definedName>
    <definedName name="wrn.revenue._.graph._1" localSheetId="9" hidden="1">{"revenue graph",#N/A,FALSE,"Revenue Graph"}</definedName>
    <definedName name="wrn.revenue._.graph._1" hidden="1">{"revenue graph",#N/A,FALSE,"Revenue Graph"}</definedName>
    <definedName name="wrn.rollup." localSheetId="7" hidden="1">{"page1",#N/A,FALSE,"rollup"}</definedName>
    <definedName name="wrn.rollup." localSheetId="9" hidden="1">{"page1",#N/A,FALSE,"rollup"}</definedName>
    <definedName name="wrn.rollup." hidden="1">{"page1",#N/A,FALSE,"rollup"}</definedName>
    <definedName name="wrn.Roof._.Report." localSheetId="7" hidden="1">{"Roofs Page 1",#N/A,FALSE,"Roof Outline";"Roofs Page 2",#N/A,FALSE,"Roof Outline"}</definedName>
    <definedName name="wrn.Roof._.Report." localSheetId="9" hidden="1">{"Roofs Page 1",#N/A,FALSE,"Roof Outline";"Roofs Page 2",#N/A,FALSE,"Roof Outline"}</definedName>
    <definedName name="wrn.Roof._.Report." hidden="1">{"Roofs Page 1",#N/A,FALSE,"Roof Outline";"Roofs Page 2",#N/A,FALSE,"Roof Outline"}</definedName>
    <definedName name="wrn.RustyPresentation." localSheetId="7" hidden="1">{#N/A,#N/A,TRUE,"TransCore Summary",#N/A,#N/A,TRUE,"TransCore IS";#N/A,#N/A,TRUE,"TransCore Balance",#N/A,#N/A,TRUE,"TransCore Backlog";#N/A,#N/A,TRUE,"Syntonic IS",#N/A,#N/A,TRUE,"Syntonic Bal";#N/A,#N/A,TRUE,"Systems IS",#N/A,#N/A,TRUE,"Systems Bal"}</definedName>
    <definedName name="wrn.RustyPresentation." localSheetId="9"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1"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7" hidden="1">{"sales",#N/A,FALSE,"Sales";"sales existing",#N/A,FALSE,"Sales";"sales rd1",#N/A,FALSE,"Sales";"sales rd2",#N/A,FALSE,"Sales"}</definedName>
    <definedName name="wrn.sales." localSheetId="9"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7" hidden="1">{#N/A,#N/A,FALSE,"Cover Page";#N/A,#N/A,FALSE,"Table of Contents";#N/A,#N/A,FALSE,"Investment-Acquisition Costs";#N/A,#N/A,FALSE,"Financing Assumptions";#N/A,#N/A,FALSE,"Proforma Assumptions";#N/A,#N/A,FALSE,"Rent Roll";#N/A,#N/A,FALSE,"Taxes and Assessments"}</definedName>
    <definedName name="wrn.Sales._.Information." localSheetId="9"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7" hidden="1">{#N/A,#N/A,FALSE,"Cover Page";#N/A,#N/A,FALSE,"Table of Contents";#N/A,#N/A,FALSE,"Executive Summary";#N/A,#N/A,FALSE,"Investment-Acquisition Costs";#N/A,#N/A,FALSE,"Financing Assumptions";#N/A,#N/A,FALSE,"Rent Roll";#N/A,#N/A,FALSE,"Taxes and Assessments"}</definedName>
    <definedName name="wrn.Sales._.Package._.MPS._.01." localSheetId="9"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1" hidden="1">{"sales",#N/A,FALSE,"Sales";"sales existing",#N/A,FALSE,"Sales";"sales rd1",#N/A,FALSE,"Sales";"sales rd2",#N/A,FALSE,"Sales"}</definedName>
    <definedName name="wrn.sales._1" localSheetId="0" hidden="1">{"sales",#N/A,FALSE,"Sales";"sales existing",#N/A,FALSE,"Sales";"sales rd1",#N/A,FALSE,"Sales";"sales rd2",#N/A,FALSE,"Sales"}</definedName>
    <definedName name="wrn.sales._1" localSheetId="7" hidden="1">{"sales",#N/A,FALSE,"Sales";"sales existing",#N/A,FALSE,"Sales";"sales rd1",#N/A,FALSE,"Sales";"sales rd2",#N/A,FALSE,"Sales"}</definedName>
    <definedName name="wrn.sales._1" localSheetId="9" hidden="1">{"sales",#N/A,FALSE,"Sales";"sales existing",#N/A,FALSE,"Sales";"sales rd1",#N/A,FALSE,"Sales";"sales rd2",#N/A,FALSE,"Sales"}</definedName>
    <definedName name="wrn.sales._1" hidden="1">{"sales",#N/A,FALSE,"Sales";"sales existing",#N/A,FALSE,"Sales";"sales rd1",#N/A,FALSE,"Sales";"sales rd2",#N/A,FALSE,"Sales"}</definedName>
    <definedName name="wrn.sample." localSheetId="1" hidden="1">{"sample",#N/A,FALSE,"Client Input Sheet"}</definedName>
    <definedName name="wrn.sample." localSheetId="0" hidden="1">{"sample",#N/A,FALSE,"Client Input Sheet"}</definedName>
    <definedName name="wrn.sample." localSheetId="7" hidden="1">{"sample",#N/A,FALSE,"Client Input Sheet"}</definedName>
    <definedName name="wrn.sample." localSheetId="9" hidden="1">{"sample",#N/A,FALSE,"Client Input Sheet"}</definedName>
    <definedName name="wrn.sample." hidden="1">{"sample",#N/A,FALSE,"Client Input Sheet"}</definedName>
    <definedName name="wrn.sample._1" localSheetId="1" hidden="1">{"sample",#N/A,FALSE,"Client Input Sheet"}</definedName>
    <definedName name="wrn.sample._1" localSheetId="0" hidden="1">{"sample",#N/A,FALSE,"Client Input Sheet"}</definedName>
    <definedName name="wrn.sample._1" localSheetId="7" hidden="1">{"sample",#N/A,FALSE,"Client Input Sheet"}</definedName>
    <definedName name="wrn.sample._1" localSheetId="9" hidden="1">{"sample",#N/A,FALSE,"Client Input Sheet"}</definedName>
    <definedName name="wrn.sample._1" hidden="1">{"sample",#N/A,FALSE,"Client Input Sheet"}</definedName>
    <definedName name="wrn.Schedules." localSheetId="7" hidden="1">{#N/A,#N/A,FALSE,"Lse-ex";#N/A,#N/A,FALSE,"Rollover";#N/A,#N/A,FALSE,"Hist Sales";#N/A,#N/A,FALSE,"97 Occup Cst";#N/A,#N/A,FALSE,"Breakpoint";#N/A,#N/A,FALSE,"Rentroll";#N/A,#N/A,FALSE,"Hst I&amp;E";#N/A,#N/A,FALSE,"Owners";#N/A,#N/A,FALSE,"PROPS96";#N/A,#N/A,FALSE,"Props on mkt";#N/A,#N/A,FALSE,"Portfolios on mkt"}</definedName>
    <definedName name="wrn.Schedules." localSheetId="9"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localSheetId="7" hidden="1">{#N/A,#N/A,FALSE,"changes";#N/A,#N/A,FALSE,"Assumptions";"view1",#N/A,FALSE,"BE Analysis";"view2",#N/A,FALSE,"BE Analysis";#N/A,#N/A,FALSE,"DCF Calculation - Scenario 1";"Dollar",#N/A,FALSE,"Consolidated - Scenario 1";"CS",#N/A,FALSE,"Consolidated - Scenario 1"}</definedName>
    <definedName name="wrn.Shorten._.Version." localSheetId="9"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1" hidden="1">{#N/A,#N/A,FALSE,"changes";#N/A,#N/A,FALSE,"Assumptions";"view1",#N/A,FALSE,"BE Analysis";"view2",#N/A,FALSE,"BE Analysis";#N/A,#N/A,FALSE,"DCF Calculation - Scenario 1";"Dollar",#N/A,FALSE,"Consolidated - Scenario 1";"CS",#N/A,FALSE,"Consolidated - Scenario 1"}</definedName>
    <definedName name="wrn.Shorten._.Version._1" localSheetId="0" hidden="1">{#N/A,#N/A,FALSE,"changes";#N/A,#N/A,FALSE,"Assumptions";"view1",#N/A,FALSE,"BE Analysis";"view2",#N/A,FALSE,"BE Analysis";#N/A,#N/A,FALSE,"DCF Calculation - Scenario 1";"Dollar",#N/A,FALSE,"Consolidated - Scenario 1";"CS",#N/A,FALSE,"Consolidated - Scenario 1"}</definedName>
    <definedName name="wrn.Shorten._.Version._1" localSheetId="7" hidden="1">{#N/A,#N/A,FALSE,"changes";#N/A,#N/A,FALSE,"Assumptions";"view1",#N/A,FALSE,"BE Analysis";"view2",#N/A,FALSE,"BE Analysis";#N/A,#N/A,FALSE,"DCF Calculation - Scenario 1";"Dollar",#N/A,FALSE,"Consolidated - Scenario 1";"CS",#N/A,FALSE,"Consolidated - Scenario 1"}</definedName>
    <definedName name="wrn.Shorten._.Version._1" localSheetId="9"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7" hidden="1">{"FCB_ALL",#N/A;FALSE,"FCB";"GREY_ALL",#N/A;FALSE,"GREY"}</definedName>
    <definedName name="wrn.STAND_ALONE_BOTH." localSheetId="9" hidden="1">{"FCB_ALL",#N/A;FALSE,"FCB";"GREY_ALL",#N/A;FALSE,"GREY"}</definedName>
    <definedName name="wrn.STAND_ALONE_BOTH." hidden="1">{"FCB_ALL",#N/A;FALSE,"FCB";"GREY_ALL",#N/A;FALSE,"GREY"}</definedName>
    <definedName name="wrn.STMT._.OF._.CASH._.FLOWS." localSheetId="1" hidden="1">{"STMT OF CASH FLOWS",#N/A,FALSE,"Cash Flows Indirect"}</definedName>
    <definedName name="wrn.STMT._.OF._.CASH._.FLOWS." localSheetId="0" hidden="1">{"STMT OF CASH FLOWS",#N/A,FALSE,"Cash Flows Indirect"}</definedName>
    <definedName name="wrn.STMT._.OF._.CASH._.FLOWS." localSheetId="7" hidden="1">{"STMT OF CASH FLOWS",#N/A,FALSE,"Cash Flows Indirect"}</definedName>
    <definedName name="wrn.STMT._.OF._.CASH._.FLOWS." localSheetId="9" hidden="1">{"STMT OF CASH FLOWS",#N/A,FALSE,"Cash Flows Indirect"}</definedName>
    <definedName name="wrn.STMT._.OF._.CASH._.FLOWS." hidden="1">{"STMT OF CASH FLOWS",#N/A,FALSE,"Cash Flows Indirect"}</definedName>
    <definedName name="wrn.STMT._.OF._.CASH._.FLOWS._1" localSheetId="1" hidden="1">{"STMT OF CASH FLOWS",#N/A,FALSE,"Cash Flows Indirect"}</definedName>
    <definedName name="wrn.STMT._.OF._.CASH._.FLOWS._1" localSheetId="0" hidden="1">{"STMT OF CASH FLOWS",#N/A,FALSE,"Cash Flows Indirect"}</definedName>
    <definedName name="wrn.STMT._.OF._.CASH._.FLOWS._1" localSheetId="7" hidden="1">{"STMT OF CASH FLOWS",#N/A,FALSE,"Cash Flows Indirect"}</definedName>
    <definedName name="wrn.STMT._.OF._.CASH._.FLOWS._1" localSheetId="9" hidden="1">{"STMT OF CASH FLOWS",#N/A,FALSE,"Cash Flows Indirect"}</definedName>
    <definedName name="wrn.STMT._.OF._.CASH._.FLOWS._1" hidden="1">{"STMT OF CASH FLOWS",#N/A,FALSE,"Cash Flows Indirect"}</definedName>
    <definedName name="wrn.SUM._.OF._.UNIT._.3." localSheetId="1" hidden="1">{#N/A,#N/A,FALSE,"INPUTDATA";#N/A,#N/A,FALSE,"SUMMARY";#N/A,#N/A,FALSE,"CTAREP";#N/A,#N/A,FALSE,"CTBREP";#N/A,#N/A,FALSE,"PMG4ST86";#N/A,#N/A,FALSE,"TURBEFF";#N/A,#N/A,FALSE,"Condenser Performance"}</definedName>
    <definedName name="wrn.SUM._.OF._.UNIT._.3." localSheetId="0" hidden="1">{#N/A,#N/A,FALSE,"INPUTDATA";#N/A,#N/A,FALSE,"SUMMARY";#N/A,#N/A,FALSE,"CTAREP";#N/A,#N/A,FALSE,"CTBREP";#N/A,#N/A,FALSE,"PMG4ST86";#N/A,#N/A,FALSE,"TURBEFF";#N/A,#N/A,FALSE,"Condenser Performance"}</definedName>
    <definedName name="wrn.SUM._.OF._.UNIT._.3." localSheetId="7" hidden="1">{#N/A,#N/A,FALSE,"INPUTDATA";#N/A,#N/A,FALSE,"SUMMARY";#N/A,#N/A,FALSE,"CTAREP";#N/A,#N/A,FALSE,"CTBREP";#N/A,#N/A,FALSE,"PMG4ST86";#N/A,#N/A,FALSE,"TURBEFF";#N/A,#N/A,FALSE,"Condenser Performance"}</definedName>
    <definedName name="wrn.SUM._.OF._.UNIT._.3." localSheetId="9"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1" hidden="1">{"summary",#N/A,FALSE,"Valuation Analysis"}</definedName>
    <definedName name="wrn.summary." localSheetId="0" hidden="1">{"summary",#N/A,FALSE,"Valuation Analysis"}</definedName>
    <definedName name="wrn.summary." localSheetId="7" hidden="1">{"summary",#N/A,FALSE,"Valuation Analysis"}</definedName>
    <definedName name="wrn.summary." localSheetId="9" hidden="1">{"summary",#N/A,FALSE,"Valuation Analysis"}</definedName>
    <definedName name="wrn.summary." hidden="1">{"summary",#N/A,FALSE,"Valuation Analysis"}</definedName>
    <definedName name="wrn.summary._.schedules." localSheetId="1" hidden="1">{"summary1",#N/A,FALSE,"Summary of Values";"summary2",#N/A,FALSE,"Summary of Values"}</definedName>
    <definedName name="wrn.summary._.schedules." localSheetId="0" hidden="1">{"summary1",#N/A,FALSE,"Summary of Values";"summary2",#N/A,FALSE,"Summary of Values"}</definedName>
    <definedName name="wrn.summary._.schedules." localSheetId="7" hidden="1">{"summary1",#N/A,FALSE,"Summary of Values";"summary2",#N/A,FALSE,"Summary of Values"}</definedName>
    <definedName name="wrn.summary._.schedules." localSheetId="9" hidden="1">{"summary1",#N/A,FALSE,"Summary of Values";"summary2",#N/A,FALSE,"Summary of Values"}</definedName>
    <definedName name="wrn.summary._.schedules." hidden="1">{"summary1",#N/A,FALSE,"Summary of Values";"summary2",#N/A,FALSE,"Summary of Values"}</definedName>
    <definedName name="wrn.summary._.schedules._1" localSheetId="1" hidden="1">{"summary1",#N/A,FALSE,"Summary of Values";"summary2",#N/A,FALSE,"Summary of Values"}</definedName>
    <definedName name="wrn.summary._.schedules._1" localSheetId="0" hidden="1">{"summary1",#N/A,FALSE,"Summary of Values";"summary2",#N/A,FALSE,"Summary of Values"}</definedName>
    <definedName name="wrn.summary._.schedules._1" localSheetId="7" hidden="1">{"summary1",#N/A,FALSE,"Summary of Values";"summary2",#N/A,FALSE,"Summary of Values"}</definedName>
    <definedName name="wrn.summary._.schedules._1" localSheetId="9" hidden="1">{"summary1",#N/A,FALSE,"Summary of Values";"summary2",#N/A,FALSE,"Summary of Values"}</definedName>
    <definedName name="wrn.summary._.schedules._1" hidden="1">{"summary1",#N/A,FALSE,"Summary of Values";"summary2",#N/A,FALSE,"Summary of Values"}</definedName>
    <definedName name="wrn.summary._1" localSheetId="1" hidden="1">{"summary",#N/A,FALSE,"Valuation Analysis"}</definedName>
    <definedName name="wrn.summary._1" localSheetId="0" hidden="1">{"summary",#N/A,FALSE,"Valuation Analysis"}</definedName>
    <definedName name="wrn.summary._1" localSheetId="7" hidden="1">{"summary",#N/A,FALSE,"Valuation Analysis"}</definedName>
    <definedName name="wrn.summary._1" localSheetId="9" hidden="1">{"summary",#N/A,FALSE,"Valuation Analysis"}</definedName>
    <definedName name="wrn.summary._1" hidden="1">{"summary",#N/A,FALSE,"Valuation Analysis"}</definedName>
    <definedName name="wrn.Supporting._.Calculations." localSheetId="1" hidden="1">{#N/A,#N/A,FALSE,"Work performed";#N/A,#N/A,FALSE,"Resources"}</definedName>
    <definedName name="wrn.Supporting._.Calculations." localSheetId="0" hidden="1">{#N/A,#N/A,FALSE,"Work performed";#N/A,#N/A,FALSE,"Resources"}</definedName>
    <definedName name="wrn.Supporting._.Calculations." localSheetId="7" hidden="1">{#N/A,#N/A,FALSE,"Work performed";#N/A,#N/A,FALSE,"Resources"}</definedName>
    <definedName name="wrn.Supporting._.Calculations." localSheetId="9" hidden="1">{#N/A,#N/A,FALSE,"Work performed";#N/A,#N/A,FALSE,"Resources"}</definedName>
    <definedName name="wrn.Supporting._.Calculations." hidden="1">{#N/A,#N/A,FALSE,"Work performed";#N/A,#N/A,FALSE,"Resources"}</definedName>
    <definedName name="wrn.TAJE." localSheetId="7" hidden="1">{"TAJE",#N/A,FALSE,"TAJE"}</definedName>
    <definedName name="wrn.TAJE." localSheetId="9" hidden="1">{"TAJE",#N/A,FALSE,"TAJE"}</definedName>
    <definedName name="wrn.TAJE." hidden="1">{"TAJE",#N/A,FALSE,"TAJE"}</definedName>
    <definedName name="wrn.TAJE._1" localSheetId="7" hidden="1">{"TAJE",#N/A,FALSE,"TAJE"}</definedName>
    <definedName name="wrn.TAJE._1" localSheetId="9" hidden="1">{"TAJE",#N/A,FALSE,"TAJE"}</definedName>
    <definedName name="wrn.TAJE._1" hidden="1">{"TAJE",#N/A,FALSE,"TAJE"}</definedName>
    <definedName name="wrn.TAJE._2" localSheetId="7" hidden="1">{"TAJE",#N/A,FALSE,"TAJE"}</definedName>
    <definedName name="wrn.TAJE._2" localSheetId="9" hidden="1">{"TAJE",#N/A,FALSE,"TAJE"}</definedName>
    <definedName name="wrn.TAJE._2" hidden="1">{"TAJE",#N/A,FALSE,"TAJE"}</definedName>
    <definedName name="wrn.TAJE._3" localSheetId="7" hidden="1">{"TAJE",#N/A,FALSE,"TAJE"}</definedName>
    <definedName name="wrn.TAJE._3" localSheetId="9" hidden="1">{"TAJE",#N/A,FALSE,"TAJE"}</definedName>
    <definedName name="wrn.TAJE._3" hidden="1">{"TAJE",#N/A,FALSE,"TAJE"}</definedName>
    <definedName name="wrn.Tax._.Accrual." localSheetId="1" hidden="1">{#N/A,#N/A,TRUE,"TAXPROV";#N/A,#N/A,TRUE,"FLOWTHRU";#N/A,#N/A,TRUE,"SCHEDULE M'S";#N/A,#N/A,TRUE,"PLANT M'S";#N/A,#N/A,TRUE,"TAXJE"}</definedName>
    <definedName name="wrn.Tax._.Accrual." localSheetId="0" hidden="1">{#N/A,#N/A,TRUE,"TAXPROV";#N/A,#N/A,TRUE,"FLOWTHRU";#N/A,#N/A,TRUE,"SCHEDULE M'S";#N/A,#N/A,TRUE,"PLANT M'S";#N/A,#N/A,TRUE,"TAXJE"}</definedName>
    <definedName name="wrn.Tax._.Accrual." localSheetId="7" hidden="1">{#N/A,#N/A,TRUE,"TAXPROV";#N/A,#N/A,TRUE,"FLOWTHRU";#N/A,#N/A,TRUE,"SCHEDULE M'S";#N/A,#N/A,TRUE,"PLANT M'S";#N/A,#N/A,TRUE,"TAXJE"}</definedName>
    <definedName name="wrn.Tax._.Accrual." localSheetId="9" hidden="1">{#N/A,#N/A,TRUE,"TAXPROV";#N/A,#N/A,TRUE,"FLOWTHRU";#N/A,#N/A,TRUE,"SCHEDULE M'S";#N/A,#N/A,TRUE,"PLANT M'S";#N/A,#N/A,TRUE,"TAXJE"}</definedName>
    <definedName name="wrn.Tax._.Accrual." hidden="1">{#N/A,#N/A,TRUE,"TAXPROV";#N/A,#N/A,TRUE,"FLOWTHRU";#N/A,#N/A,TRUE,"SCHEDULE M'S";#N/A,#N/A,TRUE,"PLANT M'S";#N/A,#N/A,TRUE,"TAXJE"}</definedName>
    <definedName name="wrn.TB._.ALL._.ACCTS." localSheetId="1" hidden="1">{"BALANCE SHEET ACCTS",#N/A,TRUE,"Working Trial Balance";"INCOME STMT ACCTS",#N/A,TRUE,"Working Trial Balance"}</definedName>
    <definedName name="wrn.TB._.ALL._.ACCTS." localSheetId="0" hidden="1">{"BALANCE SHEET ACCTS",#N/A,TRUE,"Working Trial Balance";"INCOME STMT ACCTS",#N/A,TRUE,"Working Trial Balance"}</definedName>
    <definedName name="wrn.TB._.ALL._.ACCTS." localSheetId="7" hidden="1">{"BALANCE SHEET ACCTS",#N/A,TRUE,"Working Trial Balance";"INCOME STMT ACCTS",#N/A,TRUE,"Working Trial Balance"}</definedName>
    <definedName name="wrn.TB._.ALL._.ACCTS." localSheetId="9"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1" hidden="1">{"BALANCE SHEET ACCTS",#N/A,TRUE,"Working Trial Balance";"INCOME STMT ACCTS",#N/A,TRUE,"Working Trial Balance"}</definedName>
    <definedName name="wrn.TB._.ALL._.ACCTS._1" localSheetId="0" hidden="1">{"BALANCE SHEET ACCTS",#N/A,TRUE,"Working Trial Balance";"INCOME STMT ACCTS",#N/A,TRUE,"Working Trial Balance"}</definedName>
    <definedName name="wrn.TB._.ALL._.ACCTS._1" localSheetId="7" hidden="1">{"BALANCE SHEET ACCTS",#N/A,TRUE,"Working Trial Balance";"INCOME STMT ACCTS",#N/A,TRUE,"Working Trial Balance"}</definedName>
    <definedName name="wrn.TB._.ALL._.ACCTS._1" localSheetId="9"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1" hidden="1">{"BALANCE SHEET ACCTS",#N/A,FALSE,"Working Trial Balance"}</definedName>
    <definedName name="wrn.TB._.BALANCE._.SHEET." localSheetId="0" hidden="1">{"BALANCE SHEET ACCTS",#N/A,FALSE,"Working Trial Balance"}</definedName>
    <definedName name="wrn.TB._.BALANCE._.SHEET." localSheetId="7" hidden="1">{"BALANCE SHEET ACCTS",#N/A,FALSE,"Working Trial Balance"}</definedName>
    <definedName name="wrn.TB._.BALANCE._.SHEET." localSheetId="9" hidden="1">{"BALANCE SHEET ACCTS",#N/A,FALSE,"Working Trial Balance"}</definedName>
    <definedName name="wrn.TB._.BALANCE._.SHEET." hidden="1">{"BALANCE SHEET ACCTS",#N/A,FALSE,"Working Trial Balance"}</definedName>
    <definedName name="wrn.TB._.BALANCE._.SHEET._1" localSheetId="1" hidden="1">{"BALANCE SHEET ACCTS",#N/A,FALSE,"Working Trial Balance"}</definedName>
    <definedName name="wrn.TB._.BALANCE._.SHEET._1" localSheetId="0" hidden="1">{"BALANCE SHEET ACCTS",#N/A,FALSE,"Working Trial Balance"}</definedName>
    <definedName name="wrn.TB._.BALANCE._.SHEET._1" localSheetId="7" hidden="1">{"BALANCE SHEET ACCTS",#N/A,FALSE,"Working Trial Balance"}</definedName>
    <definedName name="wrn.TB._.BALANCE._.SHEET._1" localSheetId="9" hidden="1">{"BALANCE SHEET ACCTS",#N/A,FALSE,"Working Trial Balance"}</definedName>
    <definedName name="wrn.TB._.BALANCE._.SHEET._1" hidden="1">{"BALANCE SHEET ACCTS",#N/A,FALSE,"Working Trial Balance"}</definedName>
    <definedName name="wrn.TB._.EXPLANATIONS." localSheetId="1" hidden="1">{"EXPLANATIONS",#N/A,FALSE,"Working Trial Balance"}</definedName>
    <definedName name="wrn.TB._.EXPLANATIONS." localSheetId="0" hidden="1">{"EXPLANATIONS",#N/A,FALSE,"Working Trial Balance"}</definedName>
    <definedName name="wrn.TB._.EXPLANATIONS." localSheetId="7" hidden="1">{"EXPLANATIONS",#N/A,FALSE,"Working Trial Balance"}</definedName>
    <definedName name="wrn.TB._.EXPLANATIONS." localSheetId="9" hidden="1">{"EXPLANATIONS",#N/A,FALSE,"Working Trial Balance"}</definedName>
    <definedName name="wrn.TB._.EXPLANATIONS." hidden="1">{"EXPLANATIONS",#N/A,FALSE,"Working Trial Balance"}</definedName>
    <definedName name="wrn.TB._.EXPLANATIONS._1" localSheetId="1" hidden="1">{"EXPLANATIONS",#N/A,FALSE,"Working Trial Balance"}</definedName>
    <definedName name="wrn.TB._.EXPLANATIONS._1" localSheetId="0" hidden="1">{"EXPLANATIONS",#N/A,FALSE,"Working Trial Balance"}</definedName>
    <definedName name="wrn.TB._.EXPLANATIONS._1" localSheetId="7" hidden="1">{"EXPLANATIONS",#N/A,FALSE,"Working Trial Balance"}</definedName>
    <definedName name="wrn.TB._.EXPLANATIONS._1" localSheetId="9" hidden="1">{"EXPLANATIONS",#N/A,FALSE,"Working Trial Balance"}</definedName>
    <definedName name="wrn.TB._.EXPLANATIONS._1" hidden="1">{"EXPLANATIONS",#N/A,FALSE,"Working Trial Balance"}</definedName>
    <definedName name="wrn.TB._.INCOME._.STMT." localSheetId="1" hidden="1">{"INCOME STMT ACCTS",#N/A,FALSE,"Working Trial Balance"}</definedName>
    <definedName name="wrn.TB._.INCOME._.STMT." localSheetId="0" hidden="1">{"INCOME STMT ACCTS",#N/A,FALSE,"Working Trial Balance"}</definedName>
    <definedName name="wrn.TB._.INCOME._.STMT." localSheetId="7" hidden="1">{"INCOME STMT ACCTS",#N/A,FALSE,"Working Trial Balance"}</definedName>
    <definedName name="wrn.TB._.INCOME._.STMT." localSheetId="9" hidden="1">{"INCOME STMT ACCTS",#N/A,FALSE,"Working Trial Balance"}</definedName>
    <definedName name="wrn.TB._.INCOME._.STMT." hidden="1">{"INCOME STMT ACCTS",#N/A,FALSE,"Working Trial Balance"}</definedName>
    <definedName name="wrn.TB._.INCOME._.STMT._1" localSheetId="1" hidden="1">{"INCOME STMT ACCTS",#N/A,FALSE,"Working Trial Balance"}</definedName>
    <definedName name="wrn.TB._.INCOME._.STMT._1" localSheetId="0" hidden="1">{"INCOME STMT ACCTS",#N/A,FALSE,"Working Trial Balance"}</definedName>
    <definedName name="wrn.TB._.INCOME._.STMT._1" localSheetId="7" hidden="1">{"INCOME STMT ACCTS",#N/A,FALSE,"Working Trial Balance"}</definedName>
    <definedName name="wrn.TB._.INCOME._.STMT._1" localSheetId="9" hidden="1">{"INCOME STMT ACCTS",#N/A,FALSE,"Working Trial Balance"}</definedName>
    <definedName name="wrn.TB._.INCOME._.STMT._1" hidden="1">{"INCOME STMT ACCTS",#N/A,FALSE,"Working Trial Balance"}</definedName>
    <definedName name="wrn.TB3." localSheetId="7" hidden="1">{"TB3",#N/A,FALSE,"INCOME"}</definedName>
    <definedName name="wrn.TB3." localSheetId="9" hidden="1">{"TB3",#N/A,FALSE,"INCOME"}</definedName>
    <definedName name="wrn.TB3." hidden="1">{"TB3",#N/A,FALSE,"INCOME"}</definedName>
    <definedName name="wrn.TB3._1" localSheetId="7" hidden="1">{"TB3",#N/A,FALSE,"INCOME"}</definedName>
    <definedName name="wrn.TB3._1" localSheetId="9" hidden="1">{"TB3",#N/A,FALSE,"INCOME"}</definedName>
    <definedName name="wrn.TB3._1" hidden="1">{"TB3",#N/A,FALSE,"INCOME"}</definedName>
    <definedName name="wrn.TB3._2" localSheetId="7" hidden="1">{"TB3",#N/A,FALSE,"INCOME"}</definedName>
    <definedName name="wrn.TB3._2" localSheetId="9" hidden="1">{"TB3",#N/A,FALSE,"INCOME"}</definedName>
    <definedName name="wrn.TB3._2" hidden="1">{"TB3",#N/A,FALSE,"INCOME"}</definedName>
    <definedName name="wrn.TB3._3" localSheetId="7" hidden="1">{"TB3",#N/A,FALSE,"INCOME"}</definedName>
    <definedName name="wrn.TB3._3" localSheetId="9" hidden="1">{"TB3",#N/A,FALSE,"INCOME"}</definedName>
    <definedName name="wrn.TB3._3" hidden="1">{"TB3",#N/A,FALSE,"INCOME"}</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localSheetId="7" hidden="1">{"developed valuation",#N/A,FALSE,"Valuation Analysis";"developed income statement",#N/A,FALSE,"Abbreviated Income Statement";"inprocess valuation",#N/A,FALSE,"Valuation Analysis";"inprocess income statement",#N/A,FALSE,"Abbreviated Income Statement"}</definedName>
    <definedName name="wrn.technology." localSheetId="9"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1" hidden="1">{"developed valuation",#N/A,FALSE,"Valuation Analysis";"developed income statement",#N/A,FALSE,"Abbreviated Income Statement";"inprocess valuation",#N/A,FALSE,"Valuation Analysis";"inprocess income statement",#N/A,FALSE,"Abbreviated Income Statement"}</definedName>
    <definedName name="wrn.technology._1" localSheetId="0" hidden="1">{"developed valuation",#N/A,FALSE,"Valuation Analysis";"developed income statement",#N/A,FALSE,"Abbreviated Income Statement";"inprocess valuation",#N/A,FALSE,"Valuation Analysis";"inprocess income statement",#N/A,FALSE,"Abbreviated Income Statement"}</definedName>
    <definedName name="wrn.technology._1" localSheetId="7" hidden="1">{"developed valuation",#N/A,FALSE,"Valuation Analysis";"developed income statement",#N/A,FALSE,"Abbreviated Income Statement";"inprocess valuation",#N/A,FALSE,"Valuation Analysis";"inprocess income statement",#N/A,FALSE,"Abbreviated Income Statement"}</definedName>
    <definedName name="wrn.technology._1" localSheetId="9"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7" hidden="1">{"acc1",#N/A,TRUE,"Accrual";"ACC2",#N/A,TRUE,"Accrual"}</definedName>
    <definedName name="wrn.TEST." localSheetId="9" hidden="1">{"acc1",#N/A,TRUE,"Accrual";"ACC2",#N/A,TRUE,"Accrual"}</definedName>
    <definedName name="wrn.TEST." hidden="1">{"acc1",#N/A,TRUE,"Accrual";"ACC2",#N/A,TRUE,"Accrual"}</definedName>
    <definedName name="wrn.test1." localSheetId="1" hidden="1">{"Income Statement",#N/A,FALSE,"CFMODEL";"Balance Sheet",#N/A,FALSE,"CFMODEL"}</definedName>
    <definedName name="wrn.test1." localSheetId="0" hidden="1">{"Income Statement",#N/A,FALSE,"CFMODEL";"Balance Sheet",#N/A,FALSE,"CFMODEL"}</definedName>
    <definedName name="wrn.test1." localSheetId="7" hidden="1">{"Income Statement",#N/A,FALSE,"CFMODEL";"Balance Sheet",#N/A,FALSE,"CFMODEL"}</definedName>
    <definedName name="wrn.test1." localSheetId="9" hidden="1">{"Income Statement",#N/A,FALSE,"CFMODEL";"Balance Sheet",#N/A,FALSE,"CFMODEL"}</definedName>
    <definedName name="wrn.test1." hidden="1">{"Income Statement",#N/A,FALSE,"CFMODEL";"Balance Sheet",#N/A,FALSE,"CFMODEL"}</definedName>
    <definedName name="wrn.test1._1" localSheetId="1" hidden="1">{"Income Statement",#N/A,FALSE,"CFMODEL";"Balance Sheet",#N/A,FALSE,"CFMODEL"}</definedName>
    <definedName name="wrn.test1._1" localSheetId="0" hidden="1">{"Income Statement",#N/A,FALSE,"CFMODEL";"Balance Sheet",#N/A,FALSE,"CFMODEL"}</definedName>
    <definedName name="wrn.test1._1" localSheetId="7" hidden="1">{"Income Statement",#N/A,FALSE,"CFMODEL";"Balance Sheet",#N/A,FALSE,"CFMODEL"}</definedName>
    <definedName name="wrn.test1._1" localSheetId="9" hidden="1">{"Income Statement",#N/A,FALSE,"CFMODEL";"Balance Sheet",#N/A,FALSE,"CFMODEL"}</definedName>
    <definedName name="wrn.test1._1" hidden="1">{"Income Statement",#N/A,FALSE,"CFMODEL";"Balance Sheet",#N/A,FALSE,"CFMODEL"}</definedName>
    <definedName name="wrn.test2." localSheetId="1" hidden="1">{"SourcesUses",#N/A,TRUE,"CFMODEL";"TransOverview",#N/A,TRUE,"CFMODEL"}</definedName>
    <definedName name="wrn.test2." localSheetId="0" hidden="1">{"SourcesUses",#N/A,TRUE,"CFMODEL";"TransOverview",#N/A,TRUE,"CFMODEL"}</definedName>
    <definedName name="wrn.test2." localSheetId="7" hidden="1">{"SourcesUses",#N/A,TRUE,"CFMODEL";"TransOverview",#N/A,TRUE,"CFMODEL"}</definedName>
    <definedName name="wrn.test2." localSheetId="9" hidden="1">{"SourcesUses",#N/A,TRUE,"CFMODEL";"TransOverview",#N/A,TRUE,"CFMODEL"}</definedName>
    <definedName name="wrn.test2." hidden="1">{"SourcesUses",#N/A,TRUE,"CFMODEL";"TransOverview",#N/A,TRUE,"CFMODEL"}</definedName>
    <definedName name="wrn.test2._1" localSheetId="1" hidden="1">{"SourcesUses",#N/A,TRUE,"CFMODEL";"TransOverview",#N/A,TRUE,"CFMODEL"}</definedName>
    <definedName name="wrn.test2._1" localSheetId="0" hidden="1">{"SourcesUses",#N/A,TRUE,"CFMODEL";"TransOverview",#N/A,TRUE,"CFMODEL"}</definedName>
    <definedName name="wrn.test2._1" localSheetId="7" hidden="1">{"SourcesUses",#N/A,TRUE,"CFMODEL";"TransOverview",#N/A,TRUE,"CFMODEL"}</definedName>
    <definedName name="wrn.test2._1" localSheetId="9" hidden="1">{"SourcesUses",#N/A,TRUE,"CFMODEL";"TransOverview",#N/A,TRUE,"CFMODEL"}</definedName>
    <definedName name="wrn.test2._1" hidden="1">{"SourcesUses",#N/A,TRUE,"CFMODEL";"TransOverview",#N/A,TRUE,"CFMODEL"}</definedName>
    <definedName name="wrn.test3." localSheetId="1" hidden="1">{"SourcesUses",#N/A,TRUE,#N/A;"TransOverview",#N/A,TRUE,"CFMODEL"}</definedName>
    <definedName name="wrn.test3." localSheetId="0" hidden="1">{"SourcesUses",#N/A,TRUE,#N/A;"TransOverview",#N/A,TRUE,"CFMODEL"}</definedName>
    <definedName name="wrn.test3." localSheetId="7" hidden="1">{"SourcesUses",#N/A,TRUE,#N/A;"TransOverview",#N/A,TRUE,"CFMODEL"}</definedName>
    <definedName name="wrn.test3." localSheetId="9" hidden="1">{"SourcesUses",#N/A,TRUE,#N/A;"TransOverview",#N/A,TRUE,"CFMODEL"}</definedName>
    <definedName name="wrn.test3." hidden="1">{"SourcesUses",#N/A,TRUE,#N/A;"TransOverview",#N/A,TRUE,"CFMODEL"}</definedName>
    <definedName name="wrn.test3._1" localSheetId="1" hidden="1">{"SourcesUses",#N/A,TRUE,#N/A;"TransOverview",#N/A,TRUE,"CFMODEL"}</definedName>
    <definedName name="wrn.test3._1" localSheetId="0" hidden="1">{"SourcesUses",#N/A,TRUE,#N/A;"TransOverview",#N/A,TRUE,"CFMODEL"}</definedName>
    <definedName name="wrn.test3._1" localSheetId="7" hidden="1">{"SourcesUses",#N/A,TRUE,#N/A;"TransOverview",#N/A,TRUE,"CFMODEL"}</definedName>
    <definedName name="wrn.test3._1" localSheetId="9" hidden="1">{"SourcesUses",#N/A,TRUE,#N/A;"TransOverview",#N/A,TRUE,"CFMODEL"}</definedName>
    <definedName name="wrn.test3._1" hidden="1">{"SourcesUses",#N/A,TRUE,#N/A;"TransOverview",#N/A,TRUE,"CFMODEL"}</definedName>
    <definedName name="wrn.test4." localSheetId="1" hidden="1">{"SourcesUses",#N/A,TRUE,"FundsFlow";"TransOverview",#N/A,TRUE,"FundsFlow"}</definedName>
    <definedName name="wrn.test4." localSheetId="0" hidden="1">{"SourcesUses",#N/A,TRUE,"FundsFlow";"TransOverview",#N/A,TRUE,"FundsFlow"}</definedName>
    <definedName name="wrn.test4." localSheetId="7" hidden="1">{"SourcesUses",#N/A,TRUE,"FundsFlow";"TransOverview",#N/A,TRUE,"FundsFlow"}</definedName>
    <definedName name="wrn.test4." localSheetId="9" hidden="1">{"SourcesUses",#N/A,TRUE,"FundsFlow";"TransOverview",#N/A,TRUE,"FundsFlow"}</definedName>
    <definedName name="wrn.test4." hidden="1">{"SourcesUses",#N/A,TRUE,"FundsFlow";"TransOverview",#N/A,TRUE,"FundsFlow"}</definedName>
    <definedName name="wrn.test4._1" localSheetId="1" hidden="1">{"SourcesUses",#N/A,TRUE,"FundsFlow";"TransOverview",#N/A,TRUE,"FundsFlow"}</definedName>
    <definedName name="wrn.test4._1" localSheetId="0" hidden="1">{"SourcesUses",#N/A,TRUE,"FundsFlow";"TransOverview",#N/A,TRUE,"FundsFlow"}</definedName>
    <definedName name="wrn.test4._1" localSheetId="7" hidden="1">{"SourcesUses",#N/A,TRUE,"FundsFlow";"TransOverview",#N/A,TRUE,"FundsFlow"}</definedName>
    <definedName name="wrn.test4._1" localSheetId="9" hidden="1">{"SourcesUses",#N/A,TRUE,"FundsFlow";"TransOverview",#N/A,TRUE,"FundsFlow"}</definedName>
    <definedName name="wrn.test4._1" hidden="1">{"SourcesUses",#N/A,TRUE,"FundsFlow";"TransOverview",#N/A,TRUE,"FundsFlow"}</definedName>
    <definedName name="wrn.TESTS." localSheetId="1" hidden="1">{"PAGE_1",#N/A,FALSE,"MONTH"}</definedName>
    <definedName name="wrn.TESTS." localSheetId="0" hidden="1">{"PAGE_1",#N/A,FALSE,"MONTH"}</definedName>
    <definedName name="wrn.TESTS." localSheetId="7" hidden="1">{"PAGE_1",#N/A,FALSE,"MONTH"}</definedName>
    <definedName name="wrn.TESTS." localSheetId="9" hidden="1">{"PAGE_1",#N/A,FALSE,"MONTH"}</definedName>
    <definedName name="wrn.TESTS." hidden="1">{"PAGE_1",#N/A,FALSE,"MONTH"}</definedName>
    <definedName name="wrn.Total._.Company._.Reforecast._.Print." localSheetId="7"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9"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1" hidden="1">{#N/A,#N/A,FALSE,"System Totals";#N/A,#N/A,FALSE,"SegA";#N/A,#N/A,FALSE,"SegB";#N/A,#N/A,FALSE,"SegC";#N/A,#N/A,FALSE,"SegD";#N/A,#N/A,FALSE,"SegE";#N/A,#N/A,FALSE,"SegF";#N/A,#N/A,FALSE,"SegG"}</definedName>
    <definedName name="wrn.Total._.Printout." localSheetId="0" hidden="1">{#N/A,#N/A,FALSE,"System Totals";#N/A,#N/A,FALSE,"SegA";#N/A,#N/A,FALSE,"SegB";#N/A,#N/A,FALSE,"SegC";#N/A,#N/A,FALSE,"SegD";#N/A,#N/A,FALSE,"SegE";#N/A,#N/A,FALSE,"SegF";#N/A,#N/A,FALSE,"SegG"}</definedName>
    <definedName name="wrn.Total._.Printout." localSheetId="7" hidden="1">{#N/A,#N/A,FALSE,"System Totals";#N/A,#N/A,FALSE,"SegA";#N/A,#N/A,FALSE,"SegB";#N/A,#N/A,FALSE,"SegC";#N/A,#N/A,FALSE,"SegD";#N/A,#N/A,FALSE,"SegE";#N/A,#N/A,FALSE,"SegF";#N/A,#N/A,FALSE,"SegG"}</definedName>
    <definedName name="wrn.Total._.Printout." localSheetId="9"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7" hidden="1">{#N/A,#N/A,FALSE;"Inc Stmt",#N/A,#N/A;FALSE,"Indirect Costs",#N/A;#N/A,FALSE,"Capital"}</definedName>
    <definedName name="wrn.Track." localSheetId="9" hidden="1">{#N/A,#N/A,FALSE;"Inc Stmt",#N/A,#N/A;FALSE,"Indirect Costs",#N/A;#N/A,FALSE,"Capital"}</definedName>
    <definedName name="wrn.Track." hidden="1">{#N/A,#N/A,FALSE;"Inc Stmt",#N/A,#N/A;FALSE,"Indirect Costs",#N/A;#N/A,FALSE,"Capital"}</definedName>
    <definedName name="wrn.trademark._.and._.trade._.name." localSheetId="1" hidden="1">{"trademark1",#N/A,FALSE,"Trademark(s) and Trade Name(s)"}</definedName>
    <definedName name="wrn.trademark._.and._.trade._.name." localSheetId="0" hidden="1">{"trademark1",#N/A,FALSE,"Trademark(s) and Trade Name(s)"}</definedName>
    <definedName name="wrn.trademark._.and._.trade._.name." localSheetId="7" hidden="1">{"trademark1",#N/A,FALSE,"Trademark(s) and Trade Name(s)"}</definedName>
    <definedName name="wrn.trademark._.and._.trade._.name." localSheetId="9" hidden="1">{"trademark1",#N/A,FALSE,"Trademark(s) and Trade Name(s)"}</definedName>
    <definedName name="wrn.trademark._.and._.trade._.name." hidden="1">{"trademark1",#N/A,FALSE,"Trademark(s) and Trade Name(s)"}</definedName>
    <definedName name="wrn.trademark._.and._.trade._.name._1" localSheetId="1" hidden="1">{"trademark1",#N/A,FALSE,"Trademark(s) and Trade Name(s)"}</definedName>
    <definedName name="wrn.trademark._.and._.trade._.name._1" localSheetId="0" hidden="1">{"trademark1",#N/A,FALSE,"Trademark(s) and Trade Name(s)"}</definedName>
    <definedName name="wrn.trademark._.and._.trade._.name._1" localSheetId="7" hidden="1">{"trademark1",#N/A,FALSE,"Trademark(s) and Trade Name(s)"}</definedName>
    <definedName name="wrn.trademark._.and._.trade._.name._1" localSheetId="9" hidden="1">{"trademark1",#N/A,FALSE,"Trademark(s) and Trade Name(s)"}</definedName>
    <definedName name="wrn.trademark._.and._.trade._.name._1" hidden="1">{"trademark1",#N/A,FALSE,"Trademark(s) and Trade Name(s)"}</definedName>
    <definedName name="wrn.Trading._.Summary." localSheetId="7" hidden="1">{#N/A;#N/A;FALSE;"Trading Summary"}</definedName>
    <definedName name="wrn.Trading._.Summary." localSheetId="9" hidden="1">{#N/A;#N/A;FALSE;"Trading Summary"}</definedName>
    <definedName name="wrn.Trading._.Summary." hidden="1">{#N/A;#N/A;FALSE;"Trading Summary"}</definedName>
    <definedName name="wrn.Unit._.Financials."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 hidden="1">{#N/A,#N/A,FALSE,"Expenditures";#N/A,#N/A,FALSE,"Property Placed In-Service";#N/A,#N/A,FALSE,"Removals";#N/A,#N/A,FALSE,"Retirements";#N/A,#N/A,FALSE,"CWIP Balances";#N/A,#N/A,FALSE,"CWIP_Expend_Ratios";#N/A,#N/A,FALSE,"CWIP_Yr_End"}</definedName>
    <definedName name="wrn.USIM_Data_Abbrev." localSheetId="0" hidden="1">{#N/A,#N/A,FALSE,"Expenditures";#N/A,#N/A,FALSE,"Property Placed In-Service";#N/A,#N/A,FALSE,"Removals";#N/A,#N/A,FALSE,"Retirements";#N/A,#N/A,FALSE,"CWIP Balances";#N/A,#N/A,FALSE,"CWIP_Expend_Ratios";#N/A,#N/A,FALSE,"CWIP_Yr_End"}</definedName>
    <definedName name="wrn.USIM_Data_Abbrev." localSheetId="7" hidden="1">{#N/A,#N/A,FALSE,"Expenditures";#N/A,#N/A,FALSE,"Property Placed In-Service";#N/A,#N/A,FALSE,"Removals";#N/A,#N/A,FALSE,"Retirements";#N/A,#N/A,FALSE,"CWIP Balances";#N/A,#N/A,FALSE,"CWIP_Expend_Ratios";#N/A,#N/A,FALSE,"CWIP_Yr_End"}</definedName>
    <definedName name="wrn.USIM_Data_Abbrev." localSheetId="9"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1" hidden="1">{#N/A,#N/A,FALSE,"Expenditures";#N/A,#N/A,FALSE,"Property Placed In-Service";#N/A,#N/A,FALSE,"Removals";#N/A,#N/A,FALSE,"Retirements";#N/A,#N/A,FALSE,"CWIP Balances";#N/A,#N/A,FALSE,"CWIP_Expend_Ratios";#N/A,#N/A,FALSE,"CWIP_Yr_End"}</definedName>
    <definedName name="wrn.USIM_Data_Abbrev._1" localSheetId="0" hidden="1">{#N/A,#N/A,FALSE,"Expenditures";#N/A,#N/A,FALSE,"Property Placed In-Service";#N/A,#N/A,FALSE,"Removals";#N/A,#N/A,FALSE,"Retirements";#N/A,#N/A,FALSE,"CWIP Balances";#N/A,#N/A,FALSE,"CWIP_Expend_Ratios";#N/A,#N/A,FALSE,"CWIP_Yr_End"}</definedName>
    <definedName name="wrn.USIM_Data_Abbrev._1" localSheetId="7" hidden="1">{#N/A,#N/A,FALSE,"Expenditures";#N/A,#N/A,FALSE,"Property Placed In-Service";#N/A,#N/A,FALSE,"Removals";#N/A,#N/A,FALSE,"Retirements";#N/A,#N/A,FALSE,"CWIP Balances";#N/A,#N/A,FALSE,"CWIP_Expend_Ratios";#N/A,#N/A,FALSE,"CWIP_Yr_End"}</definedName>
    <definedName name="wrn.USIM_Data_Abbrev._1" localSheetId="9"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1" hidden="1">{#N/A,#N/A,FALSE,"Expenditures";#N/A,#N/A,FALSE,"Property Placed In-Service";#N/A,#N/A,FALSE,"Removals";#N/A,#N/A,FALSE,"Retirements";#N/A,#N/A,FALSE,"CWIP Balances";#N/A,#N/A,FALSE,"CWIP_Expend_Ratios";#N/A,#N/A,FALSE,"CWIP_Yr_End"}</definedName>
    <definedName name="wrn.USIM_Data_Abbrev._1_1" localSheetId="0" hidden="1">{#N/A,#N/A,FALSE,"Expenditures";#N/A,#N/A,FALSE,"Property Placed In-Service";#N/A,#N/A,FALSE,"Removals";#N/A,#N/A,FALSE,"Retirements";#N/A,#N/A,FALSE,"CWIP Balances";#N/A,#N/A,FALSE,"CWIP_Expend_Ratios";#N/A,#N/A,FALSE,"CWIP_Yr_End"}</definedName>
    <definedName name="wrn.USIM_Data_Abbrev._1_1" localSheetId="7" hidden="1">{#N/A,#N/A,FALSE,"Expenditures";#N/A,#N/A,FALSE,"Property Placed In-Service";#N/A,#N/A,FALSE,"Removals";#N/A,#N/A,FALSE,"Retirements";#N/A,#N/A,FALSE,"CWIP Balances";#N/A,#N/A,FALSE,"CWIP_Expend_Ratios";#N/A,#N/A,FALSE,"CWIP_Yr_End"}</definedName>
    <definedName name="wrn.USIM_Data_Abbrev._1_1" localSheetId="9"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1" hidden="1">{#N/A,#N/A,FALSE,"Expenditures";#N/A,#N/A,FALSE,"Property Placed In-Service";#N/A,#N/A,FALSE,"Removals";#N/A,#N/A,FALSE,"Retirements";#N/A,#N/A,FALSE,"CWIP Balances";#N/A,#N/A,FALSE,"CWIP_Expend_Ratios";#N/A,#N/A,FALSE,"CWIP_Yr_End"}</definedName>
    <definedName name="wrn.USIM_Data_Abbrev._1_2" localSheetId="0" hidden="1">{#N/A,#N/A,FALSE,"Expenditures";#N/A,#N/A,FALSE,"Property Placed In-Service";#N/A,#N/A,FALSE,"Removals";#N/A,#N/A,FALSE,"Retirements";#N/A,#N/A,FALSE,"CWIP Balances";#N/A,#N/A,FALSE,"CWIP_Expend_Ratios";#N/A,#N/A,FALSE,"CWIP_Yr_End"}</definedName>
    <definedName name="wrn.USIM_Data_Abbrev._1_2" localSheetId="7" hidden="1">{#N/A,#N/A,FALSE,"Expenditures";#N/A,#N/A,FALSE,"Property Placed In-Service";#N/A,#N/A,FALSE,"Removals";#N/A,#N/A,FALSE,"Retirements";#N/A,#N/A,FALSE,"CWIP Balances";#N/A,#N/A,FALSE,"CWIP_Expend_Ratios";#N/A,#N/A,FALSE,"CWIP_Yr_End"}</definedName>
    <definedName name="wrn.USIM_Data_Abbrev._1_2" localSheetId="9"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1" hidden="1">{#N/A,#N/A,FALSE,"Expenditures";#N/A,#N/A,FALSE,"Property Placed In-Service";#N/A,#N/A,FALSE,"Removals";#N/A,#N/A,FALSE,"Retirements";#N/A,#N/A,FALSE,"CWIP Balances";#N/A,#N/A,FALSE,"CWIP_Expend_Ratios";#N/A,#N/A,FALSE,"CWIP_Yr_End"}</definedName>
    <definedName name="wrn.USIM_Data_Abbrev._1_3" localSheetId="0" hidden="1">{#N/A,#N/A,FALSE,"Expenditures";#N/A,#N/A,FALSE,"Property Placed In-Service";#N/A,#N/A,FALSE,"Removals";#N/A,#N/A,FALSE,"Retirements";#N/A,#N/A,FALSE,"CWIP Balances";#N/A,#N/A,FALSE,"CWIP_Expend_Ratios";#N/A,#N/A,FALSE,"CWIP_Yr_End"}</definedName>
    <definedName name="wrn.USIM_Data_Abbrev._1_3" localSheetId="7" hidden="1">{#N/A,#N/A,FALSE,"Expenditures";#N/A,#N/A,FALSE,"Property Placed In-Service";#N/A,#N/A,FALSE,"Removals";#N/A,#N/A,FALSE,"Retirements";#N/A,#N/A,FALSE,"CWIP Balances";#N/A,#N/A,FALSE,"CWIP_Expend_Ratios";#N/A,#N/A,FALSE,"CWIP_Yr_End"}</definedName>
    <definedName name="wrn.USIM_Data_Abbrev._1_3" localSheetId="9"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1" hidden="1">{#N/A,#N/A,FALSE,"Expenditures";#N/A,#N/A,FALSE,"Property Placed In-Service";#N/A,#N/A,FALSE,"Removals";#N/A,#N/A,FALSE,"Retirements";#N/A,#N/A,FALSE,"CWIP Balances";#N/A,#N/A,FALSE,"CWIP_Expend_Ratios";#N/A,#N/A,FALSE,"CWIP_Yr_End"}</definedName>
    <definedName name="wrn.USIM_Data_Abbrev._2" localSheetId="0" hidden="1">{#N/A,#N/A,FALSE,"Expenditures";#N/A,#N/A,FALSE,"Property Placed In-Service";#N/A,#N/A,FALSE,"Removals";#N/A,#N/A,FALSE,"Retirements";#N/A,#N/A,FALSE,"CWIP Balances";#N/A,#N/A,FALSE,"CWIP_Expend_Ratios";#N/A,#N/A,FALSE,"CWIP_Yr_End"}</definedName>
    <definedName name="wrn.USIM_Data_Abbrev._2" localSheetId="7" hidden="1">{#N/A,#N/A,FALSE,"Expenditures";#N/A,#N/A,FALSE,"Property Placed In-Service";#N/A,#N/A,FALSE,"Removals";#N/A,#N/A,FALSE,"Retirements";#N/A,#N/A,FALSE,"CWIP Balances";#N/A,#N/A,FALSE,"CWIP_Expend_Ratios";#N/A,#N/A,FALSE,"CWIP_Yr_End"}</definedName>
    <definedName name="wrn.USIM_Data_Abbrev._2" localSheetId="9"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1" hidden="1">{#N/A,#N/A,FALSE,"Expenditures";#N/A,#N/A,FALSE,"Property Placed In-Service";#N/A,#N/A,FALSE,"Removals";#N/A,#N/A,FALSE,"Retirements";#N/A,#N/A,FALSE,"CWIP Balances";#N/A,#N/A,FALSE,"CWIP_Expend_Ratios";#N/A,#N/A,FALSE,"CWIP_Yr_End"}</definedName>
    <definedName name="wrn.USIM_Data_Abbrev._2_1" localSheetId="0" hidden="1">{#N/A,#N/A,FALSE,"Expenditures";#N/A,#N/A,FALSE,"Property Placed In-Service";#N/A,#N/A,FALSE,"Removals";#N/A,#N/A,FALSE,"Retirements";#N/A,#N/A,FALSE,"CWIP Balances";#N/A,#N/A,FALSE,"CWIP_Expend_Ratios";#N/A,#N/A,FALSE,"CWIP_Yr_End"}</definedName>
    <definedName name="wrn.USIM_Data_Abbrev._2_1" localSheetId="7" hidden="1">{#N/A,#N/A,FALSE,"Expenditures";#N/A,#N/A,FALSE,"Property Placed In-Service";#N/A,#N/A,FALSE,"Removals";#N/A,#N/A,FALSE,"Retirements";#N/A,#N/A,FALSE,"CWIP Balances";#N/A,#N/A,FALSE,"CWIP_Expend_Ratios";#N/A,#N/A,FALSE,"CWIP_Yr_End"}</definedName>
    <definedName name="wrn.USIM_Data_Abbrev._2_1" localSheetId="9"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1" hidden="1">{#N/A,#N/A,FALSE,"Expenditures";#N/A,#N/A,FALSE,"Property Placed In-Service";#N/A,#N/A,FALSE,"Removals";#N/A,#N/A,FALSE,"Retirements";#N/A,#N/A,FALSE,"CWIP Balances";#N/A,#N/A,FALSE,"CWIP_Expend_Ratios";#N/A,#N/A,FALSE,"CWIP_Yr_End"}</definedName>
    <definedName name="wrn.USIM_Data_Abbrev._2_2" localSheetId="0" hidden="1">{#N/A,#N/A,FALSE,"Expenditures";#N/A,#N/A,FALSE,"Property Placed In-Service";#N/A,#N/A,FALSE,"Removals";#N/A,#N/A,FALSE,"Retirements";#N/A,#N/A,FALSE,"CWIP Balances";#N/A,#N/A,FALSE,"CWIP_Expend_Ratios";#N/A,#N/A,FALSE,"CWIP_Yr_End"}</definedName>
    <definedName name="wrn.USIM_Data_Abbrev._2_2" localSheetId="7" hidden="1">{#N/A,#N/A,FALSE,"Expenditures";#N/A,#N/A,FALSE,"Property Placed In-Service";#N/A,#N/A,FALSE,"Removals";#N/A,#N/A,FALSE,"Retirements";#N/A,#N/A,FALSE,"CWIP Balances";#N/A,#N/A,FALSE,"CWIP_Expend_Ratios";#N/A,#N/A,FALSE,"CWIP_Yr_End"}</definedName>
    <definedName name="wrn.USIM_Data_Abbrev._2_2" localSheetId="9"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1" hidden="1">{#N/A,#N/A,FALSE,"Expenditures";#N/A,#N/A,FALSE,"Property Placed In-Service";#N/A,#N/A,FALSE,"Removals";#N/A,#N/A,FALSE,"Retirements";#N/A,#N/A,FALSE,"CWIP Balances";#N/A,#N/A,FALSE,"CWIP_Expend_Ratios";#N/A,#N/A,FALSE,"CWIP_Yr_End"}</definedName>
    <definedName name="wrn.USIM_Data_Abbrev._2_3" localSheetId="0" hidden="1">{#N/A,#N/A,FALSE,"Expenditures";#N/A,#N/A,FALSE,"Property Placed In-Service";#N/A,#N/A,FALSE,"Removals";#N/A,#N/A,FALSE,"Retirements";#N/A,#N/A,FALSE,"CWIP Balances";#N/A,#N/A,FALSE,"CWIP_Expend_Ratios";#N/A,#N/A,FALSE,"CWIP_Yr_End"}</definedName>
    <definedName name="wrn.USIM_Data_Abbrev._2_3" localSheetId="7" hidden="1">{#N/A,#N/A,FALSE,"Expenditures";#N/A,#N/A,FALSE,"Property Placed In-Service";#N/A,#N/A,FALSE,"Removals";#N/A,#N/A,FALSE,"Retirements";#N/A,#N/A,FALSE,"CWIP Balances";#N/A,#N/A,FALSE,"CWIP_Expend_Ratios";#N/A,#N/A,FALSE,"CWIP_Yr_End"}</definedName>
    <definedName name="wrn.USIM_Data_Abbrev._2_3" localSheetId="9"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1" hidden="1">{#N/A,#N/A,FALSE,"Expenditures";#N/A,#N/A,FALSE,"Property Placed In-Service";#N/A,#N/A,FALSE,"Removals";#N/A,#N/A,FALSE,"Retirements";#N/A,#N/A,FALSE,"CWIP Balances";#N/A,#N/A,FALSE,"CWIP_Expend_Ratios";#N/A,#N/A,FALSE,"CWIP_Yr_End"}</definedName>
    <definedName name="wrn.USIM_Data_Abbrev._3" localSheetId="0" hidden="1">{#N/A,#N/A,FALSE,"Expenditures";#N/A,#N/A,FALSE,"Property Placed In-Service";#N/A,#N/A,FALSE,"Removals";#N/A,#N/A,FALSE,"Retirements";#N/A,#N/A,FALSE,"CWIP Balances";#N/A,#N/A,FALSE,"CWIP_Expend_Ratios";#N/A,#N/A,FALSE,"CWIP_Yr_End"}</definedName>
    <definedName name="wrn.USIM_Data_Abbrev._3" localSheetId="7" hidden="1">{#N/A,#N/A,FALSE,"Expenditures";#N/A,#N/A,FALSE,"Property Placed In-Service";#N/A,#N/A,FALSE,"Removals";#N/A,#N/A,FALSE,"Retirements";#N/A,#N/A,FALSE,"CWIP Balances";#N/A,#N/A,FALSE,"CWIP_Expend_Ratios";#N/A,#N/A,FALSE,"CWIP_Yr_End"}</definedName>
    <definedName name="wrn.USIM_Data_Abbrev._3" localSheetId="9"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1" hidden="1">{#N/A,#N/A,FALSE,"Expenditures";#N/A,#N/A,FALSE,"Property Placed In-Service";#N/A,#N/A,FALSE,"Removals";#N/A,#N/A,FALSE,"Retirements";#N/A,#N/A,FALSE,"CWIP Balances";#N/A,#N/A,FALSE,"CWIP_Expend_Ratios";#N/A,#N/A,FALSE,"CWIP_Yr_End"}</definedName>
    <definedName name="wrn.USIM_Data_Abbrev._3_1" localSheetId="0" hidden="1">{#N/A,#N/A,FALSE,"Expenditures";#N/A,#N/A,FALSE,"Property Placed In-Service";#N/A,#N/A,FALSE,"Removals";#N/A,#N/A,FALSE,"Retirements";#N/A,#N/A,FALSE,"CWIP Balances";#N/A,#N/A,FALSE,"CWIP_Expend_Ratios";#N/A,#N/A,FALSE,"CWIP_Yr_End"}</definedName>
    <definedName name="wrn.USIM_Data_Abbrev._3_1" localSheetId="7" hidden="1">{#N/A,#N/A,FALSE,"Expenditures";#N/A,#N/A,FALSE,"Property Placed In-Service";#N/A,#N/A,FALSE,"Removals";#N/A,#N/A,FALSE,"Retirements";#N/A,#N/A,FALSE,"CWIP Balances";#N/A,#N/A,FALSE,"CWIP_Expend_Ratios";#N/A,#N/A,FALSE,"CWIP_Yr_End"}</definedName>
    <definedName name="wrn.USIM_Data_Abbrev._3_1" localSheetId="9"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1" hidden="1">{#N/A,#N/A,FALSE,"Expenditures";#N/A,#N/A,FALSE,"Property Placed In-Service";#N/A,#N/A,FALSE,"Removals";#N/A,#N/A,FALSE,"Retirements";#N/A,#N/A,FALSE,"CWIP Balances";#N/A,#N/A,FALSE,"CWIP_Expend_Ratios";#N/A,#N/A,FALSE,"CWIP_Yr_End"}</definedName>
    <definedName name="wrn.USIM_Data_Abbrev._3_2" localSheetId="0" hidden="1">{#N/A,#N/A,FALSE,"Expenditures";#N/A,#N/A,FALSE,"Property Placed In-Service";#N/A,#N/A,FALSE,"Removals";#N/A,#N/A,FALSE,"Retirements";#N/A,#N/A,FALSE,"CWIP Balances";#N/A,#N/A,FALSE,"CWIP_Expend_Ratios";#N/A,#N/A,FALSE,"CWIP_Yr_End"}</definedName>
    <definedName name="wrn.USIM_Data_Abbrev._3_2" localSheetId="7" hidden="1">{#N/A,#N/A,FALSE,"Expenditures";#N/A,#N/A,FALSE,"Property Placed In-Service";#N/A,#N/A,FALSE,"Removals";#N/A,#N/A,FALSE,"Retirements";#N/A,#N/A,FALSE,"CWIP Balances";#N/A,#N/A,FALSE,"CWIP_Expend_Ratios";#N/A,#N/A,FALSE,"CWIP_Yr_End"}</definedName>
    <definedName name="wrn.USIM_Data_Abbrev._3_2" localSheetId="9"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1" hidden="1">{#N/A,#N/A,FALSE,"Expenditures";#N/A,#N/A,FALSE,"Property Placed In-Service";#N/A,#N/A,FALSE,"Removals";#N/A,#N/A,FALSE,"Retirements";#N/A,#N/A,FALSE,"CWIP Balances";#N/A,#N/A,FALSE,"CWIP_Expend_Ratios";#N/A,#N/A,FALSE,"CWIP_Yr_End"}</definedName>
    <definedName name="wrn.USIM_Data_Abbrev._3_3" localSheetId="0" hidden="1">{#N/A,#N/A,FALSE,"Expenditures";#N/A,#N/A,FALSE,"Property Placed In-Service";#N/A,#N/A,FALSE,"Removals";#N/A,#N/A,FALSE,"Retirements";#N/A,#N/A,FALSE,"CWIP Balances";#N/A,#N/A,FALSE,"CWIP_Expend_Ratios";#N/A,#N/A,FALSE,"CWIP_Yr_End"}</definedName>
    <definedName name="wrn.USIM_Data_Abbrev._3_3" localSheetId="7" hidden="1">{#N/A,#N/A,FALSE,"Expenditures";#N/A,#N/A,FALSE,"Property Placed In-Service";#N/A,#N/A,FALSE,"Removals";#N/A,#N/A,FALSE,"Retirements";#N/A,#N/A,FALSE,"CWIP Balances";#N/A,#N/A,FALSE,"CWIP_Expend_Ratios";#N/A,#N/A,FALSE,"CWIP_Yr_End"}</definedName>
    <definedName name="wrn.USIM_Data_Abbrev._3_3" localSheetId="9"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1" hidden="1">{#N/A,#N/A,FALSE,"Expenditures";#N/A,#N/A,FALSE,"Property Placed In-Service";#N/A,#N/A,FALSE,"Removals";#N/A,#N/A,FALSE,"Retirements";#N/A,#N/A,FALSE,"CWIP Balances";#N/A,#N/A,FALSE,"CWIP_Expend_Ratios";#N/A,#N/A,FALSE,"CWIP_Yr_End"}</definedName>
    <definedName name="wrn.USIM_Data_Abbrev._4" localSheetId="0" hidden="1">{#N/A,#N/A,FALSE,"Expenditures";#N/A,#N/A,FALSE,"Property Placed In-Service";#N/A,#N/A,FALSE,"Removals";#N/A,#N/A,FALSE,"Retirements";#N/A,#N/A,FALSE,"CWIP Balances";#N/A,#N/A,FALSE,"CWIP_Expend_Ratios";#N/A,#N/A,FALSE,"CWIP_Yr_End"}</definedName>
    <definedName name="wrn.USIM_Data_Abbrev._4" localSheetId="7" hidden="1">{#N/A,#N/A,FALSE,"Expenditures";#N/A,#N/A,FALSE,"Property Placed In-Service";#N/A,#N/A,FALSE,"Removals";#N/A,#N/A,FALSE,"Retirements";#N/A,#N/A,FALSE,"CWIP Balances";#N/A,#N/A,FALSE,"CWIP_Expend_Ratios";#N/A,#N/A,FALSE,"CWIP_Yr_End"}</definedName>
    <definedName name="wrn.USIM_Data_Abbrev._4" localSheetId="9"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1" hidden="1">{#N/A,#N/A,FALSE,"Expenditures";#N/A,#N/A,FALSE,"Property Placed In-Service";#N/A,#N/A,FALSE,"Removals";#N/A,#N/A,FALSE,"Retirements";#N/A,#N/A,FALSE,"CWIP Balances";#N/A,#N/A,FALSE,"CWIP_Expend_Ratios";#N/A,#N/A,FALSE,"CWIP_Yr_End"}</definedName>
    <definedName name="wrn.USIM_Data_Abbrev._4_1" localSheetId="0" hidden="1">{#N/A,#N/A,FALSE,"Expenditures";#N/A,#N/A,FALSE,"Property Placed In-Service";#N/A,#N/A,FALSE,"Removals";#N/A,#N/A,FALSE,"Retirements";#N/A,#N/A,FALSE,"CWIP Balances";#N/A,#N/A,FALSE,"CWIP_Expend_Ratios";#N/A,#N/A,FALSE,"CWIP_Yr_End"}</definedName>
    <definedName name="wrn.USIM_Data_Abbrev._4_1" localSheetId="7" hidden="1">{#N/A,#N/A,FALSE,"Expenditures";#N/A,#N/A,FALSE,"Property Placed In-Service";#N/A,#N/A,FALSE,"Removals";#N/A,#N/A,FALSE,"Retirements";#N/A,#N/A,FALSE,"CWIP Balances";#N/A,#N/A,FALSE,"CWIP_Expend_Ratios";#N/A,#N/A,FALSE,"CWIP_Yr_End"}</definedName>
    <definedName name="wrn.USIM_Data_Abbrev._4_1" localSheetId="9"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1" hidden="1">{#N/A,#N/A,FALSE,"Expenditures";#N/A,#N/A,FALSE,"Property Placed In-Service";#N/A,#N/A,FALSE,"Removals";#N/A,#N/A,FALSE,"Retirements";#N/A,#N/A,FALSE,"CWIP Balances";#N/A,#N/A,FALSE,"CWIP_Expend_Ratios";#N/A,#N/A,FALSE,"CWIP_Yr_End"}</definedName>
    <definedName name="wrn.USIM_Data_Abbrev._4_2" localSheetId="0" hidden="1">{#N/A,#N/A,FALSE,"Expenditures";#N/A,#N/A,FALSE,"Property Placed In-Service";#N/A,#N/A,FALSE,"Removals";#N/A,#N/A,FALSE,"Retirements";#N/A,#N/A,FALSE,"CWIP Balances";#N/A,#N/A,FALSE,"CWIP_Expend_Ratios";#N/A,#N/A,FALSE,"CWIP_Yr_End"}</definedName>
    <definedName name="wrn.USIM_Data_Abbrev._4_2" localSheetId="7" hidden="1">{#N/A,#N/A,FALSE,"Expenditures";#N/A,#N/A,FALSE,"Property Placed In-Service";#N/A,#N/A,FALSE,"Removals";#N/A,#N/A,FALSE,"Retirements";#N/A,#N/A,FALSE,"CWIP Balances";#N/A,#N/A,FALSE,"CWIP_Expend_Ratios";#N/A,#N/A,FALSE,"CWIP_Yr_End"}</definedName>
    <definedName name="wrn.USIM_Data_Abbrev._4_2" localSheetId="9"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1" hidden="1">{#N/A,#N/A,FALSE,"Expenditures";#N/A,#N/A,FALSE,"Property Placed In-Service";#N/A,#N/A,FALSE,"Removals";#N/A,#N/A,FALSE,"Retirements";#N/A,#N/A,FALSE,"CWIP Balances";#N/A,#N/A,FALSE,"CWIP_Expend_Ratios";#N/A,#N/A,FALSE,"CWIP_Yr_End"}</definedName>
    <definedName name="wrn.USIM_Data_Abbrev._4_3" localSheetId="0" hidden="1">{#N/A,#N/A,FALSE,"Expenditures";#N/A,#N/A,FALSE,"Property Placed In-Service";#N/A,#N/A,FALSE,"Removals";#N/A,#N/A,FALSE,"Retirements";#N/A,#N/A,FALSE,"CWIP Balances";#N/A,#N/A,FALSE,"CWIP_Expend_Ratios";#N/A,#N/A,FALSE,"CWIP_Yr_End"}</definedName>
    <definedName name="wrn.USIM_Data_Abbrev._4_3" localSheetId="7" hidden="1">{#N/A,#N/A,FALSE,"Expenditures";#N/A,#N/A,FALSE,"Property Placed In-Service";#N/A,#N/A,FALSE,"Removals";#N/A,#N/A,FALSE,"Retirements";#N/A,#N/A,FALSE,"CWIP Balances";#N/A,#N/A,FALSE,"CWIP_Expend_Ratios";#N/A,#N/A,FALSE,"CWIP_Yr_End"}</definedName>
    <definedName name="wrn.USIM_Data_Abbrev._4_3" localSheetId="9"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1" hidden="1">{#N/A,#N/A,FALSE,"Expenditures";#N/A,#N/A,FALSE,"Property Placed In-Service";#N/A,#N/A,FALSE,"Removals";#N/A,#N/A,FALSE,"Retirements";#N/A,#N/A,FALSE,"CWIP Balances";#N/A,#N/A,FALSE,"CWIP_Expend_Ratios";#N/A,#N/A,FALSE,"CWIP_Yr_End"}</definedName>
    <definedName name="wrn.USIM_Data_Abbrev._5" localSheetId="0" hidden="1">{#N/A,#N/A,FALSE,"Expenditures";#N/A,#N/A,FALSE,"Property Placed In-Service";#N/A,#N/A,FALSE,"Removals";#N/A,#N/A,FALSE,"Retirements";#N/A,#N/A,FALSE,"CWIP Balances";#N/A,#N/A,FALSE,"CWIP_Expend_Ratios";#N/A,#N/A,FALSE,"CWIP_Yr_End"}</definedName>
    <definedName name="wrn.USIM_Data_Abbrev._5" localSheetId="7" hidden="1">{#N/A,#N/A,FALSE,"Expenditures";#N/A,#N/A,FALSE,"Property Placed In-Service";#N/A,#N/A,FALSE,"Removals";#N/A,#N/A,FALSE,"Retirements";#N/A,#N/A,FALSE,"CWIP Balances";#N/A,#N/A,FALSE,"CWIP_Expend_Ratios";#N/A,#N/A,FALSE,"CWIP_Yr_End"}</definedName>
    <definedName name="wrn.USIM_Data_Abbrev._5" localSheetId="9"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1" hidden="1">{#N/A,#N/A,FALSE,"Expenditures";#N/A,#N/A,FALSE,"Property Placed In-Service";#N/A,#N/A,FALSE,"Removals";#N/A,#N/A,FALSE,"Retirements";#N/A,#N/A,FALSE,"CWIP Balances";#N/A,#N/A,FALSE,"CWIP_Expend_Ratios";#N/A,#N/A,FALSE,"CWIP_Yr_End"}</definedName>
    <definedName name="wrn.USIM_Data_Abbrev._5_1" localSheetId="0" hidden="1">{#N/A,#N/A,FALSE,"Expenditures";#N/A,#N/A,FALSE,"Property Placed In-Service";#N/A,#N/A,FALSE,"Removals";#N/A,#N/A,FALSE,"Retirements";#N/A,#N/A,FALSE,"CWIP Balances";#N/A,#N/A,FALSE,"CWIP_Expend_Ratios";#N/A,#N/A,FALSE,"CWIP_Yr_End"}</definedName>
    <definedName name="wrn.USIM_Data_Abbrev._5_1" localSheetId="7" hidden="1">{#N/A,#N/A,FALSE,"Expenditures";#N/A,#N/A,FALSE,"Property Placed In-Service";#N/A,#N/A,FALSE,"Removals";#N/A,#N/A,FALSE,"Retirements";#N/A,#N/A,FALSE,"CWIP Balances";#N/A,#N/A,FALSE,"CWIP_Expend_Ratios";#N/A,#N/A,FALSE,"CWIP_Yr_End"}</definedName>
    <definedName name="wrn.USIM_Data_Abbrev._5_1" localSheetId="9"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1" hidden="1">{#N/A,#N/A,FALSE,"Expenditures";#N/A,#N/A,FALSE,"Property Placed In-Service";#N/A,#N/A,FALSE,"Removals";#N/A,#N/A,FALSE,"Retirements";#N/A,#N/A,FALSE,"CWIP Balances";#N/A,#N/A,FALSE,"CWIP_Expend_Ratios";#N/A,#N/A,FALSE,"CWIP_Yr_End"}</definedName>
    <definedName name="wrn.USIM_Data_Abbrev._5_2" localSheetId="0" hidden="1">{#N/A,#N/A,FALSE,"Expenditures";#N/A,#N/A,FALSE,"Property Placed In-Service";#N/A,#N/A,FALSE,"Removals";#N/A,#N/A,FALSE,"Retirements";#N/A,#N/A,FALSE,"CWIP Balances";#N/A,#N/A,FALSE,"CWIP_Expend_Ratios";#N/A,#N/A,FALSE,"CWIP_Yr_End"}</definedName>
    <definedName name="wrn.USIM_Data_Abbrev._5_2" localSheetId="7" hidden="1">{#N/A,#N/A,FALSE,"Expenditures";#N/A,#N/A,FALSE,"Property Placed In-Service";#N/A,#N/A,FALSE,"Removals";#N/A,#N/A,FALSE,"Retirements";#N/A,#N/A,FALSE,"CWIP Balances";#N/A,#N/A,FALSE,"CWIP_Expend_Ratios";#N/A,#N/A,FALSE,"CWIP_Yr_End"}</definedName>
    <definedName name="wrn.USIM_Data_Abbrev._5_2" localSheetId="9"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1" hidden="1">{#N/A,#N/A,FALSE,"Expenditures";#N/A,#N/A,FALSE,"Property Placed In-Service";#N/A,#N/A,FALSE,"Removals";#N/A,#N/A,FALSE,"Retirements";#N/A,#N/A,FALSE,"CWIP Balances";#N/A,#N/A,FALSE,"CWIP_Expend_Ratios";#N/A,#N/A,FALSE,"CWIP_Yr_End"}</definedName>
    <definedName name="wrn.USIM_Data_Abbrev._5_3" localSheetId="0" hidden="1">{#N/A,#N/A,FALSE,"Expenditures";#N/A,#N/A,FALSE,"Property Placed In-Service";#N/A,#N/A,FALSE,"Removals";#N/A,#N/A,FALSE,"Retirements";#N/A,#N/A,FALSE,"CWIP Balances";#N/A,#N/A,FALSE,"CWIP_Expend_Ratios";#N/A,#N/A,FALSE,"CWIP_Yr_End"}</definedName>
    <definedName name="wrn.USIM_Data_Abbrev._5_3" localSheetId="7" hidden="1">{#N/A,#N/A,FALSE,"Expenditures";#N/A,#N/A,FALSE,"Property Placed In-Service";#N/A,#N/A,FALSE,"Removals";#N/A,#N/A,FALSE,"Retirements";#N/A,#N/A,FALSE,"CWIP Balances";#N/A,#N/A,FALSE,"CWIP_Expend_Ratios";#N/A,#N/A,FALSE,"CWIP_Yr_End"}</definedName>
    <definedName name="wrn.USIM_Data_Abbrev._5_3" localSheetId="9"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1" hidden="1">{#N/A,#N/A,FALSE,"Expenditures";#N/A,#N/A,FALSE,"Property Placed In-Service";#N/A,#N/A,FALSE,"CWIP Balances"}</definedName>
    <definedName name="wrn.USIM_Data_Abbrev3." localSheetId="0" hidden="1">{#N/A,#N/A,FALSE,"Expenditures";#N/A,#N/A,FALSE,"Property Placed In-Service";#N/A,#N/A,FALSE,"CWIP Balances"}</definedName>
    <definedName name="wrn.USIM_Data_Abbrev3." localSheetId="7" hidden="1">{#N/A,#N/A,FALSE,"Expenditures";#N/A,#N/A,FALSE,"Property Placed In-Service";#N/A,#N/A,FALSE,"CWIP Balances"}</definedName>
    <definedName name="wrn.USIM_Data_Abbrev3." localSheetId="9"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1" hidden="1">{#N/A,#N/A,FALSE,"Expenditures";#N/A,#N/A,FALSE,"Property Placed In-Service";#N/A,#N/A,FALSE,"CWIP Balances"}</definedName>
    <definedName name="wrn.USIM_Data_Abbrev3._1" localSheetId="0" hidden="1">{#N/A,#N/A,FALSE,"Expenditures";#N/A,#N/A,FALSE,"Property Placed In-Service";#N/A,#N/A,FALSE,"CWIP Balances"}</definedName>
    <definedName name="wrn.USIM_Data_Abbrev3._1" localSheetId="7" hidden="1">{#N/A,#N/A,FALSE,"Expenditures";#N/A,#N/A,FALSE,"Property Placed In-Service";#N/A,#N/A,FALSE,"CWIP Balances"}</definedName>
    <definedName name="wrn.USIM_Data_Abbrev3._1" localSheetId="9"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1" hidden="1">{#N/A,#N/A,FALSE,"Expenditures";#N/A,#N/A,FALSE,"Property Placed In-Service";#N/A,#N/A,FALSE,"CWIP Balances"}</definedName>
    <definedName name="wrn.USIM_Data_Abbrev3._1_1" localSheetId="0" hidden="1">{#N/A,#N/A,FALSE,"Expenditures";#N/A,#N/A,FALSE,"Property Placed In-Service";#N/A,#N/A,FALSE,"CWIP Balances"}</definedName>
    <definedName name="wrn.USIM_Data_Abbrev3._1_1" localSheetId="7" hidden="1">{#N/A,#N/A,FALSE,"Expenditures";#N/A,#N/A,FALSE,"Property Placed In-Service";#N/A,#N/A,FALSE,"CWIP Balances"}</definedName>
    <definedName name="wrn.USIM_Data_Abbrev3._1_1" localSheetId="9"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1" hidden="1">{#N/A,#N/A,FALSE,"Expenditures";#N/A,#N/A,FALSE,"Property Placed In-Service";#N/A,#N/A,FALSE,"CWIP Balances"}</definedName>
    <definedName name="wrn.USIM_Data_Abbrev3._1_2" localSheetId="0" hidden="1">{#N/A,#N/A,FALSE,"Expenditures";#N/A,#N/A,FALSE,"Property Placed In-Service";#N/A,#N/A,FALSE,"CWIP Balances"}</definedName>
    <definedName name="wrn.USIM_Data_Abbrev3._1_2" localSheetId="7" hidden="1">{#N/A,#N/A,FALSE,"Expenditures";#N/A,#N/A,FALSE,"Property Placed In-Service";#N/A,#N/A,FALSE,"CWIP Balances"}</definedName>
    <definedName name="wrn.USIM_Data_Abbrev3._1_2" localSheetId="9"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1" hidden="1">{#N/A,#N/A,FALSE,"Expenditures";#N/A,#N/A,FALSE,"Property Placed In-Service";#N/A,#N/A,FALSE,"CWIP Balances"}</definedName>
    <definedName name="wrn.USIM_Data_Abbrev3._1_3" localSheetId="0" hidden="1">{#N/A,#N/A,FALSE,"Expenditures";#N/A,#N/A,FALSE,"Property Placed In-Service";#N/A,#N/A,FALSE,"CWIP Balances"}</definedName>
    <definedName name="wrn.USIM_Data_Abbrev3._1_3" localSheetId="7" hidden="1">{#N/A,#N/A,FALSE,"Expenditures";#N/A,#N/A,FALSE,"Property Placed In-Service";#N/A,#N/A,FALSE,"CWIP Balances"}</definedName>
    <definedName name="wrn.USIM_Data_Abbrev3._1_3" localSheetId="9"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1" hidden="1">{#N/A,#N/A,FALSE,"Expenditures";#N/A,#N/A,FALSE,"Property Placed In-Service";#N/A,#N/A,FALSE,"CWIP Balances"}</definedName>
    <definedName name="wrn.USIM_Data_Abbrev3._2" localSheetId="0" hidden="1">{#N/A,#N/A,FALSE,"Expenditures";#N/A,#N/A,FALSE,"Property Placed In-Service";#N/A,#N/A,FALSE,"CWIP Balances"}</definedName>
    <definedName name="wrn.USIM_Data_Abbrev3._2" localSheetId="7" hidden="1">{#N/A,#N/A,FALSE,"Expenditures";#N/A,#N/A,FALSE,"Property Placed In-Service";#N/A,#N/A,FALSE,"CWIP Balances"}</definedName>
    <definedName name="wrn.USIM_Data_Abbrev3._2" localSheetId="9"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1" hidden="1">{#N/A,#N/A,FALSE,"Expenditures";#N/A,#N/A,FALSE,"Property Placed In-Service";#N/A,#N/A,FALSE,"CWIP Balances"}</definedName>
    <definedName name="wrn.USIM_Data_Abbrev3._2_1" localSheetId="0" hidden="1">{#N/A,#N/A,FALSE,"Expenditures";#N/A,#N/A,FALSE,"Property Placed In-Service";#N/A,#N/A,FALSE,"CWIP Balances"}</definedName>
    <definedName name="wrn.USIM_Data_Abbrev3._2_1" localSheetId="7" hidden="1">{#N/A,#N/A,FALSE,"Expenditures";#N/A,#N/A,FALSE,"Property Placed In-Service";#N/A,#N/A,FALSE,"CWIP Balances"}</definedName>
    <definedName name="wrn.USIM_Data_Abbrev3._2_1" localSheetId="9"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1" hidden="1">{#N/A,#N/A,FALSE,"Expenditures";#N/A,#N/A,FALSE,"Property Placed In-Service";#N/A,#N/A,FALSE,"CWIP Balances"}</definedName>
    <definedName name="wrn.USIM_Data_Abbrev3._2_2" localSheetId="0" hidden="1">{#N/A,#N/A,FALSE,"Expenditures";#N/A,#N/A,FALSE,"Property Placed In-Service";#N/A,#N/A,FALSE,"CWIP Balances"}</definedName>
    <definedName name="wrn.USIM_Data_Abbrev3._2_2" localSheetId="7" hidden="1">{#N/A,#N/A,FALSE,"Expenditures";#N/A,#N/A,FALSE,"Property Placed In-Service";#N/A,#N/A,FALSE,"CWIP Balances"}</definedName>
    <definedName name="wrn.USIM_Data_Abbrev3._2_2" localSheetId="9"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1" hidden="1">{#N/A,#N/A,FALSE,"Expenditures";#N/A,#N/A,FALSE,"Property Placed In-Service";#N/A,#N/A,FALSE,"CWIP Balances"}</definedName>
    <definedName name="wrn.USIM_Data_Abbrev3._2_3" localSheetId="0" hidden="1">{#N/A,#N/A,FALSE,"Expenditures";#N/A,#N/A,FALSE,"Property Placed In-Service";#N/A,#N/A,FALSE,"CWIP Balances"}</definedName>
    <definedName name="wrn.USIM_Data_Abbrev3._2_3" localSheetId="7" hidden="1">{#N/A,#N/A,FALSE,"Expenditures";#N/A,#N/A,FALSE,"Property Placed In-Service";#N/A,#N/A,FALSE,"CWIP Balances"}</definedName>
    <definedName name="wrn.USIM_Data_Abbrev3._2_3" localSheetId="9"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1" hidden="1">{#N/A,#N/A,FALSE,"Expenditures";#N/A,#N/A,FALSE,"Property Placed In-Service";#N/A,#N/A,FALSE,"CWIP Balances"}</definedName>
    <definedName name="wrn.USIM_Data_Abbrev3._3" localSheetId="0" hidden="1">{#N/A,#N/A,FALSE,"Expenditures";#N/A,#N/A,FALSE,"Property Placed In-Service";#N/A,#N/A,FALSE,"CWIP Balances"}</definedName>
    <definedName name="wrn.USIM_Data_Abbrev3._3" localSheetId="7" hidden="1">{#N/A,#N/A,FALSE,"Expenditures";#N/A,#N/A,FALSE,"Property Placed In-Service";#N/A,#N/A,FALSE,"CWIP Balances"}</definedName>
    <definedName name="wrn.USIM_Data_Abbrev3._3" localSheetId="9"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1" hidden="1">{#N/A,#N/A,FALSE,"Expenditures";#N/A,#N/A,FALSE,"Property Placed In-Service";#N/A,#N/A,FALSE,"CWIP Balances"}</definedName>
    <definedName name="wrn.USIM_Data_Abbrev3._3_1" localSheetId="0" hidden="1">{#N/A,#N/A,FALSE,"Expenditures";#N/A,#N/A,FALSE,"Property Placed In-Service";#N/A,#N/A,FALSE,"CWIP Balances"}</definedName>
    <definedName name="wrn.USIM_Data_Abbrev3._3_1" localSheetId="7" hidden="1">{#N/A,#N/A,FALSE,"Expenditures";#N/A,#N/A,FALSE,"Property Placed In-Service";#N/A,#N/A,FALSE,"CWIP Balances"}</definedName>
    <definedName name="wrn.USIM_Data_Abbrev3._3_1" localSheetId="9"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1" hidden="1">{#N/A,#N/A,FALSE,"Expenditures";#N/A,#N/A,FALSE,"Property Placed In-Service";#N/A,#N/A,FALSE,"CWIP Balances"}</definedName>
    <definedName name="wrn.USIM_Data_Abbrev3._3_2" localSheetId="0" hidden="1">{#N/A,#N/A,FALSE,"Expenditures";#N/A,#N/A,FALSE,"Property Placed In-Service";#N/A,#N/A,FALSE,"CWIP Balances"}</definedName>
    <definedName name="wrn.USIM_Data_Abbrev3._3_2" localSheetId="7" hidden="1">{#N/A,#N/A,FALSE,"Expenditures";#N/A,#N/A,FALSE,"Property Placed In-Service";#N/A,#N/A,FALSE,"CWIP Balances"}</definedName>
    <definedName name="wrn.USIM_Data_Abbrev3._3_2" localSheetId="9"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1" hidden="1">{#N/A,#N/A,FALSE,"Expenditures";#N/A,#N/A,FALSE,"Property Placed In-Service";#N/A,#N/A,FALSE,"CWIP Balances"}</definedName>
    <definedName name="wrn.USIM_Data_Abbrev3._3_3" localSheetId="0" hidden="1">{#N/A,#N/A,FALSE,"Expenditures";#N/A,#N/A,FALSE,"Property Placed In-Service";#N/A,#N/A,FALSE,"CWIP Balances"}</definedName>
    <definedName name="wrn.USIM_Data_Abbrev3._3_3" localSheetId="7" hidden="1">{#N/A,#N/A,FALSE,"Expenditures";#N/A,#N/A,FALSE,"Property Placed In-Service";#N/A,#N/A,FALSE,"CWIP Balances"}</definedName>
    <definedName name="wrn.USIM_Data_Abbrev3._3_3" localSheetId="9"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1" hidden="1">{#N/A,#N/A,FALSE,"Expenditures";#N/A,#N/A,FALSE,"Property Placed In-Service";#N/A,#N/A,FALSE,"CWIP Balances"}</definedName>
    <definedName name="wrn.USIM_Data_Abbrev3._4" localSheetId="0" hidden="1">{#N/A,#N/A,FALSE,"Expenditures";#N/A,#N/A,FALSE,"Property Placed In-Service";#N/A,#N/A,FALSE,"CWIP Balances"}</definedName>
    <definedName name="wrn.USIM_Data_Abbrev3._4" localSheetId="7" hidden="1">{#N/A,#N/A,FALSE,"Expenditures";#N/A,#N/A,FALSE,"Property Placed In-Service";#N/A,#N/A,FALSE,"CWIP Balances"}</definedName>
    <definedName name="wrn.USIM_Data_Abbrev3._4" localSheetId="9"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1" hidden="1">{#N/A,#N/A,FALSE,"Expenditures";#N/A,#N/A,FALSE,"Property Placed In-Service";#N/A,#N/A,FALSE,"CWIP Balances"}</definedName>
    <definedName name="wrn.USIM_Data_Abbrev3._4_1" localSheetId="0" hidden="1">{#N/A,#N/A,FALSE,"Expenditures";#N/A,#N/A,FALSE,"Property Placed In-Service";#N/A,#N/A,FALSE,"CWIP Balances"}</definedName>
    <definedName name="wrn.USIM_Data_Abbrev3._4_1" localSheetId="7" hidden="1">{#N/A,#N/A,FALSE,"Expenditures";#N/A,#N/A,FALSE,"Property Placed In-Service";#N/A,#N/A,FALSE,"CWIP Balances"}</definedName>
    <definedName name="wrn.USIM_Data_Abbrev3._4_1" localSheetId="9"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1" hidden="1">{#N/A,#N/A,FALSE,"Expenditures";#N/A,#N/A,FALSE,"Property Placed In-Service";#N/A,#N/A,FALSE,"CWIP Balances"}</definedName>
    <definedName name="wrn.USIM_Data_Abbrev3._4_2" localSheetId="0" hidden="1">{#N/A,#N/A,FALSE,"Expenditures";#N/A,#N/A,FALSE,"Property Placed In-Service";#N/A,#N/A,FALSE,"CWIP Balances"}</definedName>
    <definedName name="wrn.USIM_Data_Abbrev3._4_2" localSheetId="7" hidden="1">{#N/A,#N/A,FALSE,"Expenditures";#N/A,#N/A,FALSE,"Property Placed In-Service";#N/A,#N/A,FALSE,"CWIP Balances"}</definedName>
    <definedName name="wrn.USIM_Data_Abbrev3._4_2" localSheetId="9"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1" hidden="1">{#N/A,#N/A,FALSE,"Expenditures";#N/A,#N/A,FALSE,"Property Placed In-Service";#N/A,#N/A,FALSE,"CWIP Balances"}</definedName>
    <definedName name="wrn.USIM_Data_Abbrev3._4_3" localSheetId="0" hidden="1">{#N/A,#N/A,FALSE,"Expenditures";#N/A,#N/A,FALSE,"Property Placed In-Service";#N/A,#N/A,FALSE,"CWIP Balances"}</definedName>
    <definedName name="wrn.USIM_Data_Abbrev3._4_3" localSheetId="7" hidden="1">{#N/A,#N/A,FALSE,"Expenditures";#N/A,#N/A,FALSE,"Property Placed In-Service";#N/A,#N/A,FALSE,"CWIP Balances"}</definedName>
    <definedName name="wrn.USIM_Data_Abbrev3._4_3" localSheetId="9"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1" hidden="1">{#N/A,#N/A,FALSE,"Expenditures";#N/A,#N/A,FALSE,"Property Placed In-Service";#N/A,#N/A,FALSE,"CWIP Balances"}</definedName>
    <definedName name="wrn.USIM_Data_Abbrev3._5" localSheetId="0" hidden="1">{#N/A,#N/A,FALSE,"Expenditures";#N/A,#N/A,FALSE,"Property Placed In-Service";#N/A,#N/A,FALSE,"CWIP Balances"}</definedName>
    <definedName name="wrn.USIM_Data_Abbrev3._5" localSheetId="7" hidden="1">{#N/A,#N/A,FALSE,"Expenditures";#N/A,#N/A,FALSE,"Property Placed In-Service";#N/A,#N/A,FALSE,"CWIP Balances"}</definedName>
    <definedName name="wrn.USIM_Data_Abbrev3._5" localSheetId="9"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1" hidden="1">{#N/A,#N/A,FALSE,"Expenditures";#N/A,#N/A,FALSE,"Property Placed In-Service";#N/A,#N/A,FALSE,"CWIP Balances"}</definedName>
    <definedName name="wrn.USIM_Data_Abbrev3._5_1" localSheetId="0" hidden="1">{#N/A,#N/A,FALSE,"Expenditures";#N/A,#N/A,FALSE,"Property Placed In-Service";#N/A,#N/A,FALSE,"CWIP Balances"}</definedName>
    <definedName name="wrn.USIM_Data_Abbrev3._5_1" localSheetId="7" hidden="1">{#N/A,#N/A,FALSE,"Expenditures";#N/A,#N/A,FALSE,"Property Placed In-Service";#N/A,#N/A,FALSE,"CWIP Balances"}</definedName>
    <definedName name="wrn.USIM_Data_Abbrev3._5_1" localSheetId="9"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1" hidden="1">{#N/A,#N/A,FALSE,"Expenditures";#N/A,#N/A,FALSE,"Property Placed In-Service";#N/A,#N/A,FALSE,"CWIP Balances"}</definedName>
    <definedName name="wrn.USIM_Data_Abbrev3._5_2" localSheetId="0" hidden="1">{#N/A,#N/A,FALSE,"Expenditures";#N/A,#N/A,FALSE,"Property Placed In-Service";#N/A,#N/A,FALSE,"CWIP Balances"}</definedName>
    <definedName name="wrn.USIM_Data_Abbrev3._5_2" localSheetId="7" hidden="1">{#N/A,#N/A,FALSE,"Expenditures";#N/A,#N/A,FALSE,"Property Placed In-Service";#N/A,#N/A,FALSE,"CWIP Balances"}</definedName>
    <definedName name="wrn.USIM_Data_Abbrev3._5_2" localSheetId="9"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1" hidden="1">{#N/A,#N/A,FALSE,"Expenditures";#N/A,#N/A,FALSE,"Property Placed In-Service";#N/A,#N/A,FALSE,"CWIP Balances"}</definedName>
    <definedName name="wrn.USIM_Data_Abbrev3._5_3" localSheetId="0" hidden="1">{#N/A,#N/A,FALSE,"Expenditures";#N/A,#N/A,FALSE,"Property Placed In-Service";#N/A,#N/A,FALSE,"CWIP Balances"}</definedName>
    <definedName name="wrn.USIM_Data_Abbrev3._5_3" localSheetId="7" hidden="1">{#N/A,#N/A,FALSE,"Expenditures";#N/A,#N/A,FALSE,"Property Placed In-Service";#N/A,#N/A,FALSE,"CWIP Balances"}</definedName>
    <definedName name="wrn.USIM_Data_Abbrev3._5_3" localSheetId="9"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1" hidden="1">{"Area1",#N/A,FALSE,"OREWACC";"Area2",#N/A,FALSE,"OREWACC"}</definedName>
    <definedName name="wrn.Wacc." localSheetId="0" hidden="1">{"Area1",#N/A,FALSE,"OREWACC";"Area2",#N/A,FALSE,"OREWACC"}</definedName>
    <definedName name="wrn.Wacc." localSheetId="7" hidden="1">{"Area1",#N/A,FALSE,"OREWACC";"Area2",#N/A,FALSE,"OREWACC"}</definedName>
    <definedName name="wrn.Wacc." localSheetId="9" hidden="1">{"Area1",#N/A,FALSE,"OREWACC";"Area2",#N/A,FALSE,"OREWACC"}</definedName>
    <definedName name="wrn.Wacc." hidden="1">{"Area1",#N/A,FALSE,"OREWACC";"Area2",#N/A,FALSE,"OREWACC"}</definedName>
    <definedName name="wrn.Wacc._1" localSheetId="1" hidden="1">{"Area1",#N/A,FALSE,"OREWACC";"Area2",#N/A,FALSE,"OREWACC"}</definedName>
    <definedName name="wrn.Wacc._1" localSheetId="0" hidden="1">{"Area1",#N/A,FALSE,"OREWACC";"Area2",#N/A,FALSE,"OREWACC"}</definedName>
    <definedName name="wrn.Wacc._1" localSheetId="7" hidden="1">{"Area1",#N/A,FALSE,"OREWACC";"Area2",#N/A,FALSE,"OREWACC"}</definedName>
    <definedName name="wrn.Wacc._1" localSheetId="9" hidden="1">{"Area1",#N/A,FALSE,"OREWACC";"Area2",#N/A,FALSE,"OREWACC"}</definedName>
    <definedName name="wrn.Wacc._1" hidden="1">{"Area1",#N/A,FALSE,"OREWACC";"Area2",#N/A,FALSE,"OREWACC"}</definedName>
    <definedName name="wrn.work._.paper._.shcedules." localSheetId="1" hidden="1">{"summary1",#N/A,FALSE,"Summary of Values";"summary2",#N/A,FALSE,"Summary of Values";"weighted average returns",#N/A,FALSE,"WACC and WARA";"fixed asset detail",#N/A,FALSE,"Fixed Asset Detail"}</definedName>
    <definedName name="wrn.work._.paper._.shcedules." localSheetId="0" hidden="1">{"summary1",#N/A,FALSE,"Summary of Values";"summary2",#N/A,FALSE,"Summary of Values";"weighted average returns",#N/A,FALSE,"WACC and WARA";"fixed asset detail",#N/A,FALSE,"Fixed Asset Detail"}</definedName>
    <definedName name="wrn.work._.paper._.shcedules." localSheetId="7" hidden="1">{"summary1",#N/A,FALSE,"Summary of Values";"summary2",#N/A,FALSE,"Summary of Values";"weighted average returns",#N/A,FALSE,"WACC and WARA";"fixed asset detail",#N/A,FALSE,"Fixed Asset Detail"}</definedName>
    <definedName name="wrn.work._.paper._.shcedules." localSheetId="9"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1" hidden="1">{"summary1",#N/A,FALSE,"Summary of Values";"summary2",#N/A,FALSE,"Summary of Values";"weighted average returns",#N/A,FALSE,"WACC and WARA";"fixed asset detail",#N/A,FALSE,"Fixed Asset Detail"}</definedName>
    <definedName name="wrn.work._.paper._.shcedules._1" localSheetId="0" hidden="1">{"summary1",#N/A,FALSE,"Summary of Values";"summary2",#N/A,FALSE,"Summary of Values";"weighted average returns",#N/A,FALSE,"WACC and WARA";"fixed asset detail",#N/A,FALSE,"Fixed Asset Detail"}</definedName>
    <definedName name="wrn.work._.paper._.shcedules._1" localSheetId="7" hidden="1">{"summary1",#N/A,FALSE,"Summary of Values";"summary2",#N/A,FALSE,"Summary of Values";"weighted average returns",#N/A,FALSE,"WACC and WARA";"fixed asset detail",#N/A,FALSE,"Fixed Asset Detail"}</definedName>
    <definedName name="wrn.work._.paper._.shcedules._1" localSheetId="9"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7" hidden="1">{#N/A;#N/A;FALSE;"WWY"}</definedName>
    <definedName name="wrn.WWY." localSheetId="9" hidden="1">{#N/A;#N/A;FALSE;"WWY"}</definedName>
    <definedName name="wrn.WWY." hidden="1">{#N/A;#N/A;FALSE;"WWY"}</definedName>
    <definedName name="WS" localSheetId="1">#REF!</definedName>
    <definedName name="WS">#REF!</definedName>
    <definedName name="WSTW">#REF!</definedName>
    <definedName name="WSTWPK">#REF!</definedName>
    <definedName name="WTD_AVG_WAGE">#REF!</definedName>
    <definedName name="WTG_rating7">#REF!</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#REF!,#REF!,#REF!,#REF!</definedName>
    <definedName name="www" localSheetId="1" hidden="1">{#N/A,#N/A,FALSE,"schA"}</definedName>
    <definedName name="www" localSheetId="0" hidden="1">{#N/A,#N/A,FALSE,"schA"}</definedName>
    <definedName name="www" localSheetId="7" hidden="1">{#N/A,#N/A,FALSE,"schA"}</definedName>
    <definedName name="www" localSheetId="9" hidden="1">{#N/A,#N/A,FALSE,"schA"}</definedName>
    <definedName name="www" hidden="1">{#N/A,#N/A,FALSE,"schA"}</definedName>
    <definedName name="www_1" localSheetId="1" hidden="1">{#N/A,#N/A,FALSE,"schA"}</definedName>
    <definedName name="www_1" localSheetId="0" hidden="1">{#N/A,#N/A,FALSE,"schA"}</definedName>
    <definedName name="www_1" localSheetId="7" hidden="1">{#N/A,#N/A,FALSE,"schA"}</definedName>
    <definedName name="www_1" localSheetId="9" hidden="1">{#N/A,#N/A,FALSE,"schA"}</definedName>
    <definedName name="www_1" hidden="1">{#N/A,#N/A,FALSE,"schA"}</definedName>
    <definedName name="www_1_1" localSheetId="1" hidden="1">{#N/A,#N/A,FALSE,"schA"}</definedName>
    <definedName name="www_1_1" localSheetId="0" hidden="1">{#N/A,#N/A,FALSE,"schA"}</definedName>
    <definedName name="www_1_1" localSheetId="7" hidden="1">{#N/A,#N/A,FALSE,"schA"}</definedName>
    <definedName name="www_1_1" localSheetId="9" hidden="1">{#N/A,#N/A,FALSE,"schA"}</definedName>
    <definedName name="www_1_1" hidden="1">{#N/A,#N/A,FALSE,"schA"}</definedName>
    <definedName name="www_1_2" localSheetId="1" hidden="1">{#N/A,#N/A,FALSE,"schA"}</definedName>
    <definedName name="www_1_2" localSheetId="0" hidden="1">{#N/A,#N/A,FALSE,"schA"}</definedName>
    <definedName name="www_1_2" localSheetId="7" hidden="1">{#N/A,#N/A,FALSE,"schA"}</definedName>
    <definedName name="www_1_2" localSheetId="9" hidden="1">{#N/A,#N/A,FALSE,"schA"}</definedName>
    <definedName name="www_1_2" hidden="1">{#N/A,#N/A,FALSE,"schA"}</definedName>
    <definedName name="www_1_3" localSheetId="1" hidden="1">{#N/A,#N/A,FALSE,"schA"}</definedName>
    <definedName name="www_1_3" localSheetId="0" hidden="1">{#N/A,#N/A,FALSE,"schA"}</definedName>
    <definedName name="www_1_3" localSheetId="7" hidden="1">{#N/A,#N/A,FALSE,"schA"}</definedName>
    <definedName name="www_1_3" localSheetId="9" hidden="1">{#N/A,#N/A,FALSE,"schA"}</definedName>
    <definedName name="www_1_3" hidden="1">{#N/A,#N/A,FALSE,"schA"}</definedName>
    <definedName name="www_2" localSheetId="1" hidden="1">{#N/A,#N/A,FALSE,"schA"}</definedName>
    <definedName name="www_2" localSheetId="0" hidden="1">{#N/A,#N/A,FALSE,"schA"}</definedName>
    <definedName name="www_2" localSheetId="7" hidden="1">{#N/A,#N/A,FALSE,"schA"}</definedName>
    <definedName name="www_2" localSheetId="9" hidden="1">{#N/A,#N/A,FALSE,"schA"}</definedName>
    <definedName name="www_2" hidden="1">{#N/A,#N/A,FALSE,"schA"}</definedName>
    <definedName name="www_2_1" localSheetId="1" hidden="1">{#N/A,#N/A,FALSE,"schA"}</definedName>
    <definedName name="www_2_1" localSheetId="0" hidden="1">{#N/A,#N/A,FALSE,"schA"}</definedName>
    <definedName name="www_2_1" localSheetId="7" hidden="1">{#N/A,#N/A,FALSE,"schA"}</definedName>
    <definedName name="www_2_1" localSheetId="9" hidden="1">{#N/A,#N/A,FALSE,"schA"}</definedName>
    <definedName name="www_2_1" hidden="1">{#N/A,#N/A,FALSE,"schA"}</definedName>
    <definedName name="www_2_2" localSheetId="1" hidden="1">{#N/A,#N/A,FALSE,"schA"}</definedName>
    <definedName name="www_2_2" localSheetId="0" hidden="1">{#N/A,#N/A,FALSE,"schA"}</definedName>
    <definedName name="www_2_2" localSheetId="7" hidden="1">{#N/A,#N/A,FALSE,"schA"}</definedName>
    <definedName name="www_2_2" localSheetId="9" hidden="1">{#N/A,#N/A,FALSE,"schA"}</definedName>
    <definedName name="www_2_2" hidden="1">{#N/A,#N/A,FALSE,"schA"}</definedName>
    <definedName name="www_2_3" localSheetId="1" hidden="1">{#N/A,#N/A,FALSE,"schA"}</definedName>
    <definedName name="www_2_3" localSheetId="0" hidden="1">{#N/A,#N/A,FALSE,"schA"}</definedName>
    <definedName name="www_2_3" localSheetId="7" hidden="1">{#N/A,#N/A,FALSE,"schA"}</definedName>
    <definedName name="www_2_3" localSheetId="9" hidden="1">{#N/A,#N/A,FALSE,"schA"}</definedName>
    <definedName name="www_2_3" hidden="1">{#N/A,#N/A,FALSE,"schA"}</definedName>
    <definedName name="www_3" localSheetId="1" hidden="1">{#N/A,#N/A,FALSE,"schA"}</definedName>
    <definedName name="www_3" localSheetId="0" hidden="1">{#N/A,#N/A,FALSE,"schA"}</definedName>
    <definedName name="www_3" localSheetId="7" hidden="1">{#N/A,#N/A,FALSE,"schA"}</definedName>
    <definedName name="www_3" localSheetId="9" hidden="1">{#N/A,#N/A,FALSE,"schA"}</definedName>
    <definedName name="www_3" hidden="1">{#N/A,#N/A,FALSE,"schA"}</definedName>
    <definedName name="www_3_1" localSheetId="1" hidden="1">{#N/A,#N/A,FALSE,"schA"}</definedName>
    <definedName name="www_3_1" localSheetId="0" hidden="1">{#N/A,#N/A,FALSE,"schA"}</definedName>
    <definedName name="www_3_1" localSheetId="7" hidden="1">{#N/A,#N/A,FALSE,"schA"}</definedName>
    <definedName name="www_3_1" localSheetId="9" hidden="1">{#N/A,#N/A,FALSE,"schA"}</definedName>
    <definedName name="www_3_1" hidden="1">{#N/A,#N/A,FALSE,"schA"}</definedName>
    <definedName name="www_3_2" localSheetId="1" hidden="1">{#N/A,#N/A,FALSE,"schA"}</definedName>
    <definedName name="www_3_2" localSheetId="0" hidden="1">{#N/A,#N/A,FALSE,"schA"}</definedName>
    <definedName name="www_3_2" localSheetId="7" hidden="1">{#N/A,#N/A,FALSE,"schA"}</definedName>
    <definedName name="www_3_2" localSheetId="9" hidden="1">{#N/A,#N/A,FALSE,"schA"}</definedName>
    <definedName name="www_3_2" hidden="1">{#N/A,#N/A,FALSE,"schA"}</definedName>
    <definedName name="www_3_3" localSheetId="1" hidden="1">{#N/A,#N/A,FALSE,"schA"}</definedName>
    <definedName name="www_3_3" localSheetId="0" hidden="1">{#N/A,#N/A,FALSE,"schA"}</definedName>
    <definedName name="www_3_3" localSheetId="7" hidden="1">{#N/A,#N/A,FALSE,"schA"}</definedName>
    <definedName name="www_3_3" localSheetId="9" hidden="1">{#N/A,#N/A,FALSE,"schA"}</definedName>
    <definedName name="www_3_3" hidden="1">{#N/A,#N/A,FALSE,"schA"}</definedName>
    <definedName name="www_4" localSheetId="1" hidden="1">{#N/A,#N/A,FALSE,"schA"}</definedName>
    <definedName name="www_4" localSheetId="0" hidden="1">{#N/A,#N/A,FALSE,"schA"}</definedName>
    <definedName name="www_4" localSheetId="7" hidden="1">{#N/A,#N/A,FALSE,"schA"}</definedName>
    <definedName name="www_4" localSheetId="9" hidden="1">{#N/A,#N/A,FALSE,"schA"}</definedName>
    <definedName name="www_4" hidden="1">{#N/A,#N/A,FALSE,"schA"}</definedName>
    <definedName name="www_4_1" localSheetId="1" hidden="1">{#N/A,#N/A,FALSE,"schA"}</definedName>
    <definedName name="www_4_1" localSheetId="0" hidden="1">{#N/A,#N/A,FALSE,"schA"}</definedName>
    <definedName name="www_4_1" localSheetId="7" hidden="1">{#N/A,#N/A,FALSE,"schA"}</definedName>
    <definedName name="www_4_1" localSheetId="9" hidden="1">{#N/A,#N/A,FALSE,"schA"}</definedName>
    <definedName name="www_4_1" hidden="1">{#N/A,#N/A,FALSE,"schA"}</definedName>
    <definedName name="www_4_2" localSheetId="1" hidden="1">{#N/A,#N/A,FALSE,"schA"}</definedName>
    <definedName name="www_4_2" localSheetId="0" hidden="1">{#N/A,#N/A,FALSE,"schA"}</definedName>
    <definedName name="www_4_2" localSheetId="7" hidden="1">{#N/A,#N/A,FALSE,"schA"}</definedName>
    <definedName name="www_4_2" localSheetId="9" hidden="1">{#N/A,#N/A,FALSE,"schA"}</definedName>
    <definedName name="www_4_2" hidden="1">{#N/A,#N/A,FALSE,"schA"}</definedName>
    <definedName name="www_4_3" localSheetId="1" hidden="1">{#N/A,#N/A,FALSE,"schA"}</definedName>
    <definedName name="www_4_3" localSheetId="0" hidden="1">{#N/A,#N/A,FALSE,"schA"}</definedName>
    <definedName name="www_4_3" localSheetId="7" hidden="1">{#N/A,#N/A,FALSE,"schA"}</definedName>
    <definedName name="www_4_3" localSheetId="9" hidden="1">{#N/A,#N/A,FALSE,"schA"}</definedName>
    <definedName name="www_4_3" hidden="1">{#N/A,#N/A,FALSE,"schA"}</definedName>
    <definedName name="www_5" localSheetId="1" hidden="1">{#N/A,#N/A,FALSE,"schA"}</definedName>
    <definedName name="www_5" localSheetId="0" hidden="1">{#N/A,#N/A,FALSE,"schA"}</definedName>
    <definedName name="www_5" localSheetId="7" hidden="1">{#N/A,#N/A,FALSE,"schA"}</definedName>
    <definedName name="www_5" localSheetId="9" hidden="1">{#N/A,#N/A,FALSE,"schA"}</definedName>
    <definedName name="www_5" hidden="1">{#N/A,#N/A,FALSE,"schA"}</definedName>
    <definedName name="www_5_1" localSheetId="1" hidden="1">{#N/A,#N/A,FALSE,"schA"}</definedName>
    <definedName name="www_5_1" localSheetId="0" hidden="1">{#N/A,#N/A,FALSE,"schA"}</definedName>
    <definedName name="www_5_1" localSheetId="7" hidden="1">{#N/A,#N/A,FALSE,"schA"}</definedName>
    <definedName name="www_5_1" localSheetId="9" hidden="1">{#N/A,#N/A,FALSE,"schA"}</definedName>
    <definedName name="www_5_1" hidden="1">{#N/A,#N/A,FALSE,"schA"}</definedName>
    <definedName name="www_5_2" localSheetId="1" hidden="1">{#N/A,#N/A,FALSE,"schA"}</definedName>
    <definedName name="www_5_2" localSheetId="0" hidden="1">{#N/A,#N/A,FALSE,"schA"}</definedName>
    <definedName name="www_5_2" localSheetId="7" hidden="1">{#N/A,#N/A,FALSE,"schA"}</definedName>
    <definedName name="www_5_2" localSheetId="9" hidden="1">{#N/A,#N/A,FALSE,"schA"}</definedName>
    <definedName name="www_5_2" hidden="1">{#N/A,#N/A,FALSE,"schA"}</definedName>
    <definedName name="www_5_3" localSheetId="1" hidden="1">{#N/A,#N/A,FALSE,"schA"}</definedName>
    <definedName name="www_5_3" localSheetId="0" hidden="1">{#N/A,#N/A,FALSE,"schA"}</definedName>
    <definedName name="www_5_3" localSheetId="7" hidden="1">{#N/A,#N/A,FALSE,"schA"}</definedName>
    <definedName name="www_5_3" localSheetId="9" hidden="1">{#N/A,#N/A,FALSE,"schA"}</definedName>
    <definedName name="www_5_3" hidden="1">{#N/A,#N/A,FALSE,"schA"}</definedName>
    <definedName name="wwww" localSheetId="1" hidden="1">{#N/A,#N/A,FALSE,"schA"}</definedName>
    <definedName name="wwww" localSheetId="0" hidden="1">{#N/A,#N/A,FALSE,"schA"}</definedName>
    <definedName name="wwww" localSheetId="7" hidden="1">{#N/A,#N/A,FALSE,"schA"}</definedName>
    <definedName name="wwww" localSheetId="9" hidden="1">{#N/A,#N/A,FALSE,"schA"}</definedName>
    <definedName name="wwww" hidden="1">{#N/A,#N/A,FALSE,"schA"}</definedName>
    <definedName name="wwww_1" localSheetId="1" hidden="1">{#N/A,#N/A,FALSE,"schA"}</definedName>
    <definedName name="wwww_1" localSheetId="0" hidden="1">{#N/A,#N/A,FALSE,"schA"}</definedName>
    <definedName name="wwww_1" localSheetId="7" hidden="1">{#N/A,#N/A,FALSE,"schA"}</definedName>
    <definedName name="wwww_1" localSheetId="9" hidden="1">{#N/A,#N/A,FALSE,"schA"}</definedName>
    <definedName name="wwww_1" hidden="1">{#N/A,#N/A,FALSE,"schA"}</definedName>
    <definedName name="wwww_1_1" localSheetId="1" hidden="1">{#N/A,#N/A,FALSE,"schA"}</definedName>
    <definedName name="wwww_1_1" localSheetId="0" hidden="1">{#N/A,#N/A,FALSE,"schA"}</definedName>
    <definedName name="wwww_1_1" localSheetId="7" hidden="1">{#N/A,#N/A,FALSE,"schA"}</definedName>
    <definedName name="wwww_1_1" localSheetId="9" hidden="1">{#N/A,#N/A,FALSE,"schA"}</definedName>
    <definedName name="wwww_1_1" hidden="1">{#N/A,#N/A,FALSE,"schA"}</definedName>
    <definedName name="wwww_1_2" localSheetId="1" hidden="1">{#N/A,#N/A,FALSE,"schA"}</definedName>
    <definedName name="wwww_1_2" localSheetId="0" hidden="1">{#N/A,#N/A,FALSE,"schA"}</definedName>
    <definedName name="wwww_1_2" localSheetId="7" hidden="1">{#N/A,#N/A,FALSE,"schA"}</definedName>
    <definedName name="wwww_1_2" localSheetId="9" hidden="1">{#N/A,#N/A,FALSE,"schA"}</definedName>
    <definedName name="wwww_1_2" hidden="1">{#N/A,#N/A,FALSE,"schA"}</definedName>
    <definedName name="wwww_1_3" localSheetId="1" hidden="1">{#N/A,#N/A,FALSE,"schA"}</definedName>
    <definedName name="wwww_1_3" localSheetId="0" hidden="1">{#N/A,#N/A,FALSE,"schA"}</definedName>
    <definedName name="wwww_1_3" localSheetId="7" hidden="1">{#N/A,#N/A,FALSE,"schA"}</definedName>
    <definedName name="wwww_1_3" localSheetId="9" hidden="1">{#N/A,#N/A,FALSE,"schA"}</definedName>
    <definedName name="wwww_1_3" hidden="1">{#N/A,#N/A,FALSE,"schA"}</definedName>
    <definedName name="wwww_2" localSheetId="1" hidden="1">{#N/A,#N/A,FALSE,"schA"}</definedName>
    <definedName name="wwww_2" localSheetId="0" hidden="1">{#N/A,#N/A,FALSE,"schA"}</definedName>
    <definedName name="wwww_2" localSheetId="7" hidden="1">{#N/A,#N/A,FALSE,"schA"}</definedName>
    <definedName name="wwww_2" localSheetId="9" hidden="1">{#N/A,#N/A,FALSE,"schA"}</definedName>
    <definedName name="wwww_2" hidden="1">{#N/A,#N/A,FALSE,"schA"}</definedName>
    <definedName name="wwww_2_1" localSheetId="1" hidden="1">{#N/A,#N/A,FALSE,"schA"}</definedName>
    <definedName name="wwww_2_1" localSheetId="0" hidden="1">{#N/A,#N/A,FALSE,"schA"}</definedName>
    <definedName name="wwww_2_1" localSheetId="7" hidden="1">{#N/A,#N/A,FALSE,"schA"}</definedName>
    <definedName name="wwww_2_1" localSheetId="9" hidden="1">{#N/A,#N/A,FALSE,"schA"}</definedName>
    <definedName name="wwww_2_1" hidden="1">{#N/A,#N/A,FALSE,"schA"}</definedName>
    <definedName name="wwww_2_2" localSheetId="1" hidden="1">{#N/A,#N/A,FALSE,"schA"}</definedName>
    <definedName name="wwww_2_2" localSheetId="0" hidden="1">{#N/A,#N/A,FALSE,"schA"}</definedName>
    <definedName name="wwww_2_2" localSheetId="7" hidden="1">{#N/A,#N/A,FALSE,"schA"}</definedName>
    <definedName name="wwww_2_2" localSheetId="9" hidden="1">{#N/A,#N/A,FALSE,"schA"}</definedName>
    <definedName name="wwww_2_2" hidden="1">{#N/A,#N/A,FALSE,"schA"}</definedName>
    <definedName name="wwww_2_3" localSheetId="1" hidden="1">{#N/A,#N/A,FALSE,"schA"}</definedName>
    <definedName name="wwww_2_3" localSheetId="0" hidden="1">{#N/A,#N/A,FALSE,"schA"}</definedName>
    <definedName name="wwww_2_3" localSheetId="7" hidden="1">{#N/A,#N/A,FALSE,"schA"}</definedName>
    <definedName name="wwww_2_3" localSheetId="9" hidden="1">{#N/A,#N/A,FALSE,"schA"}</definedName>
    <definedName name="wwww_2_3" hidden="1">{#N/A,#N/A,FALSE,"schA"}</definedName>
    <definedName name="wwww_3" localSheetId="1" hidden="1">{#N/A,#N/A,FALSE,"schA"}</definedName>
    <definedName name="wwww_3" localSheetId="0" hidden="1">{#N/A,#N/A,FALSE,"schA"}</definedName>
    <definedName name="wwww_3" localSheetId="7" hidden="1">{#N/A,#N/A,FALSE,"schA"}</definedName>
    <definedName name="wwww_3" localSheetId="9" hidden="1">{#N/A,#N/A,FALSE,"schA"}</definedName>
    <definedName name="wwww_3" hidden="1">{#N/A,#N/A,FALSE,"schA"}</definedName>
    <definedName name="wwww_3_1" localSheetId="1" hidden="1">{#N/A,#N/A,FALSE,"schA"}</definedName>
    <definedName name="wwww_3_1" localSheetId="0" hidden="1">{#N/A,#N/A,FALSE,"schA"}</definedName>
    <definedName name="wwww_3_1" localSheetId="7" hidden="1">{#N/A,#N/A,FALSE,"schA"}</definedName>
    <definedName name="wwww_3_1" localSheetId="9" hidden="1">{#N/A,#N/A,FALSE,"schA"}</definedName>
    <definedName name="wwww_3_1" hidden="1">{#N/A,#N/A,FALSE,"schA"}</definedName>
    <definedName name="wwww_3_2" localSheetId="1" hidden="1">{#N/A,#N/A,FALSE,"schA"}</definedName>
    <definedName name="wwww_3_2" localSheetId="0" hidden="1">{#N/A,#N/A,FALSE,"schA"}</definedName>
    <definedName name="wwww_3_2" localSheetId="7" hidden="1">{#N/A,#N/A,FALSE,"schA"}</definedName>
    <definedName name="wwww_3_2" localSheetId="9" hidden="1">{#N/A,#N/A,FALSE,"schA"}</definedName>
    <definedName name="wwww_3_2" hidden="1">{#N/A,#N/A,FALSE,"schA"}</definedName>
    <definedName name="wwww_3_3" localSheetId="1" hidden="1">{#N/A,#N/A,FALSE,"schA"}</definedName>
    <definedName name="wwww_3_3" localSheetId="0" hidden="1">{#N/A,#N/A,FALSE,"schA"}</definedName>
    <definedName name="wwww_3_3" localSheetId="7" hidden="1">{#N/A,#N/A,FALSE,"schA"}</definedName>
    <definedName name="wwww_3_3" localSheetId="9" hidden="1">{#N/A,#N/A,FALSE,"schA"}</definedName>
    <definedName name="wwww_3_3" hidden="1">{#N/A,#N/A,FALSE,"schA"}</definedName>
    <definedName name="wwww_4" localSheetId="1" hidden="1">{#N/A,#N/A,FALSE,"schA"}</definedName>
    <definedName name="wwww_4" localSheetId="0" hidden="1">{#N/A,#N/A,FALSE,"schA"}</definedName>
    <definedName name="wwww_4" localSheetId="7" hidden="1">{#N/A,#N/A,FALSE,"schA"}</definedName>
    <definedName name="wwww_4" localSheetId="9" hidden="1">{#N/A,#N/A,FALSE,"schA"}</definedName>
    <definedName name="wwww_4" hidden="1">{#N/A,#N/A,FALSE,"schA"}</definedName>
    <definedName name="wwww_4_1" localSheetId="1" hidden="1">{#N/A,#N/A,FALSE,"schA"}</definedName>
    <definedName name="wwww_4_1" localSheetId="0" hidden="1">{#N/A,#N/A,FALSE,"schA"}</definedName>
    <definedName name="wwww_4_1" localSheetId="7" hidden="1">{#N/A,#N/A,FALSE,"schA"}</definedName>
    <definedName name="wwww_4_1" localSheetId="9" hidden="1">{#N/A,#N/A,FALSE,"schA"}</definedName>
    <definedName name="wwww_4_1" hidden="1">{#N/A,#N/A,FALSE,"schA"}</definedName>
    <definedName name="wwww_4_2" localSheetId="1" hidden="1">{#N/A,#N/A,FALSE,"schA"}</definedName>
    <definedName name="wwww_4_2" localSheetId="0" hidden="1">{#N/A,#N/A,FALSE,"schA"}</definedName>
    <definedName name="wwww_4_2" localSheetId="7" hidden="1">{#N/A,#N/A,FALSE,"schA"}</definedName>
    <definedName name="wwww_4_2" localSheetId="9" hidden="1">{#N/A,#N/A,FALSE,"schA"}</definedName>
    <definedName name="wwww_4_2" hidden="1">{#N/A,#N/A,FALSE,"schA"}</definedName>
    <definedName name="wwww_4_3" localSheetId="1" hidden="1">{#N/A,#N/A,FALSE,"schA"}</definedName>
    <definedName name="wwww_4_3" localSheetId="0" hidden="1">{#N/A,#N/A,FALSE,"schA"}</definedName>
    <definedName name="wwww_4_3" localSheetId="7" hidden="1">{#N/A,#N/A,FALSE,"schA"}</definedName>
    <definedName name="wwww_4_3" localSheetId="9" hidden="1">{#N/A,#N/A,FALSE,"schA"}</definedName>
    <definedName name="wwww_4_3" hidden="1">{#N/A,#N/A,FALSE,"schA"}</definedName>
    <definedName name="wwww_5" localSheetId="1" hidden="1">{#N/A,#N/A,FALSE,"schA"}</definedName>
    <definedName name="wwww_5" localSheetId="0" hidden="1">{#N/A,#N/A,FALSE,"schA"}</definedName>
    <definedName name="wwww_5" localSheetId="7" hidden="1">{#N/A,#N/A,FALSE,"schA"}</definedName>
    <definedName name="wwww_5" localSheetId="9" hidden="1">{#N/A,#N/A,FALSE,"schA"}</definedName>
    <definedName name="wwww_5" hidden="1">{#N/A,#N/A,FALSE,"schA"}</definedName>
    <definedName name="wwww_5_1" localSheetId="1" hidden="1">{#N/A,#N/A,FALSE,"schA"}</definedName>
    <definedName name="wwww_5_1" localSheetId="0" hidden="1">{#N/A,#N/A,FALSE,"schA"}</definedName>
    <definedName name="wwww_5_1" localSheetId="7" hidden="1">{#N/A,#N/A,FALSE,"schA"}</definedName>
    <definedName name="wwww_5_1" localSheetId="9" hidden="1">{#N/A,#N/A,FALSE,"schA"}</definedName>
    <definedName name="wwww_5_1" hidden="1">{#N/A,#N/A,FALSE,"schA"}</definedName>
    <definedName name="wwww_5_2" localSheetId="1" hidden="1">{#N/A,#N/A,FALSE,"schA"}</definedName>
    <definedName name="wwww_5_2" localSheetId="0" hidden="1">{#N/A,#N/A,FALSE,"schA"}</definedName>
    <definedName name="wwww_5_2" localSheetId="7" hidden="1">{#N/A,#N/A,FALSE,"schA"}</definedName>
    <definedName name="wwww_5_2" localSheetId="9" hidden="1">{#N/A,#N/A,FALSE,"schA"}</definedName>
    <definedName name="wwww_5_2" hidden="1">{#N/A,#N/A,FALSE,"schA"}</definedName>
    <definedName name="wwww_5_3" localSheetId="1" hidden="1">{#N/A,#N/A,FALSE,"schA"}</definedName>
    <definedName name="wwww_5_3" localSheetId="0" hidden="1">{#N/A,#N/A,FALSE,"schA"}</definedName>
    <definedName name="wwww_5_3" localSheetId="7" hidden="1">{#N/A,#N/A,FALSE,"schA"}</definedName>
    <definedName name="wwww_5_3" localSheetId="9" hidden="1">{#N/A,#N/A,FALSE,"schA"}</definedName>
    <definedName name="wwww_5_3" hidden="1">{#N/A,#N/A,FALSE,"schA"}</definedName>
    <definedName name="x" localSheetId="1" hidden="1">{#N/A,#N/A,FALSE,"FY97";#N/A,#N/A,FALSE,"FY98";#N/A,#N/A,FALSE,"FY99";#N/A,#N/A,FALSE,"FY00";#N/A,#N/A,FALSE,"FY01"}</definedName>
    <definedName name="x" localSheetId="0" hidden="1">{#N/A,#N/A,FALSE,"FY97";#N/A,#N/A,FALSE,"FY98";#N/A,#N/A,FALSE,"FY99";#N/A,#N/A,FALSE,"FY00";#N/A,#N/A,FALSE,"FY01"}</definedName>
    <definedName name="x" localSheetId="7" hidden="1">{#N/A,#N/A,FALSE,"FY97";#N/A,#N/A,FALSE,"FY98";#N/A,#N/A,FALSE,"FY99";#N/A,#N/A,FALSE,"FY00";#N/A,#N/A,FALSE,"FY01"}</definedName>
    <definedName name="x" localSheetId="9" hidden="1">{#N/A,#N/A,FALSE,"FY97";#N/A,#N/A,FALSE,"FY98";#N/A,#N/A,FALSE,"FY99";#N/A,#N/A,FALSE,"FY00";#N/A,#N/A,FALSE,"FY01"}</definedName>
    <definedName name="x" hidden="1">{#N/A,#N/A,FALSE,"FY97";#N/A,#N/A,FALSE,"FY98";#N/A,#N/A,FALSE,"FY99";#N/A,#N/A,FALSE,"FY00";#N/A,#N/A,FALSE,"FY01"}</definedName>
    <definedName name="x_1" localSheetId="1" hidden="1">{#N/A,#N/A,FALSE,"FY97";#N/A,#N/A,FALSE,"FY98";#N/A,#N/A,FALSE,"FY99";#N/A,#N/A,FALSE,"FY00";#N/A,#N/A,FALSE,"FY01"}</definedName>
    <definedName name="x_1" localSheetId="0" hidden="1">{#N/A,#N/A,FALSE,"FY97";#N/A,#N/A,FALSE,"FY98";#N/A,#N/A,FALSE,"FY99";#N/A,#N/A,FALSE,"FY00";#N/A,#N/A,FALSE,"FY01"}</definedName>
    <definedName name="x_1" localSheetId="7" hidden="1">{#N/A,#N/A,FALSE,"FY97";#N/A,#N/A,FALSE,"FY98";#N/A,#N/A,FALSE,"FY99";#N/A,#N/A,FALSE,"FY00";#N/A,#N/A,FALSE,"FY01"}</definedName>
    <definedName name="x_1" localSheetId="9" hidden="1">{#N/A,#N/A,FALSE,"FY97";#N/A,#N/A,FALSE,"FY98";#N/A,#N/A,FALSE,"FY99";#N/A,#N/A,FALSE,"FY00";#N/A,#N/A,FALSE,"FY01"}</definedName>
    <definedName name="x_1" hidden="1">{#N/A,#N/A,FALSE,"FY97";#N/A,#N/A,FALSE,"FY98";#N/A,#N/A,FALSE,"FY99";#N/A,#N/A,FALSE,"FY00";#N/A,#N/A,FALSE,"FY01"}</definedName>
    <definedName name="Xcel" localSheetId="1">#REF!</definedName>
    <definedName name="Xcel" localSheetId="0">#REF!</definedName>
    <definedName name="Xcel" localSheetId="7">#REF!</definedName>
    <definedName name="Xcel">#REF!</definedName>
    <definedName name="Xcel_COS" localSheetId="1">#REF!</definedName>
    <definedName name="Xcel_COS" localSheetId="0">#REF!</definedName>
    <definedName name="Xcel_COS" localSheetId="7">#REF!</definedName>
    <definedName name="Xcel_COS">#REF!</definedName>
    <definedName name="XCEL_PROJECT">#REF!</definedName>
    <definedName name="xfghfghygjytj">40269.094375</definedName>
    <definedName name="Xmax_col">44</definedName>
    <definedName name="XPSPLPOS">#REF!</definedName>
    <definedName name="xr">#REF!</definedName>
    <definedName name="XRATE">#REF!</definedName>
    <definedName name="XRatio">#REF!</definedName>
    <definedName name="XREF_COLUMN_1" localSheetId="7" hidden="1">#REF!</definedName>
    <definedName name="XREF_COLUMN_1" localSheetId="9" hidden="1">#REF!</definedName>
    <definedName name="XREF_COLUMN_1" hidden="1">#REF!</definedName>
    <definedName name="XREF_COLUMN_2" localSheetId="7" hidden="1">#REF!</definedName>
    <definedName name="XREF_COLUMN_2" localSheetId="9" hidden="1">#REF!</definedName>
    <definedName name="XREF_COLUMN_2" hidden="1">#REF!</definedName>
    <definedName name="XREF_COLUMN_3" localSheetId="7" hidden="1">#REF!</definedName>
    <definedName name="XREF_COLUMN_3" localSheetId="9" hidden="1">#REF!</definedName>
    <definedName name="XREF_COLUMN_3" hidden="1">#REF!</definedName>
    <definedName name="XREF_COLUMN_6" localSheetId="7" hidden="1">#REF!</definedName>
    <definedName name="XREF_COLUMN_6" localSheetId="9" hidden="1">#REF!</definedName>
    <definedName name="XREF_COLUMN_6" hidden="1">#REF!</definedName>
    <definedName name="XREF_COLUMN_7" localSheetId="7" hidden="1">#REF!</definedName>
    <definedName name="XREF_COLUMN_7" localSheetId="9" hidden="1">#REF!</definedName>
    <definedName name="XREF_COLUMN_7" hidden="1">#REF!</definedName>
    <definedName name="XREF_COLUMN_8" localSheetId="7" hidden="1">#REF!</definedName>
    <definedName name="XREF_COLUMN_8" localSheetId="9" hidden="1">#REF!</definedName>
    <definedName name="XREF_COLUMN_8" hidden="1">#REF!</definedName>
    <definedName name="XREF_COLUMN_9" localSheetId="7" hidden="1">#REF!</definedName>
    <definedName name="XREF_COLUMN_9" localSheetId="9" hidden="1">#REF!</definedName>
    <definedName name="XREF_COLUMN_9" hidden="1">#REF!</definedName>
    <definedName name="XRefActiveRow" localSheetId="7" hidden="1">#REF!</definedName>
    <definedName name="XRefActiveRow" localSheetId="9" hidden="1">#REF!</definedName>
    <definedName name="XRefActiveRow" hidden="1">#REF!</definedName>
    <definedName name="XRefColumnsCount" hidden="1">2</definedName>
    <definedName name="XRefCopy13" localSheetId="7" hidden="1">#REF!</definedName>
    <definedName name="XRefCopy13" localSheetId="9" hidden="1">#REF!</definedName>
    <definedName name="XRefCopy13" hidden="1">#REF!</definedName>
    <definedName name="XRefCopy13Row" localSheetId="7" hidden="1">#REF!</definedName>
    <definedName name="XRefCopy13Row" localSheetId="9" hidden="1">#REF!</definedName>
    <definedName name="XRefCopy13Row" hidden="1">#REF!</definedName>
    <definedName name="XRefCopy14" localSheetId="7" hidden="1">#REF!</definedName>
    <definedName name="XRefCopy14" localSheetId="9" hidden="1">#REF!</definedName>
    <definedName name="XRefCopy14" hidden="1">#REF!</definedName>
    <definedName name="XRefCopy14Row" localSheetId="7" hidden="1">#REF!</definedName>
    <definedName name="XRefCopy14Row" localSheetId="9" hidden="1">#REF!</definedName>
    <definedName name="XRefCopy14Row" hidden="1">#REF!</definedName>
    <definedName name="XRefCopy15" localSheetId="7" hidden="1">#REF!</definedName>
    <definedName name="XRefCopy15" localSheetId="9" hidden="1">#REF!</definedName>
    <definedName name="XRefCopy15" hidden="1">#REF!</definedName>
    <definedName name="XRefCopy15Row" localSheetId="7" hidden="1">#REF!</definedName>
    <definedName name="XRefCopy15Row" localSheetId="9" hidden="1">#REF!</definedName>
    <definedName name="XRefCopy15Row" hidden="1">#REF!</definedName>
    <definedName name="XRefCopy16" localSheetId="7" hidden="1">#REF!</definedName>
    <definedName name="XRefCopy16" localSheetId="9" hidden="1">#REF!</definedName>
    <definedName name="XRefCopy16" hidden="1">#REF!</definedName>
    <definedName name="XRefCopy16Row" localSheetId="7" hidden="1">#REF!</definedName>
    <definedName name="XRefCopy16Row" localSheetId="9" hidden="1">#REF!</definedName>
    <definedName name="XRefCopy16Row" hidden="1">#REF!</definedName>
    <definedName name="XRefCopy17" localSheetId="7" hidden="1">#REF!</definedName>
    <definedName name="XRefCopy17" localSheetId="9" hidden="1">#REF!</definedName>
    <definedName name="XRefCopy17" hidden="1">#REF!</definedName>
    <definedName name="XRefCopy17Row" localSheetId="7" hidden="1">#REF!</definedName>
    <definedName name="XRefCopy17Row" localSheetId="9" hidden="1">#REF!</definedName>
    <definedName name="XRefCopy17Row" hidden="1">#REF!</definedName>
    <definedName name="XRefCopy18" localSheetId="7" hidden="1">#REF!</definedName>
    <definedName name="XRefCopy18" localSheetId="9" hidden="1">#REF!</definedName>
    <definedName name="XRefCopy18" hidden="1">#REF!</definedName>
    <definedName name="XRefCopy18Row" localSheetId="7" hidden="1">#REF!</definedName>
    <definedName name="XRefCopy18Row" localSheetId="9" hidden="1">#REF!</definedName>
    <definedName name="XRefCopy18Row" hidden="1">#REF!</definedName>
    <definedName name="XRefCopy19" localSheetId="7" hidden="1">#REF!</definedName>
    <definedName name="XRefCopy19" localSheetId="9" hidden="1">#REF!</definedName>
    <definedName name="XRefCopy19" hidden="1">#REF!</definedName>
    <definedName name="XRefCopy19Row" localSheetId="7" hidden="1">#REF!</definedName>
    <definedName name="XRefCopy19Row" localSheetId="9" hidden="1">#REF!</definedName>
    <definedName name="XRefCopy19Row" hidden="1">#REF!</definedName>
    <definedName name="XRefCopy1Row" localSheetId="7" hidden="1">#REF!</definedName>
    <definedName name="XRefCopy1Row" localSheetId="9" hidden="1">#REF!</definedName>
    <definedName name="XRefCopy1Row" hidden="1">#REF!</definedName>
    <definedName name="XRefCopy20" localSheetId="7" hidden="1">#REF!</definedName>
    <definedName name="XRefCopy20" localSheetId="9" hidden="1">#REF!</definedName>
    <definedName name="XRefCopy20" hidden="1">#REF!</definedName>
    <definedName name="XRefCopy20Row" localSheetId="7" hidden="1">#REF!</definedName>
    <definedName name="XRefCopy20Row" localSheetId="9" hidden="1">#REF!</definedName>
    <definedName name="XRefCopy20Row" hidden="1">#REF!</definedName>
    <definedName name="XRefCopy21" localSheetId="7" hidden="1">#REF!</definedName>
    <definedName name="XRefCopy21" localSheetId="9" hidden="1">#REF!</definedName>
    <definedName name="XRefCopy21" hidden="1">#REF!</definedName>
    <definedName name="XRefCopy22" localSheetId="7" hidden="1">#REF!</definedName>
    <definedName name="XRefCopy22" localSheetId="9" hidden="1">#REF!</definedName>
    <definedName name="XRefCopy22" hidden="1">#REF!</definedName>
    <definedName name="XRefCopy23" localSheetId="7" hidden="1">#REF!</definedName>
    <definedName name="XRefCopy23" localSheetId="9" hidden="1">#REF!</definedName>
    <definedName name="XRefCopy23" hidden="1">#REF!</definedName>
    <definedName name="XRefCopy24" localSheetId="7" hidden="1">#REF!</definedName>
    <definedName name="XRefCopy24" localSheetId="9" hidden="1">#REF!</definedName>
    <definedName name="XRefCopy24" hidden="1">#REF!</definedName>
    <definedName name="XRefCopy3" localSheetId="7" hidden="1">#REF!</definedName>
    <definedName name="XRefCopy3" localSheetId="9" hidden="1">#REF!</definedName>
    <definedName name="XRefCopy3" hidden="1">#REF!</definedName>
    <definedName name="XRefCopy3Row" localSheetId="7" hidden="1">#REF!</definedName>
    <definedName name="XRefCopy3Row" localSheetId="9" hidden="1">#REF!</definedName>
    <definedName name="XRefCopy3Row" hidden="1">#REF!</definedName>
    <definedName name="XRefCopy4" localSheetId="7" hidden="1">#REF!</definedName>
    <definedName name="XRefCopy4" localSheetId="9" hidden="1">#REF!</definedName>
    <definedName name="XRefCopy4" hidden="1">#REF!</definedName>
    <definedName name="XRefCopy4Row" localSheetId="7" hidden="1">#REF!</definedName>
    <definedName name="XRefCopy4Row" localSheetId="9" hidden="1">#REF!</definedName>
    <definedName name="XRefCopy4Row" hidden="1">#REF!</definedName>
    <definedName name="XRefCopy5" localSheetId="7" hidden="1">#REF!</definedName>
    <definedName name="XRefCopy5" localSheetId="9" hidden="1">#REF!</definedName>
    <definedName name="XRefCopy5" hidden="1">#REF!</definedName>
    <definedName name="XRefCopy5Row" localSheetId="7" hidden="1">#REF!</definedName>
    <definedName name="XRefCopy5Row" localSheetId="9" hidden="1">#REF!</definedName>
    <definedName name="XRefCopy5Row" hidden="1">#REF!</definedName>
    <definedName name="XRefCopyRangeCount" hidden="1">3</definedName>
    <definedName name="XRefPaste1" localSheetId="7" hidden="1">#REF!</definedName>
    <definedName name="XRefPaste1" localSheetId="9" hidden="1">#REF!</definedName>
    <definedName name="XRefPaste1" hidden="1">#REF!</definedName>
    <definedName name="XRefPaste11" localSheetId="7" hidden="1">#REF!</definedName>
    <definedName name="XRefPaste11" localSheetId="9" hidden="1">#REF!</definedName>
    <definedName name="XRefPaste11" hidden="1">#REF!</definedName>
    <definedName name="XRefPaste15" localSheetId="7" hidden="1">#REF!</definedName>
    <definedName name="XRefPaste15" localSheetId="9" hidden="1">#REF!</definedName>
    <definedName name="XRefPaste15" hidden="1">#REF!</definedName>
    <definedName name="XRefPaste15Row" localSheetId="7" hidden="1">#REF!</definedName>
    <definedName name="XRefPaste15Row" localSheetId="9" hidden="1">#REF!</definedName>
    <definedName name="XRefPaste15Row" hidden="1">#REF!</definedName>
    <definedName name="XRefPaste17" localSheetId="7" hidden="1">#REF!</definedName>
    <definedName name="XRefPaste17" localSheetId="9" hidden="1">#REF!</definedName>
    <definedName name="XRefPaste17" hidden="1">#REF!</definedName>
    <definedName name="XRefPaste17Row" localSheetId="7" hidden="1">#REF!</definedName>
    <definedName name="XRefPaste17Row" localSheetId="9" hidden="1">#REF!</definedName>
    <definedName name="XRefPaste17Row" hidden="1">#REF!</definedName>
    <definedName name="XRefPaste19" localSheetId="7" hidden="1">#REF!</definedName>
    <definedName name="XRefPaste19" localSheetId="9" hidden="1">#REF!</definedName>
    <definedName name="XRefPaste19" hidden="1">#REF!</definedName>
    <definedName name="XRefPaste19Row" localSheetId="7" hidden="1">#REF!</definedName>
    <definedName name="XRefPaste19Row" localSheetId="9" hidden="1">#REF!</definedName>
    <definedName name="XRefPaste19Row" hidden="1">#REF!</definedName>
    <definedName name="XRefPaste1Row" localSheetId="7" hidden="1">#REF!</definedName>
    <definedName name="XRefPaste1Row" localSheetId="9" hidden="1">#REF!</definedName>
    <definedName name="XRefPaste1Row" hidden="1">#REF!</definedName>
    <definedName name="XRefPaste2" localSheetId="7" hidden="1">#REF!</definedName>
    <definedName name="XRefPaste2" localSheetId="9" hidden="1">#REF!</definedName>
    <definedName name="XRefPaste2" hidden="1">#REF!</definedName>
    <definedName name="XRefPaste20" localSheetId="7" hidden="1">#REF!</definedName>
    <definedName name="XRefPaste20" localSheetId="9" hidden="1">#REF!</definedName>
    <definedName name="XRefPaste20" hidden="1">#REF!</definedName>
    <definedName name="XRefPaste21" localSheetId="7" hidden="1">#REF!</definedName>
    <definedName name="XRefPaste21" localSheetId="9" hidden="1">#REF!</definedName>
    <definedName name="XRefPaste21" hidden="1">#REF!</definedName>
    <definedName name="XRefPaste21Row" localSheetId="7" hidden="1">#REF!</definedName>
    <definedName name="XRefPaste21Row" localSheetId="9" hidden="1">#REF!</definedName>
    <definedName name="XRefPaste21Row" hidden="1">#REF!</definedName>
    <definedName name="XRefPaste24" localSheetId="7" hidden="1">#REF!</definedName>
    <definedName name="XRefPaste24" localSheetId="9" hidden="1">#REF!</definedName>
    <definedName name="XRefPaste24" hidden="1">#REF!</definedName>
    <definedName name="XRefPaste24Row" localSheetId="7" hidden="1">#REF!</definedName>
    <definedName name="XRefPaste24Row" localSheetId="9" hidden="1">#REF!</definedName>
    <definedName name="XRefPaste24Row" hidden="1">#REF!</definedName>
    <definedName name="XRefPaste25" localSheetId="7" hidden="1">#REF!</definedName>
    <definedName name="XRefPaste25" localSheetId="9" hidden="1">#REF!</definedName>
    <definedName name="XRefPaste25" hidden="1">#REF!</definedName>
    <definedName name="XRefPaste25Row" localSheetId="7" hidden="1">#REF!</definedName>
    <definedName name="XRefPaste25Row" localSheetId="9" hidden="1">#REF!</definedName>
    <definedName name="XRefPaste25Row" hidden="1">#REF!</definedName>
    <definedName name="XRefPaste26" localSheetId="7" hidden="1">#REF!</definedName>
    <definedName name="XRefPaste26" localSheetId="9" hidden="1">#REF!</definedName>
    <definedName name="XRefPaste26" hidden="1">#REF!</definedName>
    <definedName name="XRefPaste26Row" localSheetId="7" hidden="1">#REF!</definedName>
    <definedName name="XRefPaste26Row" localSheetId="9" hidden="1">#REF!</definedName>
    <definedName name="XRefPaste26Row" hidden="1">#REF!</definedName>
    <definedName name="XRefPaste27" localSheetId="7" hidden="1">#REF!</definedName>
    <definedName name="XRefPaste27" localSheetId="9" hidden="1">#REF!</definedName>
    <definedName name="XRefPaste27" hidden="1">#REF!</definedName>
    <definedName name="XRefPaste27Row" localSheetId="7" hidden="1">#REF!</definedName>
    <definedName name="XRefPaste27Row" localSheetId="9" hidden="1">#REF!</definedName>
    <definedName name="XRefPaste27Row" hidden="1">#REF!</definedName>
    <definedName name="XRefPaste28" localSheetId="7" hidden="1">#REF!</definedName>
    <definedName name="XRefPaste28" localSheetId="9" hidden="1">#REF!</definedName>
    <definedName name="XRefPaste28" hidden="1">#REF!</definedName>
    <definedName name="XRefPaste28Row" localSheetId="7" hidden="1">#REF!</definedName>
    <definedName name="XRefPaste28Row" localSheetId="9" hidden="1">#REF!</definedName>
    <definedName name="XRefPaste28Row" hidden="1">#REF!</definedName>
    <definedName name="XRefPaste29" localSheetId="7" hidden="1">#REF!</definedName>
    <definedName name="XRefPaste29" localSheetId="9" hidden="1">#REF!</definedName>
    <definedName name="XRefPaste29" hidden="1">#REF!</definedName>
    <definedName name="XRefPaste29Row" localSheetId="7" hidden="1">#REF!</definedName>
    <definedName name="XRefPaste29Row" localSheetId="9" hidden="1">#REF!</definedName>
    <definedName name="XRefPaste29Row" hidden="1">#REF!</definedName>
    <definedName name="XRefPaste2Row" localSheetId="7" hidden="1">#REF!</definedName>
    <definedName name="XRefPaste2Row" localSheetId="9" hidden="1">#REF!</definedName>
    <definedName name="XRefPaste2Row" hidden="1">#REF!</definedName>
    <definedName name="XRefPaste3" localSheetId="7" hidden="1">#REF!</definedName>
    <definedName name="XRefPaste3" localSheetId="9" hidden="1">#REF!</definedName>
    <definedName name="XRefPaste3" hidden="1">#REF!</definedName>
    <definedName name="XRefPaste30" localSheetId="7" hidden="1">#REF!</definedName>
    <definedName name="XRefPaste30" localSheetId="9" hidden="1">#REF!</definedName>
    <definedName name="XRefPaste30" hidden="1">#REF!</definedName>
    <definedName name="XRefPaste30Row" localSheetId="7" hidden="1">#REF!</definedName>
    <definedName name="XRefPaste30Row" localSheetId="9" hidden="1">#REF!</definedName>
    <definedName name="XRefPaste30Row" hidden="1">#REF!</definedName>
    <definedName name="XRefPaste31" localSheetId="7" hidden="1">#REF!</definedName>
    <definedName name="XRefPaste31" localSheetId="9" hidden="1">#REF!</definedName>
    <definedName name="XRefPaste31" hidden="1">#REF!</definedName>
    <definedName name="XRefPaste31Row" localSheetId="7" hidden="1">#REF!</definedName>
    <definedName name="XRefPaste31Row" localSheetId="9" hidden="1">#REF!</definedName>
    <definedName name="XRefPaste31Row" hidden="1">#REF!</definedName>
    <definedName name="XRefPaste32" localSheetId="7" hidden="1">#REF!</definedName>
    <definedName name="XRefPaste32" localSheetId="9" hidden="1">#REF!</definedName>
    <definedName name="XRefPaste32" hidden="1">#REF!</definedName>
    <definedName name="XRefPaste33" localSheetId="7" hidden="1">#REF!</definedName>
    <definedName name="XRefPaste33" localSheetId="9" hidden="1">#REF!</definedName>
    <definedName name="XRefPaste33" hidden="1">#REF!</definedName>
    <definedName name="XRefPaste34" localSheetId="7" hidden="1">#REF!</definedName>
    <definedName name="XRefPaste34" localSheetId="9" hidden="1">#REF!</definedName>
    <definedName name="XRefPaste34" hidden="1">#REF!</definedName>
    <definedName name="XRefPaste35" localSheetId="7" hidden="1">#REF!</definedName>
    <definedName name="XRefPaste35" localSheetId="9" hidden="1">#REF!</definedName>
    <definedName name="XRefPaste35" hidden="1">#REF!</definedName>
    <definedName name="XRefPaste36" localSheetId="7" hidden="1">#REF!</definedName>
    <definedName name="XRefPaste36" localSheetId="9" hidden="1">#REF!</definedName>
    <definedName name="XRefPaste36" hidden="1">#REF!</definedName>
    <definedName name="XRefPaste37" localSheetId="7" hidden="1">#REF!</definedName>
    <definedName name="XRefPaste37" localSheetId="9" hidden="1">#REF!</definedName>
    <definedName name="XRefPaste37" hidden="1">#REF!</definedName>
    <definedName name="XRefPaste37Row" localSheetId="7" hidden="1">#REF!</definedName>
    <definedName name="XRefPaste37Row" localSheetId="9" hidden="1">#REF!</definedName>
    <definedName name="XRefPaste37Row" hidden="1">#REF!</definedName>
    <definedName name="XRefPaste38" localSheetId="7" hidden="1">#REF!</definedName>
    <definedName name="XRefPaste38" localSheetId="9" hidden="1">#REF!</definedName>
    <definedName name="XRefPaste38" hidden="1">#REF!</definedName>
    <definedName name="XRefPaste3Row" localSheetId="7" hidden="1">#REF!</definedName>
    <definedName name="XRefPaste3Row" localSheetId="9" hidden="1">#REF!</definedName>
    <definedName name="XRefPaste3Row" hidden="1">#REF!</definedName>
    <definedName name="XRefPaste5Row" localSheetId="7" hidden="1">#REF!</definedName>
    <definedName name="XRefPaste5Row" localSheetId="9" hidden="1">#REF!</definedName>
    <definedName name="XRefPaste5Row" hidden="1">#REF!</definedName>
    <definedName name="XRefPaste7" localSheetId="7" hidden="1">#REF!</definedName>
    <definedName name="XRefPaste7" localSheetId="9" hidden="1">#REF!</definedName>
    <definedName name="XRefPaste7" hidden="1">#REF!</definedName>
    <definedName name="XRefPaste8" localSheetId="7" hidden="1">#REF!</definedName>
    <definedName name="XRefPaste8" localSheetId="9" hidden="1">#REF!</definedName>
    <definedName name="XRefPaste8" hidden="1">#REF!</definedName>
    <definedName name="XRefPasteRangeCount" hidden="1">2</definedName>
    <definedName name="xx" localSheetId="1" hidden="1">{2;#N/A;"R13C16:R17C16";#N/A;"R13C14:R17C15";FALSE;FALSE;FALSE;95;#N/A;#N/A;"R13C19";#N/A;FALSE;FALSE;FALSE;FALSE;#N/A;"";#N/A;FALSE;"";"";#N/A;#N/A;#N/A}</definedName>
    <definedName name="xx" localSheetId="0" hidden="1">{2;#N/A;"R13C16:R17C16";#N/A;"R13C14:R17C15";FALSE;FALSE;FALSE;95;#N/A;#N/A;"R13C19";#N/A;FALSE;FALSE;FALSE;FALSE;#N/A;"";#N/A;FALSE;"";"";#N/A;#N/A;#N/A}</definedName>
    <definedName name="xx" localSheetId="7" hidden="1">{2;#N/A;"R13C16:R17C16";#N/A;"R13C14:R17C15";FALSE;FALSE;FALSE;95;#N/A;#N/A;"R13C19";#N/A;FALSE;FALSE;FALSE;FALSE;#N/A;"";#N/A;FALSE;"";"";#N/A;#N/A;#N/A}</definedName>
    <definedName name="xx" localSheetId="9" hidden="1">{2;#N/A;"R13C16:R17C16";#N/A;"R13C14:R17C15";FALSE;FALSE;FALSE;95;#N/A;#N/A;"R13C19";#N/A;FALSE;FALSE;FALSE;FALSE;#N/A;"";#N/A;FALSE;"";"";#N/A;#N/A;#N/A}</definedName>
    <definedName name="xx" hidden="1">{2;#N/A;"R13C16:R17C16";#N/A;"R13C14:R17C15";FALSE;FALSE;FALSE;95;#N/A;#N/A;"R13C19";#N/A;FALSE;FALSE;FALSE;FALSE;#N/A;"";#N/A;FALSE;"";"";#N/A;#N/A;#N/A}</definedName>
    <definedName name="xxx" localSheetId="1" hidden="1">{#N/A,#N/A,FALSE,"O&amp;M by processes";#N/A,#N/A,FALSE,"Elec Act vs Bud";#N/A,#N/A,FALSE,"G&amp;A";#N/A,#N/A,FALSE,"BGS";#N/A,#N/A,FALSE,"Res Cost"}</definedName>
    <definedName name="xxx" localSheetId="0" hidden="1">{#N/A,#N/A,FALSE,"O&amp;M by processes";#N/A,#N/A,FALSE,"Elec Act vs Bud";#N/A,#N/A,FALSE,"G&amp;A";#N/A,#N/A,FALSE,"BGS";#N/A,#N/A,FALSE,"Res Cost"}</definedName>
    <definedName name="xxx" localSheetId="7" hidden="1">{#N/A,#N/A,FALSE,"O&amp;M by processes";#N/A,#N/A,FALSE,"Elec Act vs Bud";#N/A,#N/A,FALSE,"G&amp;A";#N/A,#N/A,FALSE,"BGS";#N/A,#N/A,FALSE,"Res Cost"}</definedName>
    <definedName name="xxx" localSheetId="9"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1" hidden="1">{"detail305",#N/A,FALSE,"BI-305"}</definedName>
    <definedName name="xxx.detail" localSheetId="0" hidden="1">{"detail305",#N/A,FALSE,"BI-305"}</definedName>
    <definedName name="xxx.detail" localSheetId="7" hidden="1">{"detail305",#N/A,FALSE,"BI-305"}</definedName>
    <definedName name="xxx.detail" localSheetId="9" hidden="1">{"detail305",#N/A,FALSE,"BI-305"}</definedName>
    <definedName name="xxx.detail" hidden="1">{"detail305",#N/A,FALSE,"BI-305"}</definedName>
    <definedName name="xxx.directory" localSheetId="1" hidden="1">{"summary",#N/A,FALSE,"PCR DIRECTORY"}</definedName>
    <definedName name="xxx.directory" localSheetId="0" hidden="1">{"summary",#N/A,FALSE,"PCR DIRECTORY"}</definedName>
    <definedName name="xxx.directory" localSheetId="7" hidden="1">{"summary",#N/A,FALSE,"PCR DIRECTORY"}</definedName>
    <definedName name="xxx.directory" localSheetId="9" hidden="1">{"summary",#N/A,FALSE,"PCR DIRECTORY"}</definedName>
    <definedName name="xxx.directory" hidden="1">{"summary",#N/A,FALSE,"PCR DIRECTORY"}</definedName>
    <definedName name="xxxx" localSheetId="1" hidden="1">{#N/A,#N/A,FALSE,"O&amp;M by processes";#N/A,#N/A,FALSE,"Elec Act vs Bud";#N/A,#N/A,FALSE,"G&amp;A";#N/A,#N/A,FALSE,"BGS";#N/A,#N/A,FALSE,"Res Cost"}</definedName>
    <definedName name="xxxx" localSheetId="0" hidden="1">{#N/A,#N/A,FALSE,"O&amp;M by processes";#N/A,#N/A,FALSE,"Elec Act vs Bud";#N/A,#N/A,FALSE,"G&amp;A";#N/A,#N/A,FALSE,"BGS";#N/A,#N/A,FALSE,"Res Cost"}</definedName>
    <definedName name="xxxx" localSheetId="7" hidden="1">{#N/A,#N/A,FALSE,"O&amp;M by processes";#N/A,#N/A,FALSE,"Elec Act vs Bud";#N/A,#N/A,FALSE,"G&amp;A";#N/A,#N/A,FALSE,"BGS";#N/A,#N/A,FALSE,"Res Cost"}</definedName>
    <definedName name="xxxx" localSheetId="9"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7" hidden="1">{#N/A,#N/A,FALSE,"Aging Summary";#N/A,#N/A,FALSE,"Ratio Analysis";#N/A,#N/A,FALSE,"Test 120 Day Accts";#N/A,#N/A,FALSE,"Tickmarks"}</definedName>
    <definedName name="xxxxw" localSheetId="9" hidden="1">{#N/A,#N/A,FALSE,"Aging Summary";#N/A,#N/A,FALSE,"Ratio Analysis";#N/A,#N/A,FALSE,"Test 120 Day Accts";#N/A,#N/A,FALSE,"Tickmarks"}</definedName>
    <definedName name="xxxxw" hidden="1">{#N/A,#N/A,FALSE,"Aging Summary";#N/A,#N/A,FALSE,"Ratio Analysis";#N/A,#N/A,FALSE,"Test 120 Day Accts";#N/A,#N/A,FALSE,"Tickmarks"}</definedName>
    <definedName name="xxxxx">#N/A</definedName>
    <definedName name="xxxxxx">#N/A</definedName>
    <definedName name="y">#REF!</definedName>
    <definedName name="yea" localSheetId="7" hidden="1">{#N/A,#N/A,FALSE,"Assumptions";"Model",#N/A,FALSE,"MDU";#N/A,#N/A,FALSE,"Notes"}</definedName>
    <definedName name="yea" localSheetId="9" hidden="1">{#N/A,#N/A,FALSE,"Assumptions";"Model",#N/A,FALSE,"MDU";#N/A,#N/A,FALSE,"Notes"}</definedName>
    <definedName name="yea" hidden="1">{#N/A,#N/A,FALSE,"Assumptions";"Model",#N/A,FALSE,"MDU";#N/A,#N/A,FALSE,"Notes"}</definedName>
    <definedName name="Year_Month">OFFSET(#REF!,0,0,COUNTA(#REF!),1)</definedName>
    <definedName name="Year_Month_GD">OFFSET(#REF!,0,0,COUNTA(#REF!),1)</definedName>
    <definedName name="Year_of_Measurement">#REF!</definedName>
    <definedName name="Year_of_Obligation">#REF!</definedName>
    <definedName name="year_summ">#REF!</definedName>
    <definedName name="Year0PmtsLeft">#REF!</definedName>
    <definedName name="Year1Method">#REF!</definedName>
    <definedName name="Year5">#REF!</definedName>
    <definedName name="Year6">#REF!</definedName>
    <definedName name="YEARplus1">#REF!</definedName>
    <definedName name="YearPlus1PE">#REF!</definedName>
    <definedName name="Yearplus2">#REF!</definedName>
    <definedName name="YearPlus2PE">#REF!</definedName>
    <definedName name="YearPlus3">#REF!</definedName>
    <definedName name="yearr">#REF!</definedName>
    <definedName name="Yeartitles">#REF!</definedName>
    <definedName name="yes">#REF!</definedName>
    <definedName name="Yes_No">OFFSET(#REF!,0,0,COUNTA(#REF!)+0,1)</definedName>
    <definedName name="yesno">#REF!</definedName>
    <definedName name="YESTERDAY">#REF!</definedName>
    <definedName name="YESTERDAY2">#REF!</definedName>
    <definedName name="YESTERDAY3">#REF!</definedName>
    <definedName name="YESTERDAY4">#REF!</definedName>
    <definedName name="YESTERDAY5">#REF!</definedName>
    <definedName name="YESTERDAY6">#REF!</definedName>
    <definedName name="yjuyyukyukyukuk">"V2010-03-31"</definedName>
    <definedName name="yjyujuyjfuyjf">"V00005"</definedName>
    <definedName name="ytjtyjtyjytj">"V2003-07-01"</definedName>
    <definedName name="YYYYMM_Portfolio_Data">#REF!</definedName>
    <definedName name="z" localSheetId="1" hidden="1">{"PAGE_1",#N/A,FALSE,"MONTH"}</definedName>
    <definedName name="z" localSheetId="0" hidden="1">{"PAGE_1",#N/A,FALSE,"MONTH"}</definedName>
    <definedName name="z" localSheetId="7" hidden="1">{"PAGE_1",#N/A,FALSE,"MONTH"}</definedName>
    <definedName name="z" localSheetId="9" hidden="1">{"PAGE_1",#N/A,FALSE,"MONTH"}</definedName>
    <definedName name="z" hidden="1">{"PAGE_1",#N/A,FALSE,"MONTH"}</definedName>
    <definedName name="Z_3F84D7F5_9C87_11D5_BA56_00508BDABC29_.wvu.Cols" localSheetId="7" hidden="1">#REF!</definedName>
    <definedName name="Z_3F84D7F5_9C87_11D5_BA56_00508BDABC29_.wvu.Cols" localSheetId="9" hidden="1">#REF!</definedName>
    <definedName name="Z_3F84D7F5_9C87_11D5_BA56_00508BDABC29_.wvu.Cols" hidden="1">#REF!</definedName>
    <definedName name="Z_3F84D7F5_9C87_11D5_BA56_00508BDABC29_.wvu.PrintArea" localSheetId="7" hidden="1">#REF!</definedName>
    <definedName name="Z_3F84D7F5_9C87_11D5_BA56_00508BDABC29_.wvu.PrintArea" localSheetId="9" hidden="1">#REF!</definedName>
    <definedName name="Z_3F84D7F5_9C87_11D5_BA56_00508BDABC29_.wvu.PrintArea" hidden="1">#REF!</definedName>
    <definedName name="Z_3F84D7F5_9C87_11D5_BA56_00508BDABC29_.wvu.PrintTitles" localSheetId="7" hidden="1">#REF!</definedName>
    <definedName name="Z_3F84D7F5_9C87_11D5_BA56_00508BDABC29_.wvu.PrintTitles" localSheetId="9" hidden="1">#REF!</definedName>
    <definedName name="Z_3F84D7F5_9C87_11D5_BA56_00508BDABC29_.wvu.PrintTitles" hidden="1">#REF!</definedName>
    <definedName name="ZAPR8">#REF!</definedName>
    <definedName name="ZAUG8">#REF!</definedName>
    <definedName name="ZCONT">#REF!</definedName>
    <definedName name="ZDEC7">#REF!</definedName>
    <definedName name="ZDEC8">#REF!</definedName>
    <definedName name="ZDEFRD">#REF!</definedName>
    <definedName name="zebra">#REF!</definedName>
    <definedName name="zeeland">#REF!</definedName>
    <definedName name="ZFEB8">#REF!</definedName>
    <definedName name="ZJAN8">#REF!</definedName>
    <definedName name="ZJAN9">#REF!</definedName>
    <definedName name="ZJUL8">#REF!</definedName>
    <definedName name="ZJUN8">#REF!</definedName>
    <definedName name="ZLND_RT">#REF!</definedName>
    <definedName name="ZLOCAL">#REF!</definedName>
    <definedName name="zma1">#REF!</definedName>
    <definedName name="zma10">#REF!</definedName>
    <definedName name="zma11">#REF!</definedName>
    <definedName name="zma12">#REF!</definedName>
    <definedName name="zma13">#REF!</definedName>
    <definedName name="zma14">#REF!</definedName>
    <definedName name="zma15">#REF!</definedName>
    <definedName name="zma16">#REF!</definedName>
    <definedName name="zma17">#REF!</definedName>
    <definedName name="zma18">#REF!</definedName>
    <definedName name="zma19">#REF!</definedName>
    <definedName name="zma2">#REF!</definedName>
    <definedName name="zma20">#REF!</definedName>
    <definedName name="zma21">#REF!</definedName>
    <definedName name="zma22">#REF!</definedName>
    <definedName name="zma23">#REF!</definedName>
    <definedName name="zma24">#REF!</definedName>
    <definedName name="zma25">#REF!</definedName>
    <definedName name="zma26">#REF!</definedName>
    <definedName name="zma3">#REF!</definedName>
    <definedName name="zma4">#REF!</definedName>
    <definedName name="zma5">#REF!</definedName>
    <definedName name="zma6">#REF!</definedName>
    <definedName name="zma7">#REF!</definedName>
    <definedName name="zma8">#REF!</definedName>
    <definedName name="zma9">#REF!</definedName>
    <definedName name="ZMAR8">#REF!</definedName>
    <definedName name="ZMAY8">#REF!</definedName>
    <definedName name="ZNOV8">#REF!</definedName>
    <definedName name="ZOCT8">#REF!</definedName>
    <definedName name="Zone">#REF!</definedName>
    <definedName name="zoneselection">#REF!</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zzzz">#REF!</definedName>
    <definedName name="端局単価情報" localSheetId="1" hidden="1">{#N/A,#N/A,FALSE,"RECAP";#N/A,#N/A,FALSE,"CW_B";#N/A,#N/A,FALSE,"CW_M";#N/A,#N/A,FALSE,"CW_E";#N/A,#N/A,FALSE,"CW_F";#N/A,#N/A,FALSE,"FC_B";#N/A,#N/A,FALSE,"FC_M";#N/A,#N/A,FALSE,"FC_E";#N/A,#N/A,FALSE,"FC_F";#N/A,#N/A,FALSE,"CS"}</definedName>
    <definedName name="端局単価情報" localSheetId="0" hidden="1">{#N/A,#N/A,FALSE,"RECAP";#N/A,#N/A,FALSE,"CW_B";#N/A,#N/A,FALSE,"CW_M";#N/A,#N/A,FALSE,"CW_E";#N/A,#N/A,FALSE,"CW_F";#N/A,#N/A,FALSE,"FC_B";#N/A,#N/A,FALSE,"FC_M";#N/A,#N/A,FALSE,"FC_E";#N/A,#N/A,FALSE,"FC_F";#N/A,#N/A,FALSE,"CS"}</definedName>
    <definedName name="端局単価情報" localSheetId="7" hidden="1">{#N/A,#N/A,FALSE,"RECAP";#N/A,#N/A,FALSE,"CW_B";#N/A,#N/A,FALSE,"CW_M";#N/A,#N/A,FALSE,"CW_E";#N/A,#N/A,FALSE,"CW_F";#N/A,#N/A,FALSE,"FC_B";#N/A,#N/A,FALSE,"FC_M";#N/A,#N/A,FALSE,"FC_E";#N/A,#N/A,FALSE,"FC_F";#N/A,#N/A,FALSE,"CS"}</definedName>
    <definedName name="端局単価情報" localSheetId="9"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3" i="15" l="1"/>
  <c r="D112" i="15"/>
  <c r="D111" i="15"/>
  <c r="M73" i="20" l="1"/>
  <c r="D117" i="15"/>
  <c r="G270" i="15"/>
  <c r="D171" i="15" l="1"/>
  <c r="D170" i="15"/>
  <c r="F12" i="26" l="1"/>
  <c r="I26" i="19" l="1"/>
  <c r="J26" i="19" s="1"/>
  <c r="I14" i="19"/>
  <c r="J14" i="19" s="1"/>
  <c r="F10" i="26"/>
  <c r="I291" i="15"/>
  <c r="I218" i="15"/>
  <c r="I146" i="15"/>
  <c r="I76" i="15"/>
  <c r="O113" i="30"/>
  <c r="L113" i="30"/>
  <c r="N113" i="30" s="1"/>
  <c r="O112" i="30"/>
  <c r="N112" i="30"/>
  <c r="L112" i="30"/>
  <c r="M112" i="30" s="1"/>
  <c r="O111" i="30"/>
  <c r="N111" i="30"/>
  <c r="M111" i="30"/>
  <c r="L111" i="30"/>
  <c r="O110" i="30"/>
  <c r="L110" i="30"/>
  <c r="N110" i="30" s="1"/>
  <c r="O109" i="30"/>
  <c r="N109" i="30"/>
  <c r="M109" i="30"/>
  <c r="L109" i="30"/>
  <c r="O108" i="30"/>
  <c r="L108" i="30"/>
  <c r="N108" i="30" s="1"/>
  <c r="O107" i="30"/>
  <c r="M107" i="30"/>
  <c r="L107" i="30"/>
  <c r="N107" i="30" s="1"/>
  <c r="O106" i="30"/>
  <c r="L106" i="30"/>
  <c r="N106" i="30" s="1"/>
  <c r="O105" i="30"/>
  <c r="L105" i="30"/>
  <c r="N105" i="30" s="1"/>
  <c r="O104" i="30"/>
  <c r="N104" i="30"/>
  <c r="L104" i="30"/>
  <c r="M104" i="30" s="1"/>
  <c r="O103" i="30"/>
  <c r="N103" i="30"/>
  <c r="M103" i="30"/>
  <c r="L103" i="30"/>
  <c r="O102" i="30"/>
  <c r="N102" i="30"/>
  <c r="L102" i="30"/>
  <c r="M102" i="30" s="1"/>
  <c r="P102" i="30" s="1"/>
  <c r="P103" i="30" s="1"/>
  <c r="P104" i="30" s="1"/>
  <c r="P101" i="30"/>
  <c r="P41" i="30"/>
  <c r="G62" i="30"/>
  <c r="G64" i="30" s="1"/>
  <c r="G69" i="30"/>
  <c r="L26" i="19" l="1"/>
  <c r="Q26" i="19" s="1"/>
  <c r="S26" i="19" s="1"/>
  <c r="K26" i="19"/>
  <c r="P26" i="19" s="1"/>
  <c r="R26" i="19" s="1"/>
  <c r="L14" i="19"/>
  <c r="K14" i="19"/>
  <c r="P105" i="30"/>
  <c r="M106" i="30"/>
  <c r="M108" i="30"/>
  <c r="M105" i="30"/>
  <c r="M113" i="30"/>
  <c r="M110" i="30"/>
  <c r="P106" i="30" l="1"/>
  <c r="P107" i="30" s="1"/>
  <c r="P108" i="30" s="1"/>
  <c r="P109" i="30" s="1"/>
  <c r="P110" i="30" s="1"/>
  <c r="P111" i="30" s="1"/>
  <c r="P112" i="30" s="1"/>
  <c r="P113" i="30" s="1"/>
  <c r="K114" i="30" l="1"/>
  <c r="D114" i="30"/>
  <c r="H113" i="30"/>
  <c r="H112" i="30"/>
  <c r="H111" i="30"/>
  <c r="H110" i="30"/>
  <c r="H109" i="30"/>
  <c r="H108" i="30"/>
  <c r="H107" i="30"/>
  <c r="H106" i="30"/>
  <c r="H105" i="30"/>
  <c r="H104" i="30"/>
  <c r="H103" i="30"/>
  <c r="L114" i="30"/>
  <c r="I102" i="30"/>
  <c r="I103" i="30" s="1"/>
  <c r="I104" i="30" s="1"/>
  <c r="H102" i="30"/>
  <c r="E102" i="30"/>
  <c r="E103" i="30" s="1"/>
  <c r="E104" i="30" s="1"/>
  <c r="E105" i="30" s="1"/>
  <c r="E106" i="30" s="1"/>
  <c r="E107" i="30" s="1"/>
  <c r="E108" i="30" s="1"/>
  <c r="E109" i="30" s="1"/>
  <c r="E110" i="30" s="1"/>
  <c r="E111" i="30" s="1"/>
  <c r="E112" i="30" s="1"/>
  <c r="E113" i="30" s="1"/>
  <c r="I101" i="30"/>
  <c r="P89" i="30"/>
  <c r="P91" i="30" s="1"/>
  <c r="G89" i="30"/>
  <c r="G91" i="30" s="1"/>
  <c r="P82" i="30"/>
  <c r="P84" i="30" s="1"/>
  <c r="G82" i="30"/>
  <c r="G84" i="30" s="1"/>
  <c r="P69" i="30"/>
  <c r="P71" i="30" s="1"/>
  <c r="G71" i="30"/>
  <c r="P62" i="30"/>
  <c r="P64" i="30" s="1"/>
  <c r="K54" i="30"/>
  <c r="D42" i="30"/>
  <c r="E41" i="30"/>
  <c r="P28" i="30"/>
  <c r="P30" i="30" s="1"/>
  <c r="G28" i="30"/>
  <c r="G30" i="30" s="1"/>
  <c r="P21" i="30"/>
  <c r="P23" i="30" s="1"/>
  <c r="G21" i="30"/>
  <c r="G23" i="30" s="1"/>
  <c r="A11" i="30"/>
  <c r="A13" i="30" s="1"/>
  <c r="A16" i="30" s="1"/>
  <c r="A18" i="30" s="1"/>
  <c r="A19" i="30" s="1"/>
  <c r="A20" i="30" s="1"/>
  <c r="A21" i="30" s="1"/>
  <c r="A22" i="30" s="1"/>
  <c r="A23" i="30" s="1"/>
  <c r="A25" i="30" s="1"/>
  <c r="A26" i="30" s="1"/>
  <c r="A27" i="30" s="1"/>
  <c r="A28" i="30" s="1"/>
  <c r="A29" i="30" s="1"/>
  <c r="A30" i="30" s="1"/>
  <c r="A32" i="30" s="1"/>
  <c r="A33" i="30" s="1"/>
  <c r="A34" i="30" s="1"/>
  <c r="A36" i="30" s="1"/>
  <c r="A38" i="30" s="1"/>
  <c r="A40" i="30" s="1"/>
  <c r="A41" i="30" s="1"/>
  <c r="A42" i="30" s="1"/>
  <c r="A43" i="30" s="1"/>
  <c r="A44" i="30" s="1"/>
  <c r="A45" i="30" s="1"/>
  <c r="A46" i="30" s="1"/>
  <c r="A47" i="30" s="1"/>
  <c r="A48" i="30" s="1"/>
  <c r="A49" i="30" s="1"/>
  <c r="A50" i="30" s="1"/>
  <c r="A51" i="30" s="1"/>
  <c r="A52" i="30" s="1"/>
  <c r="A53" i="30" s="1"/>
  <c r="A54" i="30" s="1"/>
  <c r="A57" i="30" s="1"/>
  <c r="A59" i="30" s="1"/>
  <c r="A60" i="30" s="1"/>
  <c r="A61" i="30" s="1"/>
  <c r="A62" i="30" s="1"/>
  <c r="A63" i="30" s="1"/>
  <c r="A64" i="30" s="1"/>
  <c r="A66" i="30" s="1"/>
  <c r="A67" i="30" s="1"/>
  <c r="A68" i="30" s="1"/>
  <c r="A69" i="30" s="1"/>
  <c r="A70" i="30" s="1"/>
  <c r="A71" i="30" s="1"/>
  <c r="A73" i="30" s="1"/>
  <c r="A74" i="30" s="1"/>
  <c r="A75" i="30" s="1"/>
  <c r="A77" i="30" s="1"/>
  <c r="A79" i="30" s="1"/>
  <c r="A80" i="30" s="1"/>
  <c r="A81" i="30" s="1"/>
  <c r="A82" i="30" s="1"/>
  <c r="A83" i="30" s="1"/>
  <c r="A84" i="30" s="1"/>
  <c r="A86" i="30" s="1"/>
  <c r="A87" i="30" s="1"/>
  <c r="A88" i="30" s="1"/>
  <c r="A89" i="30" s="1"/>
  <c r="A90" i="30" s="1"/>
  <c r="A91" i="30" s="1"/>
  <c r="A93" i="30" s="1"/>
  <c r="A94" i="30" s="1"/>
  <c r="A95" i="30" s="1"/>
  <c r="A98" i="30" s="1"/>
  <c r="A100" i="30" s="1"/>
  <c r="A101" i="30" s="1"/>
  <c r="A102" i="30" s="1"/>
  <c r="A103" i="30" s="1"/>
  <c r="A104" i="30" s="1"/>
  <c r="A105" i="30" s="1"/>
  <c r="A106" i="30" s="1"/>
  <c r="A107" i="30" s="1"/>
  <c r="A108" i="30" s="1"/>
  <c r="A109" i="30" s="1"/>
  <c r="A110" i="30" s="1"/>
  <c r="A111" i="30" s="1"/>
  <c r="A112" i="30" s="1"/>
  <c r="A113" i="30" s="1"/>
  <c r="A114" i="30" s="1"/>
  <c r="A118" i="30" s="1"/>
  <c r="A120" i="30" s="1"/>
  <c r="A122" i="30" s="1"/>
  <c r="A124" i="30" s="1"/>
  <c r="A126" i="30" s="1"/>
  <c r="A9" i="30"/>
  <c r="O42" i="30" l="1"/>
  <c r="L42" i="30"/>
  <c r="N42" i="30" s="1"/>
  <c r="G94" i="30"/>
  <c r="G95" i="30" s="1"/>
  <c r="G74" i="30"/>
  <c r="G75" i="30" s="1"/>
  <c r="E42" i="30"/>
  <c r="D43" i="30"/>
  <c r="G33" i="30"/>
  <c r="I41" i="30"/>
  <c r="H42" i="30"/>
  <c r="P94" i="30"/>
  <c r="P33" i="30"/>
  <c r="P74" i="30"/>
  <c r="P75" i="30" s="1"/>
  <c r="I105" i="30"/>
  <c r="I106" i="30" s="1"/>
  <c r="I107" i="30" s="1"/>
  <c r="I108" i="30" s="1"/>
  <c r="I109" i="30" s="1"/>
  <c r="I110" i="30" s="1"/>
  <c r="I111" i="30" s="1"/>
  <c r="I112" i="30" s="1"/>
  <c r="I113" i="30" s="1"/>
  <c r="D44" i="30" l="1"/>
  <c r="O43" i="30"/>
  <c r="L43" i="30"/>
  <c r="N43" i="30" s="1"/>
  <c r="M42" i="30"/>
  <c r="P42" i="30" s="1"/>
  <c r="H43" i="30"/>
  <c r="E43" i="30"/>
  <c r="E44" i="30" s="1"/>
  <c r="I42" i="30"/>
  <c r="P93" i="30"/>
  <c r="P95" i="30" s="1"/>
  <c r="D45" i="30"/>
  <c r="H44" i="30"/>
  <c r="L45" i="30" l="1"/>
  <c r="O45" i="30"/>
  <c r="N45" i="30"/>
  <c r="M43" i="30"/>
  <c r="P43" i="30" s="1"/>
  <c r="O44" i="30"/>
  <c r="L44" i="30"/>
  <c r="N44" i="30" s="1"/>
  <c r="I43" i="30"/>
  <c r="I44" i="30" s="1"/>
  <c r="D46" i="30"/>
  <c r="H45" i="30"/>
  <c r="M45" i="30" s="1"/>
  <c r="E45" i="30"/>
  <c r="E46" i="30" l="1"/>
  <c r="M44" i="30"/>
  <c r="P44" i="30" s="1"/>
  <c r="P45" i="30" s="1"/>
  <c r="O46" i="30"/>
  <c r="L46" i="30"/>
  <c r="N46" i="30" s="1"/>
  <c r="I45" i="30"/>
  <c r="D47" i="30"/>
  <c r="H46" i="30"/>
  <c r="M46" i="30" s="1"/>
  <c r="O47" i="30" l="1"/>
  <c r="L47" i="30"/>
  <c r="N47" i="30" s="1"/>
  <c r="E47" i="30"/>
  <c r="P46" i="30"/>
  <c r="I46" i="30"/>
  <c r="D48" i="30"/>
  <c r="H47" i="30"/>
  <c r="I47" i="30" s="1"/>
  <c r="O48" i="30" l="1"/>
  <c r="L48" i="30"/>
  <c r="N48" i="30" s="1"/>
  <c r="M47" i="30"/>
  <c r="P47" i="30" s="1"/>
  <c r="D49" i="30"/>
  <c r="H48" i="30"/>
  <c r="I48" i="30" s="1"/>
  <c r="E48" i="30"/>
  <c r="O49" i="30" l="1"/>
  <c r="L49" i="30"/>
  <c r="N49" i="30" s="1"/>
  <c r="M48" i="30"/>
  <c r="P48" i="30" s="1"/>
  <c r="D50" i="30"/>
  <c r="H49" i="30"/>
  <c r="I49" i="30" s="1"/>
  <c r="E49" i="30"/>
  <c r="O50" i="30" l="1"/>
  <c r="L50" i="30"/>
  <c r="N50" i="30" s="1"/>
  <c r="M49" i="30"/>
  <c r="P49" i="30" s="1"/>
  <c r="H50" i="30"/>
  <c r="I50" i="30" s="1"/>
  <c r="D51" i="30"/>
  <c r="E50" i="30"/>
  <c r="M50" i="30" l="1"/>
  <c r="P50" i="30" s="1"/>
  <c r="L51" i="30"/>
  <c r="N51" i="30" s="1"/>
  <c r="M51" i="30"/>
  <c r="O51" i="30"/>
  <c r="D52" i="30"/>
  <c r="H51" i="30"/>
  <c r="I51" i="30" s="1"/>
  <c r="E51" i="30"/>
  <c r="P51" i="30" l="1"/>
  <c r="O52" i="30"/>
  <c r="L52" i="30"/>
  <c r="H52" i="30"/>
  <c r="I52" i="30" s="1"/>
  <c r="D53" i="30"/>
  <c r="E52" i="30"/>
  <c r="O53" i="30" l="1"/>
  <c r="L53" i="30"/>
  <c r="M52" i="30"/>
  <c r="N52" i="30"/>
  <c r="L54" i="30"/>
  <c r="H53" i="30"/>
  <c r="I53" i="30" s="1"/>
  <c r="G32" i="30" s="1"/>
  <c r="G34" i="30" s="1"/>
  <c r="D54" i="30"/>
  <c r="E53" i="30"/>
  <c r="M53" i="30" l="1"/>
  <c r="N53" i="30"/>
  <c r="P52" i="30"/>
  <c r="P53" i="30" s="1"/>
  <c r="P32" i="30" l="1"/>
  <c r="P34" i="30" s="1"/>
  <c r="D314" i="15"/>
  <c r="D315" i="15"/>
  <c r="D313" i="15"/>
  <c r="D312" i="15"/>
  <c r="F10" i="27" l="1"/>
  <c r="C31" i="28" l="1"/>
  <c r="C25" i="27" s="1"/>
  <c r="E23" i="26"/>
  <c r="E7" i="25" s="1"/>
  <c r="D268" i="15" s="1"/>
  <c r="D23" i="26"/>
  <c r="G22" i="26"/>
  <c r="F22" i="26"/>
  <c r="G21" i="26"/>
  <c r="F21" i="26"/>
  <c r="G20" i="26"/>
  <c r="F20" i="26"/>
  <c r="G19" i="26"/>
  <c r="F19" i="26"/>
  <c r="G18" i="26"/>
  <c r="F18" i="26"/>
  <c r="G17" i="26"/>
  <c r="F17" i="26"/>
  <c r="G16" i="26"/>
  <c r="F16" i="26"/>
  <c r="G15" i="26"/>
  <c r="F15" i="26"/>
  <c r="G14" i="26"/>
  <c r="F14" i="26"/>
  <c r="G13" i="26"/>
  <c r="F13" i="26"/>
  <c r="G12" i="26"/>
  <c r="G11" i="26"/>
  <c r="F11" i="26"/>
  <c r="G10" i="26"/>
  <c r="D15" i="24"/>
  <c r="G16" i="23" s="1"/>
  <c r="A12" i="24"/>
  <c r="A13" i="24" s="1"/>
  <c r="A15" i="24" s="1"/>
  <c r="A17" i="24" s="1"/>
  <c r="A11" i="24"/>
  <c r="G14" i="23"/>
  <c r="E43" i="21"/>
  <c r="D43" i="21"/>
  <c r="D115" i="15" s="1"/>
  <c r="J23" i="21"/>
  <c r="D97" i="15" s="1"/>
  <c r="I23" i="21"/>
  <c r="D95" i="15" s="1"/>
  <c r="H23" i="21"/>
  <c r="D125" i="15" s="1"/>
  <c r="G23" i="21"/>
  <c r="D124" i="15" s="1"/>
  <c r="F23" i="21"/>
  <c r="E23" i="21"/>
  <c r="D89" i="15" s="1"/>
  <c r="D23" i="21"/>
  <c r="D87" i="15" s="1"/>
  <c r="E8" i="25" l="1"/>
  <c r="G7" i="25" s="1"/>
  <c r="E268" i="15" s="1"/>
  <c r="I262" i="15"/>
  <c r="G18" i="23"/>
  <c r="F23" i="26"/>
  <c r="G23" i="26"/>
  <c r="C44" i="27"/>
  <c r="C36" i="27"/>
  <c r="C28" i="27"/>
  <c r="C33" i="27"/>
  <c r="C43" i="27"/>
  <c r="C35" i="27"/>
  <c r="C27" i="27"/>
  <c r="C42" i="27"/>
  <c r="C34" i="27"/>
  <c r="C26" i="27"/>
  <c r="C41" i="27"/>
  <c r="C48" i="27"/>
  <c r="C40" i="27"/>
  <c r="C32" i="27"/>
  <c r="F15" i="27"/>
  <c r="C47" i="27"/>
  <c r="C39" i="27"/>
  <c r="C31" i="27"/>
  <c r="C46" i="27"/>
  <c r="C38" i="27"/>
  <c r="C30" i="27"/>
  <c r="C45" i="27"/>
  <c r="C37" i="27"/>
  <c r="C29" i="27"/>
  <c r="C32" i="28"/>
  <c r="G8" i="25" l="1"/>
  <c r="H8" i="25" s="1"/>
  <c r="D195" i="15"/>
  <c r="E270" i="15" l="1"/>
  <c r="M145" i="20"/>
  <c r="E145" i="20"/>
  <c r="G117" i="20"/>
  <c r="G115" i="20"/>
  <c r="N114" i="20"/>
  <c r="G114" i="20"/>
  <c r="C114" i="20"/>
  <c r="N113" i="20"/>
  <c r="G65" i="20"/>
  <c r="G63" i="20"/>
  <c r="N62" i="20"/>
  <c r="G62" i="20"/>
  <c r="C62" i="20"/>
  <c r="N61" i="20"/>
  <c r="S35" i="19" l="1"/>
  <c r="S37" i="19" s="1"/>
  <c r="R35" i="19"/>
  <c r="R37" i="19" s="1"/>
  <c r="Q35" i="19"/>
  <c r="Q37" i="19" s="1"/>
  <c r="P35" i="19"/>
  <c r="P37" i="19" s="1"/>
  <c r="J34" i="19"/>
  <c r="K34" i="19" s="1"/>
  <c r="L34" i="19" s="1"/>
  <c r="J33" i="19"/>
  <c r="H32" i="19"/>
  <c r="H35" i="19" s="1"/>
  <c r="I31" i="19"/>
  <c r="K31" i="19" s="1"/>
  <c r="I30" i="19"/>
  <c r="J22" i="19"/>
  <c r="J21" i="19"/>
  <c r="H20" i="19"/>
  <c r="I19" i="19"/>
  <c r="K19" i="19" s="1"/>
  <c r="L19" i="19" s="1"/>
  <c r="I18" i="19"/>
  <c r="A8" i="19"/>
  <c r="A9" i="19" s="1"/>
  <c r="A10" i="19" s="1"/>
  <c r="A13" i="19" s="1"/>
  <c r="A15" i="19" s="1"/>
  <c r="A16" i="19" s="1"/>
  <c r="A18" i="19" s="1"/>
  <c r="K94" i="18"/>
  <c r="D94" i="18"/>
  <c r="O93" i="18"/>
  <c r="N93" i="18"/>
  <c r="L93" i="18"/>
  <c r="O92" i="18"/>
  <c r="L92" i="18"/>
  <c r="N92" i="18" s="1"/>
  <c r="O91" i="18"/>
  <c r="L91" i="18"/>
  <c r="N91" i="18" s="1"/>
  <c r="O90" i="18"/>
  <c r="L90" i="18"/>
  <c r="N90" i="18" s="1"/>
  <c r="O89" i="18"/>
  <c r="L89" i="18"/>
  <c r="N89" i="18" s="1"/>
  <c r="O88" i="18"/>
  <c r="L88" i="18"/>
  <c r="N88" i="18" s="1"/>
  <c r="O87" i="18"/>
  <c r="L87" i="18"/>
  <c r="N87" i="18" s="1"/>
  <c r="O86" i="18"/>
  <c r="L86" i="18"/>
  <c r="N86" i="18" s="1"/>
  <c r="O85" i="18"/>
  <c r="L85" i="18"/>
  <c r="N85" i="18" s="1"/>
  <c r="O84" i="18"/>
  <c r="L84" i="18"/>
  <c r="N84" i="18" s="1"/>
  <c r="O83" i="18"/>
  <c r="L83" i="18"/>
  <c r="N83" i="18" s="1"/>
  <c r="O82" i="18"/>
  <c r="L82" i="18"/>
  <c r="F82" i="18"/>
  <c r="E82" i="18"/>
  <c r="E83" i="18" s="1"/>
  <c r="E84" i="18" s="1"/>
  <c r="E85" i="18" s="1"/>
  <c r="E86" i="18" s="1"/>
  <c r="E87" i="18" s="1"/>
  <c r="E88" i="18" s="1"/>
  <c r="E89" i="18" s="1"/>
  <c r="E90" i="18" s="1"/>
  <c r="E91" i="18" s="1"/>
  <c r="E92" i="18" s="1"/>
  <c r="E93" i="18" s="1"/>
  <c r="P81" i="18"/>
  <c r="I81" i="18"/>
  <c r="G81" i="18"/>
  <c r="G82" i="18" s="1"/>
  <c r="H82" i="18" s="1"/>
  <c r="I82" i="18" s="1"/>
  <c r="G69" i="18"/>
  <c r="G71" i="18" s="1"/>
  <c r="G62" i="18"/>
  <c r="G64" i="18" s="1"/>
  <c r="K52" i="18"/>
  <c r="D52" i="18"/>
  <c r="O51" i="18"/>
  <c r="L51" i="18"/>
  <c r="N51" i="18" s="1"/>
  <c r="O50" i="18"/>
  <c r="N50" i="18"/>
  <c r="L50" i="18"/>
  <c r="O49" i="18"/>
  <c r="L49" i="18"/>
  <c r="N49" i="18" s="1"/>
  <c r="O48" i="18"/>
  <c r="N48" i="18"/>
  <c r="L48" i="18"/>
  <c r="O47" i="18"/>
  <c r="L47" i="18"/>
  <c r="N47" i="18" s="1"/>
  <c r="O46" i="18"/>
  <c r="L46" i="18"/>
  <c r="N46" i="18" s="1"/>
  <c r="O45" i="18"/>
  <c r="L45" i="18"/>
  <c r="N45" i="18" s="1"/>
  <c r="O44" i="18"/>
  <c r="L44" i="18"/>
  <c r="N44" i="18" s="1"/>
  <c r="O43" i="18"/>
  <c r="L43" i="18"/>
  <c r="N43" i="18" s="1"/>
  <c r="O42" i="18"/>
  <c r="N42" i="18"/>
  <c r="L42" i="18"/>
  <c r="O41" i="18"/>
  <c r="L41" i="18"/>
  <c r="N41" i="18" s="1"/>
  <c r="O40" i="18"/>
  <c r="L40" i="18"/>
  <c r="E40" i="18"/>
  <c r="E41" i="18" s="1"/>
  <c r="E42" i="18" s="1"/>
  <c r="E43" i="18" s="1"/>
  <c r="E44" i="18" s="1"/>
  <c r="E45" i="18" s="1"/>
  <c r="E46" i="18" s="1"/>
  <c r="E47" i="18" s="1"/>
  <c r="E48" i="18" s="1"/>
  <c r="E49" i="18" s="1"/>
  <c r="E50" i="18" s="1"/>
  <c r="E51" i="18" s="1"/>
  <c r="P39" i="18"/>
  <c r="I39" i="18"/>
  <c r="G39" i="18"/>
  <c r="G40" i="18" s="1"/>
  <c r="G27" i="18"/>
  <c r="G29" i="18" s="1"/>
  <c r="G22" i="18"/>
  <c r="G20" i="18"/>
  <c r="A8" i="18"/>
  <c r="A12" i="18" s="1"/>
  <c r="A14" i="18" s="1"/>
  <c r="A16" i="18" s="1"/>
  <c r="A17" i="18" s="1"/>
  <c r="A18" i="18" s="1"/>
  <c r="A19" i="18" s="1"/>
  <c r="A20" i="18" s="1"/>
  <c r="A21" i="18" s="1"/>
  <c r="A22" i="18" s="1"/>
  <c r="A24" i="18" s="1"/>
  <c r="A25" i="18" s="1"/>
  <c r="A26" i="18" s="1"/>
  <c r="A27" i="18" s="1"/>
  <c r="A28" i="18" s="1"/>
  <c r="A29" i="18" s="1"/>
  <c r="A31" i="18" s="1"/>
  <c r="A32" i="18" s="1"/>
  <c r="A33" i="18" s="1"/>
  <c r="A35" i="18" s="1"/>
  <c r="A37" i="18" s="1"/>
  <c r="A38" i="18" s="1"/>
  <c r="A39" i="18" s="1"/>
  <c r="A40" i="18" s="1"/>
  <c r="A41" i="18" s="1"/>
  <c r="A42" i="18" s="1"/>
  <c r="A43" i="18" s="1"/>
  <c r="A44" i="18" s="1"/>
  <c r="A45" i="18" s="1"/>
  <c r="A46" i="18" s="1"/>
  <c r="A47" i="18" s="1"/>
  <c r="A48" i="18" s="1"/>
  <c r="A49" i="18" s="1"/>
  <c r="A50" i="18" s="1"/>
  <c r="A51" i="18" s="1"/>
  <c r="J76" i="17"/>
  <c r="K76" i="17" s="1"/>
  <c r="L76" i="17" s="1"/>
  <c r="H76" i="17"/>
  <c r="F76" i="17"/>
  <c r="J75" i="17"/>
  <c r="G75" i="17"/>
  <c r="F75" i="17"/>
  <c r="H75" i="17" s="1"/>
  <c r="G67" i="17"/>
  <c r="J66" i="17"/>
  <c r="I66" i="17"/>
  <c r="H66" i="17"/>
  <c r="G66" i="17"/>
  <c r="F64" i="17"/>
  <c r="F63" i="17"/>
  <c r="F62" i="17"/>
  <c r="F66" i="17" s="1"/>
  <c r="J60" i="17"/>
  <c r="J67" i="17" s="1"/>
  <c r="I60" i="17"/>
  <c r="I67" i="17" s="1"/>
  <c r="H60" i="17"/>
  <c r="H67" i="17" s="1"/>
  <c r="G60" i="17"/>
  <c r="F59" i="17"/>
  <c r="F58" i="17"/>
  <c r="F57" i="17"/>
  <c r="F56" i="17"/>
  <c r="F60" i="17" s="1"/>
  <c r="H45" i="17"/>
  <c r="G45" i="17"/>
  <c r="F45" i="17"/>
  <c r="E45" i="17"/>
  <c r="I44" i="17"/>
  <c r="I43" i="17"/>
  <c r="I42" i="17"/>
  <c r="I41" i="17"/>
  <c r="I45" i="17" s="1"/>
  <c r="H38" i="17"/>
  <c r="G38" i="17"/>
  <c r="F38" i="17"/>
  <c r="E38" i="17"/>
  <c r="I37" i="17"/>
  <c r="I36" i="17"/>
  <c r="I35" i="17"/>
  <c r="I34" i="17"/>
  <c r="I38" i="17" s="1"/>
  <c r="F23" i="17"/>
  <c r="E14" i="17"/>
  <c r="A7" i="17"/>
  <c r="A9" i="17" s="1"/>
  <c r="A11" i="17" s="1"/>
  <c r="A12" i="17" s="1"/>
  <c r="A13" i="17" s="1"/>
  <c r="A14" i="17" s="1"/>
  <c r="A16" i="17" s="1"/>
  <c r="A18" i="17" s="1"/>
  <c r="A21" i="17" s="1"/>
  <c r="A22" i="17" s="1"/>
  <c r="I23" i="19" l="1"/>
  <c r="L94" i="18"/>
  <c r="L52" i="18"/>
  <c r="O33" i="19"/>
  <c r="I35" i="19"/>
  <c r="G41" i="18"/>
  <c r="H41" i="18" s="1"/>
  <c r="M41" i="18" s="1"/>
  <c r="H40" i="18"/>
  <c r="M40" i="18" s="1"/>
  <c r="G74" i="18"/>
  <c r="H68" i="17"/>
  <c r="E22" i="17" s="1"/>
  <c r="K75" i="17"/>
  <c r="N82" i="18"/>
  <c r="G32" i="18"/>
  <c r="N40" i="18"/>
  <c r="O30" i="19"/>
  <c r="J35" i="19"/>
  <c r="N32" i="19"/>
  <c r="N35" i="19" s="1"/>
  <c r="N37" i="19" s="1"/>
  <c r="E100" i="17" s="1"/>
  <c r="K35" i="19"/>
  <c r="L31" i="19"/>
  <c r="L35" i="19" s="1"/>
  <c r="J23" i="19"/>
  <c r="H23" i="19"/>
  <c r="H37" i="19" s="1"/>
  <c r="E86" i="17" s="1"/>
  <c r="K22" i="19"/>
  <c r="L22" i="19" s="1"/>
  <c r="L23" i="19" s="1"/>
  <c r="G22" i="17"/>
  <c r="M75" i="17"/>
  <c r="A25" i="17"/>
  <c r="A26" i="17" s="1"/>
  <c r="A28" i="17" s="1"/>
  <c r="A30" i="17" s="1"/>
  <c r="A33" i="17" s="1"/>
  <c r="A34" i="17" s="1"/>
  <c r="M76" i="17"/>
  <c r="A24" i="17"/>
  <c r="K68" i="17"/>
  <c r="C25" i="17"/>
  <c r="A23" i="17"/>
  <c r="A52" i="18"/>
  <c r="A54" i="18" s="1"/>
  <c r="A56" i="18" s="1"/>
  <c r="A58" i="18" s="1"/>
  <c r="A59" i="18" s="1"/>
  <c r="A60" i="18" s="1"/>
  <c r="A61" i="18" s="1"/>
  <c r="A62" i="18" s="1"/>
  <c r="A63" i="18" s="1"/>
  <c r="A64" i="18" s="1"/>
  <c r="A66" i="18" s="1"/>
  <c r="A67" i="18" s="1"/>
  <c r="A68" i="18" s="1"/>
  <c r="A69" i="18" s="1"/>
  <c r="A70" i="18" s="1"/>
  <c r="A71" i="18" s="1"/>
  <c r="A73" i="18" s="1"/>
  <c r="A74" i="18" s="1"/>
  <c r="A75" i="18" s="1"/>
  <c r="A77" i="18" s="1"/>
  <c r="A79" i="18" s="1"/>
  <c r="H31" i="18"/>
  <c r="A21" i="19"/>
  <c r="A23" i="19"/>
  <c r="A25" i="19" s="1"/>
  <c r="A26" i="19" s="1"/>
  <c r="A27" i="19" s="1"/>
  <c r="A28" i="19" s="1"/>
  <c r="A30" i="19" s="1"/>
  <c r="A20" i="19"/>
  <c r="A22" i="19"/>
  <c r="A19" i="19"/>
  <c r="F67" i="17"/>
  <c r="M82" i="18"/>
  <c r="P82" i="18" s="1"/>
  <c r="L75" i="17"/>
  <c r="E23" i="17"/>
  <c r="G23" i="17" s="1"/>
  <c r="G42" i="18"/>
  <c r="G83" i="18"/>
  <c r="D118" i="15"/>
  <c r="D14" i="15"/>
  <c r="I37" i="19" l="1"/>
  <c r="E88" i="17" s="1"/>
  <c r="O35" i="19"/>
  <c r="O37" i="19" s="1"/>
  <c r="E101" i="17" s="1"/>
  <c r="I40" i="18"/>
  <c r="I41" i="18" s="1"/>
  <c r="P40" i="18"/>
  <c r="P41" i="18" s="1"/>
  <c r="J37" i="19"/>
  <c r="E89" i="17" s="1"/>
  <c r="L37" i="19"/>
  <c r="E96" i="17" s="1"/>
  <c r="K23" i="19"/>
  <c r="K37" i="19" s="1"/>
  <c r="E92" i="17" s="1"/>
  <c r="A32" i="19"/>
  <c r="A34" i="19"/>
  <c r="A33" i="19"/>
  <c r="A35" i="19"/>
  <c r="A37" i="19" s="1"/>
  <c r="A39" i="19" s="1"/>
  <c r="A40" i="19" s="1"/>
  <c r="A41" i="19" s="1"/>
  <c r="A42" i="19" s="1"/>
  <c r="A43" i="19" s="1"/>
  <c r="A44" i="19" s="1"/>
  <c r="A45" i="19" s="1"/>
  <c r="A31" i="19"/>
  <c r="A35" i="17"/>
  <c r="A38" i="17"/>
  <c r="A39" i="17" s="1"/>
  <c r="A41" i="17" s="1"/>
  <c r="A36" i="17"/>
  <c r="C38" i="17"/>
  <c r="A37" i="17"/>
  <c r="G84" i="18"/>
  <c r="H83" i="18"/>
  <c r="A81" i="18"/>
  <c r="A82" i="18" s="1"/>
  <c r="A83" i="18" s="1"/>
  <c r="A84" i="18" s="1"/>
  <c r="A85" i="18" s="1"/>
  <c r="A86" i="18" s="1"/>
  <c r="A87" i="18" s="1"/>
  <c r="A88" i="18" s="1"/>
  <c r="A89" i="18" s="1"/>
  <c r="A90" i="18" s="1"/>
  <c r="A91" i="18" s="1"/>
  <c r="A92" i="18" s="1"/>
  <c r="A93" i="18" s="1"/>
  <c r="A80" i="18"/>
  <c r="G43" i="18"/>
  <c r="H42" i="18"/>
  <c r="M42" i="18" s="1"/>
  <c r="P42" i="18" s="1"/>
  <c r="G25" i="17"/>
  <c r="E25" i="17"/>
  <c r="I116" i="15"/>
  <c r="E102" i="17" l="1"/>
  <c r="H42" i="19"/>
  <c r="I42" i="18"/>
  <c r="M83" i="18"/>
  <c r="P83" i="18" s="1"/>
  <c r="I83" i="18"/>
  <c r="G85" i="18"/>
  <c r="H84" i="18"/>
  <c r="M84" i="18" s="1"/>
  <c r="G44" i="18"/>
  <c r="H43" i="18"/>
  <c r="M43" i="18" s="1"/>
  <c r="P43" i="18" s="1"/>
  <c r="A42" i="17"/>
  <c r="A45" i="17"/>
  <c r="A46" i="17" s="1"/>
  <c r="A48" i="17" s="1"/>
  <c r="A50" i="17" s="1"/>
  <c r="A51" i="17" s="1"/>
  <c r="A53" i="17" s="1"/>
  <c r="A55" i="17" s="1"/>
  <c r="A56" i="17" s="1"/>
  <c r="A43" i="17"/>
  <c r="C45" i="17"/>
  <c r="A44" i="17"/>
  <c r="A94" i="18"/>
  <c r="A96" i="18" s="1"/>
  <c r="A98" i="18" s="1"/>
  <c r="A100" i="18" s="1"/>
  <c r="A102" i="18" s="1"/>
  <c r="A104" i="18" s="1"/>
  <c r="A106" i="18" s="1"/>
  <c r="H73" i="18"/>
  <c r="D295" i="15"/>
  <c r="K292" i="15"/>
  <c r="H292" i="15"/>
  <c r="K289" i="15"/>
  <c r="I278" i="15"/>
  <c r="I270" i="15"/>
  <c r="G269" i="15"/>
  <c r="I263" i="15"/>
  <c r="I265" i="15" s="1"/>
  <c r="D270" i="15" s="1"/>
  <c r="D254" i="15"/>
  <c r="G252" i="15" s="1"/>
  <c r="I250" i="15"/>
  <c r="D248" i="15"/>
  <c r="G247" i="15"/>
  <c r="G246" i="15"/>
  <c r="G244" i="15"/>
  <c r="I234" i="15"/>
  <c r="I226" i="15"/>
  <c r="D222" i="15"/>
  <c r="K219" i="15"/>
  <c r="H219" i="15"/>
  <c r="K217" i="15"/>
  <c r="D188" i="15"/>
  <c r="D192" i="15" s="1"/>
  <c r="G20" i="23" s="1"/>
  <c r="G22" i="23" s="1"/>
  <c r="D199" i="15" s="1"/>
  <c r="D185" i="15"/>
  <c r="F183" i="15"/>
  <c r="C183" i="15"/>
  <c r="F179" i="15"/>
  <c r="C179" i="15"/>
  <c r="D174" i="15"/>
  <c r="I173" i="15"/>
  <c r="B172" i="15"/>
  <c r="B170" i="15"/>
  <c r="I166" i="15"/>
  <c r="C165" i="15"/>
  <c r="F164" i="15"/>
  <c r="F162" i="15"/>
  <c r="F163" i="15" s="1"/>
  <c r="D160" i="15"/>
  <c r="I160" i="15" s="1"/>
  <c r="I159" i="15"/>
  <c r="I156" i="15"/>
  <c r="D150" i="15"/>
  <c r="K147" i="15"/>
  <c r="H147" i="15"/>
  <c r="K144" i="15"/>
  <c r="I115" i="15"/>
  <c r="F113" i="15"/>
  <c r="I110" i="15"/>
  <c r="D106" i="15"/>
  <c r="D105" i="15"/>
  <c r="D104" i="15"/>
  <c r="D103" i="15"/>
  <c r="D102" i="15"/>
  <c r="D99" i="15"/>
  <c r="F98" i="15"/>
  <c r="B98" i="15"/>
  <c r="B106" i="15" s="1"/>
  <c r="F97" i="15"/>
  <c r="B97" i="15"/>
  <c r="B105" i="15" s="1"/>
  <c r="G96" i="15"/>
  <c r="F96" i="15"/>
  <c r="B96" i="15"/>
  <c r="B104" i="15" s="1"/>
  <c r="F95" i="15"/>
  <c r="F120" i="15" s="1"/>
  <c r="B95" i="15"/>
  <c r="B103" i="15" s="1"/>
  <c r="G94" i="15"/>
  <c r="F94" i="15"/>
  <c r="F110" i="15" s="1"/>
  <c r="F182" i="15" s="1"/>
  <c r="B94" i="15"/>
  <c r="B102" i="15" s="1"/>
  <c r="D91" i="15"/>
  <c r="D80" i="15"/>
  <c r="K77" i="15"/>
  <c r="H77" i="15"/>
  <c r="K74" i="15"/>
  <c r="I51" i="15"/>
  <c r="I50" i="15"/>
  <c r="I39" i="15"/>
  <c r="D41" i="15" s="1"/>
  <c r="I47" i="15" s="1"/>
  <c r="I24" i="15"/>
  <c r="F15" i="15"/>
  <c r="F16" i="15" s="1"/>
  <c r="F17" i="15" s="1"/>
  <c r="D271" i="15" l="1"/>
  <c r="E269" i="15" s="1"/>
  <c r="I269" i="15" s="1"/>
  <c r="I236" i="15"/>
  <c r="I84" i="18"/>
  <c r="H44" i="18"/>
  <c r="M44" i="18" s="1"/>
  <c r="P44" i="18" s="1"/>
  <c r="G45" i="18"/>
  <c r="P84" i="18"/>
  <c r="H85" i="18"/>
  <c r="M85" i="18" s="1"/>
  <c r="G86" i="18"/>
  <c r="A57" i="17"/>
  <c r="A59" i="17"/>
  <c r="A58" i="17"/>
  <c r="C60" i="17"/>
  <c r="A60" i="17"/>
  <c r="I43" i="18"/>
  <c r="D167" i="15"/>
  <c r="D123" i="15" s="1"/>
  <c r="D126" i="15" s="1"/>
  <c r="D107" i="15"/>
  <c r="D47" i="15"/>
  <c r="D42" i="15"/>
  <c r="D45" i="15"/>
  <c r="I45" i="15"/>
  <c r="I229" i="15"/>
  <c r="I231" i="15" s="1"/>
  <c r="E245" i="15" s="1"/>
  <c r="G245" i="15" s="1"/>
  <c r="G248" i="15" s="1"/>
  <c r="I248" i="15" s="1"/>
  <c r="D46" i="15"/>
  <c r="I46" i="15"/>
  <c r="I44" i="18" l="1"/>
  <c r="I238" i="15"/>
  <c r="G14" i="15"/>
  <c r="I14" i="15" s="1"/>
  <c r="I239" i="15"/>
  <c r="G87" i="15"/>
  <c r="I87" i="15" s="1"/>
  <c r="P85" i="18"/>
  <c r="G87" i="18"/>
  <c r="H86" i="18"/>
  <c r="M86" i="18" s="1"/>
  <c r="G46" i="18"/>
  <c r="H45" i="18"/>
  <c r="M45" i="18" s="1"/>
  <c r="P45" i="18" s="1"/>
  <c r="I85" i="18"/>
  <c r="A62" i="17"/>
  <c r="D128" i="15"/>
  <c r="I252" i="15"/>
  <c r="K252" i="15" s="1"/>
  <c r="G90" i="15" s="1"/>
  <c r="G89" i="15"/>
  <c r="I86" i="18" l="1"/>
  <c r="I240" i="15"/>
  <c r="G155" i="15" s="1"/>
  <c r="G158" i="15" s="1"/>
  <c r="I158" i="15" s="1"/>
  <c r="G15" i="15"/>
  <c r="G16" i="15" s="1"/>
  <c r="G18" i="20"/>
  <c r="E73" i="20" s="1"/>
  <c r="E93" i="20" s="1"/>
  <c r="G95" i="15"/>
  <c r="I95" i="15" s="1"/>
  <c r="H46" i="18"/>
  <c r="M46" i="18" s="1"/>
  <c r="P46" i="18" s="1"/>
  <c r="G47" i="18"/>
  <c r="I45" i="18"/>
  <c r="I46" i="18" s="1"/>
  <c r="H87" i="18"/>
  <c r="M87" i="18" s="1"/>
  <c r="G88" i="18"/>
  <c r="P86" i="18"/>
  <c r="A65" i="17"/>
  <c r="A64" i="17"/>
  <c r="C66" i="17"/>
  <c r="A63" i="17"/>
  <c r="A66" i="17"/>
  <c r="G97" i="15"/>
  <c r="I89" i="15"/>
  <c r="I90" i="15"/>
  <c r="G98" i="15"/>
  <c r="I155" i="15" l="1"/>
  <c r="G157" i="15"/>
  <c r="I157" i="15" s="1"/>
  <c r="G164" i="15"/>
  <c r="I164" i="15" s="1"/>
  <c r="G124" i="15"/>
  <c r="I124" i="15" s="1"/>
  <c r="P87" i="18"/>
  <c r="I87" i="18"/>
  <c r="G120" i="15"/>
  <c r="I120" i="15" s="1"/>
  <c r="G48" i="18"/>
  <c r="H47" i="18"/>
  <c r="M47" i="18" s="1"/>
  <c r="P47" i="18" s="1"/>
  <c r="G89" i="18"/>
  <c r="H88" i="18"/>
  <c r="M88" i="18" s="1"/>
  <c r="P88" i="18" s="1"/>
  <c r="A67" i="17"/>
  <c r="E67" i="17"/>
  <c r="I91" i="15"/>
  <c r="G17" i="15"/>
  <c r="I17" i="15" s="1"/>
  <c r="I16" i="15"/>
  <c r="G165" i="15"/>
  <c r="I98" i="15"/>
  <c r="I106" i="15" s="1"/>
  <c r="I103" i="15"/>
  <c r="G161" i="15"/>
  <c r="I97" i="15"/>
  <c r="I47" i="18" l="1"/>
  <c r="G170" i="15"/>
  <c r="I170" i="15" s="1"/>
  <c r="G19" i="20"/>
  <c r="H73" i="20" s="1"/>
  <c r="I105" i="15"/>
  <c r="I107" i="15" s="1"/>
  <c r="G91" i="15"/>
  <c r="G125" i="15" s="1"/>
  <c r="I125" i="15" s="1"/>
  <c r="K91" i="15"/>
  <c r="E68" i="17"/>
  <c r="A68" i="17"/>
  <c r="A70" i="17" s="1"/>
  <c r="A71" i="17" s="1"/>
  <c r="A73" i="17" s="1"/>
  <c r="A74" i="17" s="1"/>
  <c r="A75" i="17" s="1"/>
  <c r="G90" i="18"/>
  <c r="H89" i="18"/>
  <c r="M89" i="18" s="1"/>
  <c r="P89" i="18" s="1"/>
  <c r="I88" i="18"/>
  <c r="I89" i="18" s="1"/>
  <c r="G49" i="18"/>
  <c r="H48" i="18"/>
  <c r="M48" i="18" s="1"/>
  <c r="P48" i="18" s="1"/>
  <c r="I99" i="15"/>
  <c r="G162" i="15"/>
  <c r="G171" i="15"/>
  <c r="I161" i="15"/>
  <c r="G172" i="15"/>
  <c r="I172" i="15" s="1"/>
  <c r="I165" i="15"/>
  <c r="K73" i="20" l="1"/>
  <c r="I48" i="18"/>
  <c r="G181" i="15"/>
  <c r="I181" i="15" s="1"/>
  <c r="K99" i="15"/>
  <c r="A78" i="17"/>
  <c r="A79" i="17" s="1"/>
  <c r="A81" i="17" s="1"/>
  <c r="A83" i="17" s="1"/>
  <c r="A85" i="17" s="1"/>
  <c r="A86" i="17" s="1"/>
  <c r="A87" i="17" s="1"/>
  <c r="A88" i="17" s="1"/>
  <c r="A89" i="17" s="1"/>
  <c r="A90" i="17" s="1"/>
  <c r="A91" i="17" s="1"/>
  <c r="A92" i="17" s="1"/>
  <c r="A93" i="17" s="1"/>
  <c r="A94" i="17" s="1"/>
  <c r="A95" i="17" s="1"/>
  <c r="A96" i="17" s="1"/>
  <c r="A97" i="17" s="1"/>
  <c r="A98" i="17" s="1"/>
  <c r="A99" i="17" s="1"/>
  <c r="A100" i="17" s="1"/>
  <c r="A101" i="17" s="1"/>
  <c r="A102" i="17" s="1"/>
  <c r="A104" i="17" s="1"/>
  <c r="A106" i="17" s="1"/>
  <c r="A108" i="17" s="1"/>
  <c r="A110" i="17" s="1"/>
  <c r="A112" i="17" s="1"/>
  <c r="A114" i="17" s="1"/>
  <c r="A116" i="17" s="1"/>
  <c r="A118" i="17" s="1"/>
  <c r="A120" i="17" s="1"/>
  <c r="A123" i="17" s="1"/>
  <c r="A76" i="17"/>
  <c r="H90" i="18"/>
  <c r="M90" i="18" s="1"/>
  <c r="P90" i="18" s="1"/>
  <c r="G91" i="18"/>
  <c r="H49" i="18"/>
  <c r="M49" i="18" s="1"/>
  <c r="P49" i="18" s="1"/>
  <c r="G50" i="18"/>
  <c r="G107" i="15"/>
  <c r="K107" i="15"/>
  <c r="I171" i="15"/>
  <c r="G178" i="15"/>
  <c r="G163" i="15"/>
  <c r="I163" i="15" s="1"/>
  <c r="I162" i="15"/>
  <c r="G184" i="15" l="1"/>
  <c r="I184" i="15" s="1"/>
  <c r="G183" i="15"/>
  <c r="I183" i="15" s="1"/>
  <c r="I49" i="18"/>
  <c r="I174" i="15"/>
  <c r="G26" i="20"/>
  <c r="G27" i="20" s="1"/>
  <c r="L27" i="20" s="1"/>
  <c r="I167" i="15"/>
  <c r="G92" i="18"/>
  <c r="H91" i="18"/>
  <c r="M91" i="18" s="1"/>
  <c r="P91" i="18" s="1"/>
  <c r="I90" i="18"/>
  <c r="G51" i="18"/>
  <c r="H51" i="18" s="1"/>
  <c r="M51" i="18" s="1"/>
  <c r="H50" i="18"/>
  <c r="M50" i="18" s="1"/>
  <c r="P50" i="18" s="1"/>
  <c r="P51" i="18" s="1"/>
  <c r="G31" i="18" s="1"/>
  <c r="G33" i="18" s="1"/>
  <c r="G179" i="15"/>
  <c r="I179" i="15" s="1"/>
  <c r="I178" i="15"/>
  <c r="G111" i="15"/>
  <c r="G197" i="15"/>
  <c r="I91" i="18" l="1"/>
  <c r="I185" i="15"/>
  <c r="G30" i="20" s="1"/>
  <c r="I123" i="15"/>
  <c r="G22" i="20"/>
  <c r="G23" i="20" s="1"/>
  <c r="L23" i="20" s="1"/>
  <c r="G93" i="18"/>
  <c r="H93" i="18" s="1"/>
  <c r="M93" i="18" s="1"/>
  <c r="H92" i="18"/>
  <c r="M92" i="18" s="1"/>
  <c r="P92" i="18" s="1"/>
  <c r="P93" i="18" s="1"/>
  <c r="G73" i="18" s="1"/>
  <c r="G75" i="18" s="1"/>
  <c r="I50" i="18"/>
  <c r="I51" i="18" s="1"/>
  <c r="G199" i="15"/>
  <c r="I199" i="15" s="1"/>
  <c r="I197" i="15"/>
  <c r="G198" i="15"/>
  <c r="I198" i="15" s="1"/>
  <c r="G112" i="15"/>
  <c r="I111" i="15"/>
  <c r="G31" i="20" l="1"/>
  <c r="L31" i="20" s="1"/>
  <c r="L33" i="20" s="1"/>
  <c r="I126" i="15"/>
  <c r="I92" i="18"/>
  <c r="I93" i="18" s="1"/>
  <c r="G114" i="15"/>
  <c r="I114" i="15" s="1"/>
  <c r="G113" i="15"/>
  <c r="I112" i="15"/>
  <c r="F125" i="20" l="1"/>
  <c r="G125" i="20" s="1"/>
  <c r="F73" i="20"/>
  <c r="G73" i="20" s="1"/>
  <c r="F127" i="20"/>
  <c r="G127" i="20" s="1"/>
  <c r="F75" i="20"/>
  <c r="G75" i="20" s="1"/>
  <c r="F74" i="20"/>
  <c r="G74" i="20" s="1"/>
  <c r="F126" i="20"/>
  <c r="G126" i="20" s="1"/>
  <c r="I113" i="15"/>
  <c r="G117" i="15"/>
  <c r="I118" i="15" l="1"/>
  <c r="I128" i="15" l="1"/>
  <c r="M93" i="20" l="1"/>
  <c r="D25" i="27" l="1"/>
  <c r="E26" i="27"/>
  <c r="D26" i="27" s="1"/>
  <c r="F26" i="27" l="1"/>
  <c r="E27" i="27" l="1"/>
  <c r="F27" i="27"/>
  <c r="D27" i="27" l="1"/>
  <c r="E28" i="27"/>
  <c r="E29" i="27" l="1"/>
  <c r="D29" i="27" s="1"/>
  <c r="D28" i="27"/>
  <c r="F28" i="27"/>
  <c r="F29" i="27" l="1"/>
  <c r="F30" i="27" l="1"/>
  <c r="E30" i="27"/>
  <c r="D30" i="27" l="1"/>
  <c r="F31" i="27" s="1"/>
  <c r="E31" i="27"/>
  <c r="E32" i="27" l="1"/>
  <c r="D32" i="27" s="1"/>
  <c r="D31" i="27"/>
  <c r="F32" i="27" s="1"/>
  <c r="F33" i="27" l="1"/>
  <c r="E33" i="27"/>
  <c r="D33" i="27" l="1"/>
  <c r="F34" i="27" s="1"/>
  <c r="E34" i="27"/>
  <c r="D34" i="27" l="1"/>
  <c r="F35" i="27" s="1"/>
  <c r="E35" i="27"/>
  <c r="D35" i="27" s="1"/>
  <c r="E36" i="27" l="1"/>
  <c r="F36" i="27"/>
  <c r="E37" i="27" l="1"/>
  <c r="D36" i="27"/>
  <c r="F37" i="27" s="1"/>
  <c r="D37" i="27" l="1"/>
  <c r="F38" i="27" s="1"/>
  <c r="E38" i="27"/>
  <c r="D38" i="27" s="1"/>
  <c r="F39" i="27" l="1"/>
  <c r="E39" i="27"/>
  <c r="D39" i="27" l="1"/>
  <c r="F40" i="27" s="1"/>
  <c r="E40" i="27"/>
  <c r="E41" i="27" l="1"/>
  <c r="D41" i="27" s="1"/>
  <c r="D40" i="27"/>
  <c r="F41" i="27" s="1"/>
  <c r="F42" i="27" l="1"/>
  <c r="E42" i="27"/>
  <c r="E43" i="27" l="1"/>
  <c r="D42" i="27"/>
  <c r="F43" i="27" s="1"/>
  <c r="D43" i="27" l="1"/>
  <c r="F44" i="27" s="1"/>
  <c r="E44" i="27"/>
  <c r="D44" i="27" s="1"/>
  <c r="F45" i="27" l="1"/>
  <c r="E45" i="27"/>
  <c r="D45" i="27" l="1"/>
  <c r="F46" i="27" s="1"/>
  <c r="E46" i="27"/>
  <c r="D46" i="27" l="1"/>
  <c r="F47" i="27" s="1"/>
  <c r="E47" i="27"/>
  <c r="D47" i="27" s="1"/>
  <c r="F48" i="27" l="1"/>
  <c r="E48" i="27"/>
  <c r="D48" i="27" s="1"/>
  <c r="D50" i="27" l="1"/>
  <c r="D49" i="27"/>
  <c r="F16" i="27" s="1"/>
  <c r="F18" i="27" s="1"/>
  <c r="F25" i="27"/>
  <c r="E25" i="27"/>
  <c r="F12" i="27"/>
  <c r="G36" i="20"/>
  <c r="G37" i="20"/>
  <c r="L37" i="20"/>
  <c r="G40" i="20"/>
  <c r="G41" i="20"/>
  <c r="L41" i="20"/>
  <c r="L43" i="20"/>
  <c r="I73" i="20"/>
  <c r="J73" i="20"/>
  <c r="L73" i="20"/>
  <c r="N73" i="20"/>
  <c r="I74" i="20"/>
  <c r="J74" i="20"/>
  <c r="L74" i="20"/>
  <c r="N74" i="20"/>
  <c r="I75" i="20"/>
  <c r="J75" i="20"/>
  <c r="L75" i="20"/>
  <c r="N75" i="20"/>
  <c r="L93" i="20"/>
  <c r="N93" i="20"/>
  <c r="L95" i="20"/>
  <c r="I125" i="20"/>
  <c r="J125" i="20"/>
  <c r="L125" i="20"/>
  <c r="N125" i="20"/>
  <c r="I126" i="20"/>
  <c r="J126" i="20"/>
  <c r="L126" i="20"/>
  <c r="N126" i="20"/>
  <c r="I127" i="20"/>
  <c r="J127" i="20"/>
  <c r="L127" i="20"/>
  <c r="N127" i="20"/>
  <c r="L145" i="20"/>
  <c r="N145" i="20"/>
  <c r="I11" i="15"/>
  <c r="D15" i="15"/>
  <c r="I15" i="15"/>
  <c r="I18" i="15"/>
  <c r="I29" i="15"/>
  <c r="D189" i="15"/>
  <c r="D196" i="15"/>
  <c r="I196" i="15"/>
  <c r="D200" i="15"/>
  <c r="I200" i="15"/>
  <c r="D202" i="15"/>
  <c r="I202" i="15"/>
  <c r="D205" i="15"/>
  <c r="I205" i="15"/>
  <c r="D209" i="15"/>
  <c r="I209" i="15"/>
  <c r="D214" i="15"/>
  <c r="I214" i="15"/>
  <c r="I257" i="15"/>
  <c r="G268" i="15"/>
  <c r="I268" i="15"/>
  <c r="I271" i="15"/>
  <c r="I284" i="15"/>
  <c r="I286" i="15"/>
  <c r="I288" i="15"/>
  <c r="D7" i="25"/>
  <c r="F7" i="25"/>
  <c r="H7" i="25"/>
  <c r="H9" i="25"/>
</calcChain>
</file>

<file path=xl/sharedStrings.xml><?xml version="1.0" encoding="utf-8"?>
<sst xmlns="http://schemas.openxmlformats.org/spreadsheetml/2006/main" count="1601" uniqueCount="891">
  <si>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</si>
  <si>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</si>
  <si>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</si>
  <si>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</si>
  <si>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</si>
  <si>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</si>
  <si>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</si>
  <si>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</si>
  <si>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</si>
  <si>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</si>
  <si>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</si>
  <si>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</si>
  <si>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NET REVENUE REQUIREMENT</t>
  </si>
  <si>
    <t xml:space="preserve">DIVISOR </t>
  </si>
  <si>
    <t xml:space="preserve">  Average of 12 coincident system peaks for requirements (RQ) service       </t>
  </si>
  <si>
    <t>(Note A)</t>
  </si>
  <si>
    <t>(Note B)</t>
  </si>
  <si>
    <t>(Note C)</t>
  </si>
  <si>
    <t>(Note D)</t>
  </si>
  <si>
    <t>Annual Cost ($/kW/Yr)</t>
  </si>
  <si>
    <t>Peak Rate</t>
  </si>
  <si>
    <t>Off-Peak Rate</t>
  </si>
  <si>
    <t>Point-To-Point Rate ($/kW/Wk)</t>
  </si>
  <si>
    <t>Point-To-Point Rate ($/kW/Day)</t>
  </si>
  <si>
    <t>Capped at weekly rate</t>
  </si>
  <si>
    <t>Point-To-Point Rate ($/MWh)</t>
  </si>
  <si>
    <t>Capped at weekly</t>
  </si>
  <si>
    <t xml:space="preserve"> times 1,000)</t>
  </si>
  <si>
    <t>and daily rates</t>
  </si>
  <si>
    <t>Short Term</t>
  </si>
  <si>
    <t>Long Term</t>
  </si>
  <si>
    <t>(1)</t>
  </si>
  <si>
    <t>(2)</t>
  </si>
  <si>
    <t>(3)</t>
  </si>
  <si>
    <t>(4)</t>
  </si>
  <si>
    <t>(5)</t>
  </si>
  <si>
    <t>Form No. 1</t>
  </si>
  <si>
    <t>Transmission</t>
  </si>
  <si>
    <t>Page, Line, Col.</t>
  </si>
  <si>
    <t>Company Total</t>
  </si>
  <si>
    <t xml:space="preserve">                  Allocator</t>
  </si>
  <si>
    <t>(Col 3 times Col 4)</t>
  </si>
  <si>
    <t>RATE BASE:</t>
  </si>
  <si>
    <t xml:space="preserve">  Production</t>
  </si>
  <si>
    <t>NA</t>
  </si>
  <si>
    <t xml:space="preserve">  Transmission</t>
  </si>
  <si>
    <t xml:space="preserve">  Distribution</t>
  </si>
  <si>
    <t xml:space="preserve">  General &amp; Intangible</t>
  </si>
  <si>
    <t>W/S</t>
  </si>
  <si>
    <t xml:space="preserve">  Common</t>
  </si>
  <si>
    <t>356.1</t>
  </si>
  <si>
    <t>GP=</t>
  </si>
  <si>
    <t>NET PLANT IN SERVICE</t>
  </si>
  <si>
    <t>NP=</t>
  </si>
  <si>
    <t>NP</t>
  </si>
  <si>
    <t xml:space="preserve">LAND HELD FOR FUTURE USE </t>
  </si>
  <si>
    <t>TE</t>
  </si>
  <si>
    <t>GP</t>
  </si>
  <si>
    <t xml:space="preserve">  Transmission </t>
  </si>
  <si>
    <t xml:space="preserve">     Less Account 565</t>
  </si>
  <si>
    <t xml:space="preserve">  A&amp;G</t>
  </si>
  <si>
    <t xml:space="preserve">     Less FERC Annual Fees</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</si>
  <si>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</si>
  <si>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</si>
  <si>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</si>
  <si>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</si>
  <si>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</si>
  <si>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</si>
  <si>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</si>
  <si>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</si>
  <si>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</si>
  <si>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TOTAL OTHER TAXES  (sum lines 13 - 19)</t>
  </si>
  <si>
    <t xml:space="preserve">INCOME TAXES          </t>
  </si>
  <si>
    <t xml:space="preserve">RETURN </t>
  </si>
  <si>
    <t xml:space="preserve">                SUPPORTING CALCULATIONS AND NOTES</t>
  </si>
  <si>
    <t xml:space="preserve">TRANSMISSION EXPENSES </t>
  </si>
  <si>
    <t>TE=</t>
  </si>
  <si>
    <t>TRANSMISSION PLANT INCLUDED IN ISO RATES</t>
  </si>
  <si>
    <t>TP=</t>
  </si>
  <si>
    <t>Form 1 Reference</t>
  </si>
  <si>
    <t>$</t>
  </si>
  <si>
    <t>Allocation</t>
  </si>
  <si>
    <t>W&amp;S Allocator</t>
  </si>
  <si>
    <t xml:space="preserve">  Other</t>
  </si>
  <si>
    <t>($ / Allocation)</t>
  </si>
  <si>
    <t>=</t>
  </si>
  <si>
    <t>% Electric</t>
  </si>
  <si>
    <t xml:space="preserve">  Electric</t>
  </si>
  <si>
    <t>200.3.c</t>
  </si>
  <si>
    <t>(line 17 / line 20)</t>
  </si>
  <si>
    <t>(line 16)</t>
  </si>
  <si>
    <t>CE</t>
  </si>
  <si>
    <t xml:space="preserve">  Gas</t>
  </si>
  <si>
    <t>*</t>
  </si>
  <si>
    <t xml:space="preserve">  Water</t>
  </si>
  <si>
    <t>RETURN (R)</t>
  </si>
  <si>
    <t>Preferred Dividends (118.29c) (positive number)</t>
  </si>
  <si>
    <t>Common Stock</t>
  </si>
  <si>
    <t>(sum lines 23-25)</t>
  </si>
  <si>
    <t>Cost</t>
  </si>
  <si>
    <t>%</t>
  </si>
  <si>
    <t>(Note P)</t>
  </si>
  <si>
    <t>Weighted</t>
  </si>
  <si>
    <t>=WCLTD</t>
  </si>
  <si>
    <t xml:space="preserve">  Common Stock  (line 26)</t>
  </si>
  <si>
    <t>=R</t>
  </si>
  <si>
    <t>REVENUE CREDITS</t>
  </si>
  <si>
    <t>ACCOUNT 447 (SALES FOR RESALE)</t>
  </si>
  <si>
    <t>(310-311)</t>
  </si>
  <si>
    <t>(Note Q)</t>
  </si>
  <si>
    <t xml:space="preserve">  Total of (a)-(b)</t>
  </si>
  <si>
    <t xml:space="preserve">  a. Transmission charges for all transmission transactions </t>
  </si>
  <si>
    <t>Note</t>
  </si>
  <si>
    <t>Letter</t>
  </si>
  <si>
    <t>A</t>
  </si>
  <si>
    <t>B</t>
  </si>
  <si>
    <t>C</t>
  </si>
  <si>
    <t>D</t>
  </si>
  <si>
    <t>E</t>
  </si>
  <si>
    <t>F</t>
  </si>
  <si>
    <t>G</t>
  </si>
  <si>
    <t>H</t>
  </si>
  <si>
    <t>I</t>
  </si>
  <si>
    <t>J</t>
  </si>
  <si>
    <t>K</t>
  </si>
  <si>
    <t>L</t>
  </si>
  <si>
    <t>M</t>
  </si>
  <si>
    <t>N</t>
  </si>
  <si>
    <t>O</t>
  </si>
  <si>
    <t>P</t>
  </si>
  <si>
    <t>Q</t>
  </si>
  <si>
    <t>R</t>
  </si>
  <si>
    <t>Includes income related only to transmission facilities, such as pole attachments, rentals and special use.</t>
  </si>
  <si>
    <t xml:space="preserve">  Plus Contract Demand of firm P-T-P over one year</t>
  </si>
  <si>
    <t>TOTAL REVENUE CREDITS  (sum lines 2-5)</t>
  </si>
  <si>
    <t xml:space="preserve">Network &amp; P-to-P Rate ($/kW/Mo) </t>
  </si>
  <si>
    <t xml:space="preserve">  Account No. 281 (enter negative)</t>
  </si>
  <si>
    <t xml:space="preserve">  Account No. 282 (enter negative)</t>
  </si>
  <si>
    <t xml:space="preserve">  Account No. 283 (enter negative)</t>
  </si>
  <si>
    <t xml:space="preserve">  Account No. 255 (enter negative)</t>
  </si>
  <si>
    <t xml:space="preserve">  Account No. 190 </t>
  </si>
  <si>
    <t>RATE BASE  (sum lines 18, 24, 25, &amp; 29)</t>
  </si>
  <si>
    <t xml:space="preserve">  Prepayments (Account 165)</t>
  </si>
  <si>
    <t xml:space="preserve">  a. Bundled Non-RQ Sales for Resale (311.x.h)</t>
  </si>
  <si>
    <t xml:space="preserve">  Revenues from Grandfathered Interzonal Transactions</t>
  </si>
  <si>
    <t xml:space="preserve">  Revenues from service provided by the ISO at a discount</t>
  </si>
  <si>
    <t xml:space="preserve">  Less 12 CP of firm P-T-P over one year (enter negative)</t>
  </si>
  <si>
    <t>Divisor (sum lines 8-14)</t>
  </si>
  <si>
    <t>(line 7 / line 15)</t>
  </si>
  <si>
    <t>(line 16 / 12)</t>
  </si>
  <si>
    <t>(line 16 / 52; line 16 / 52)</t>
  </si>
  <si>
    <t xml:space="preserve">  Total  (sum lines 17 - 19)</t>
  </si>
  <si>
    <t>Load</t>
  </si>
  <si>
    <t>(page 4, line 37)</t>
  </si>
  <si>
    <t xml:space="preserve">  Plus 12 CP of firm bundled sales over one year not in line 8</t>
  </si>
  <si>
    <t xml:space="preserve">  Plus 12 CP of Network Load not in line 8</t>
  </si>
  <si>
    <t>FIT =</t>
  </si>
  <si>
    <t>SIT=</t>
  </si>
  <si>
    <t>p =</t>
  </si>
  <si>
    <t xml:space="preserve">     CIT=(T/1-T) * (1-(WCLTD/R)) =</t>
  </si>
  <si>
    <t xml:space="preserve">      1 / (1 - T)  = (from line 21)</t>
  </si>
  <si>
    <t xml:space="preserve">       and FIT, SIT &amp; p are as given in footnote K.</t>
  </si>
  <si>
    <t>REV. REQUIREMENT  (sum lines 8, 12, 20, 27, 28)</t>
  </si>
  <si>
    <t>calculated</t>
  </si>
  <si>
    <t>WS</t>
  </si>
  <si>
    <t xml:space="preserve">  Less Contract Demands from service over one year provided by ISO at a discount (enter negative)</t>
  </si>
  <si>
    <t>WORKING CAPITAL  (Note H)</t>
  </si>
  <si>
    <t xml:space="preserve">  CWC  </t>
  </si>
  <si>
    <t>Total  (sum lines 27-29)</t>
  </si>
  <si>
    <t xml:space="preserve">  b. Transmission charges for all transmission transactions included in Divisor on Page 1</t>
  </si>
  <si>
    <t xml:space="preserve">  b. Bundled Sales for Resale  included in Divisor on page 1</t>
  </si>
  <si>
    <t>Enter dollar amounts</t>
  </si>
  <si>
    <t xml:space="preserve">  Total  (sum lines 12-15)</t>
  </si>
  <si>
    <t xml:space="preserve">Less Preferred Stock (line 28) </t>
  </si>
  <si>
    <t>5a</t>
  </si>
  <si>
    <t xml:space="preserve">The FERC's annual charges for the year assessed the Transmission Owner for service under this tariff. </t>
  </si>
  <si>
    <t>S</t>
  </si>
  <si>
    <t>(Note T)</t>
  </si>
  <si>
    <t>T</t>
  </si>
  <si>
    <t>Transmission plant included in ISO rates  (line 1 less lines 2 &amp; 3)</t>
  </si>
  <si>
    <t>page 1 of 5</t>
  </si>
  <si>
    <t>page 2 of 5</t>
  </si>
  <si>
    <t>page 3 of 5</t>
  </si>
  <si>
    <t>page 4 of 5</t>
  </si>
  <si>
    <t>page 5 of 5</t>
  </si>
  <si>
    <t>219.20-24.c</t>
  </si>
  <si>
    <t>219.26.c</t>
  </si>
  <si>
    <t>263.i</t>
  </si>
  <si>
    <t>201.3.d</t>
  </si>
  <si>
    <t>201.3.e</t>
  </si>
  <si>
    <t>(330.x.n)</t>
  </si>
  <si>
    <t>U</t>
  </si>
  <si>
    <t>Long Term Interest (117, sum of 62.c through 67.c)</t>
  </si>
  <si>
    <t>Proprietary Capital (112.16.c)</t>
  </si>
  <si>
    <t>Less Account 216.1 (112.12.c)  (enter negative)</t>
  </si>
  <si>
    <t>207.75.g</t>
  </si>
  <si>
    <t>1a</t>
  </si>
  <si>
    <t xml:space="preserve">  Account No. 456.1</t>
  </si>
  <si>
    <r>
      <t>Removes dollar amount of transmission expenses included in the OATT ancillary services rates, including Account Nos. 561.1, 561.2,</t>
    </r>
    <r>
      <rPr>
        <b/>
        <sz val="12"/>
        <rFont val="Times New Roman"/>
        <family val="1"/>
      </rPr>
      <t xml:space="preserve"> </t>
    </r>
    <r>
      <rPr>
        <sz val="12"/>
        <rFont val="Times New Roman"/>
        <family val="1"/>
      </rPr>
      <t xml:space="preserve"> 561.3, and 561.BA.</t>
    </r>
  </si>
  <si>
    <t>Account 456.1 entry shall be the annual total of the quarterly values reported at Form 1, 330.x.n.</t>
  </si>
  <si>
    <t>V</t>
  </si>
  <si>
    <t>205.46.g</t>
  </si>
  <si>
    <t>205.5.g &amp; 207.99.g</t>
  </si>
  <si>
    <t>321.96.b</t>
  </si>
  <si>
    <t>323.197.b</t>
  </si>
  <si>
    <t>336.11.b</t>
  </si>
  <si>
    <t>354.20.b</t>
  </si>
  <si>
    <t>354.21.b</t>
  </si>
  <si>
    <t>354.23.b</t>
  </si>
  <si>
    <t>36a</t>
  </si>
  <si>
    <t>W</t>
  </si>
  <si>
    <t>X</t>
  </si>
  <si>
    <t>REV. REQUIREMENT TO BE COLLECTED UNDER ATTACHMENT O</t>
  </si>
  <si>
    <t>included in Attachment GG]</t>
  </si>
  <si>
    <t xml:space="preserve">[Revenue Requirement for facilities included on page 2, line 2, and also  </t>
  </si>
  <si>
    <t xml:space="preserve">  [Rate Base (page 2, line 30) * Rate of Return (page 4, line 30)]</t>
  </si>
  <si>
    <t>References to data from FERC Form 1 are indicated as:   #.y.x  (page, line, column)</t>
  </si>
  <si>
    <t>General Note:   References to pages in this formulary rate are indicated as:  (page#, line#, col.#)</t>
  </si>
  <si>
    <t>(Note E)</t>
  </si>
  <si>
    <t xml:space="preserve">       where WCLTD=(page 4, line 27) and R= (page 4, line 30)</t>
  </si>
  <si>
    <t>FERC Annual Charge ($/MWh)</t>
  </si>
  <si>
    <t>(line 1- line 7)</t>
  </si>
  <si>
    <t>(line 2- line 8)</t>
  </si>
  <si>
    <t>(line 3 - line 9)</t>
  </si>
  <si>
    <t>(line 4 - line 10)</t>
  </si>
  <si>
    <t>(line 5 - line 11)</t>
  </si>
  <si>
    <t xml:space="preserve">  Less Contract Demand from Grandfathered Interzonal Transactions over one year (enter negative)  (Note S)</t>
  </si>
  <si>
    <t xml:space="preserve">     Less LSE Expenses included in Transmission O&amp;M Accounts  (Note V)</t>
  </si>
  <si>
    <t xml:space="preserve">     Less EPRI &amp; Reg. Comm. Exp. &amp; Non-safety  Ad.  (Note I)</t>
  </si>
  <si>
    <t xml:space="preserve">     Plus Transmission Related Reg. Comm.  Exp.  (Note I)</t>
  </si>
  <si>
    <t>TAXES OTHER THAN INCOME TAXES  (Note J)</t>
  </si>
  <si>
    <t>(Note K)</t>
  </si>
  <si>
    <t>Less transmission plant excluded from ISO rates  (Note M)</t>
  </si>
  <si>
    <t>Total transmission plant  (page 2, line 2, column 3)</t>
  </si>
  <si>
    <t>Less transmission plant included in OATT Ancillary Services  (Note N )</t>
  </si>
  <si>
    <t>Percentage of transmission plant included in ISO Rates  (line 4 divided by line 1)</t>
  </si>
  <si>
    <t>Total transmission expenses  (page 3, line 1, column 3)</t>
  </si>
  <si>
    <t>Less transmission expenses included in OATT Ancillary Services  (Note L)</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</si>
  <si>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</si>
  <si>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</si>
  <si>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</si>
  <si>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</si>
  <si>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COMMON PLANT ALLOCATOR  (CE)  (Note O)</t>
  </si>
  <si>
    <t xml:space="preserve">  Preferred Stock  (112.3.c)</t>
  </si>
  <si>
    <t>ACCOUNT 454 (RENT FROM ELECTRIC PROPERTY)  (Note R)</t>
  </si>
  <si>
    <t>ACCOUNT 456.1 (OTHER ELECTRIC REVENUES)  (Note U)</t>
  </si>
  <si>
    <t>TOTAL WORKING CAPITAL  (sum lines 26 - 28)</t>
  </si>
  <si>
    <t>TOTAL NET PLANT  (sum lines 13-17)</t>
  </si>
  <si>
    <t>TOTAL GROSS PLANT  (sum lines 1-5)</t>
  </si>
  <si>
    <t>TOTAL ACCUM. DEPRECIATION  (sum lines 7-11)</t>
  </si>
  <si>
    <t>Rate Formula Template</t>
  </si>
  <si>
    <t>Utilizing FERC Form 1 Data</t>
  </si>
  <si>
    <t>Inputs Required:</t>
  </si>
  <si>
    <t>Cash Working Capital assigned to transmission is one-eighth of O&amp;M allocated to transmission at page 3, line 8, column 5.  Prepayments are the electric related prepayments booked to Account No. 165 and reported on Page 111, line 57 in the Form 1.</t>
  </si>
  <si>
    <t xml:space="preserve">Line 5 - EPRI Annual Membership Dues listed in Form 1 at 353.f, all Regulatory Commission Expenses itemized at 351.h, and non-safety related advertising included in Account 930.1.  Line 5a - Regulatory Commission Expenses directly related to transmission service, ISO filings, or transmission siting itemized at 351.h. </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</si>
  <si>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</si>
  <si>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Removes transmission plant determined by Commission order to be state-jurisdictional according to the seven-factor test (until Form 1 balances are adjusted to reflect application of seven-factor test).</t>
  </si>
  <si>
    <t>Line 33 must equal zero since all short-term power sales must be unbundled and the transmission component reflected in Account No. 456.1 and all other uses are to be included in the divisor.</t>
  </si>
  <si>
    <t>GROSS REVENUE REQUIREMENT  (page 3, line 31)</t>
  </si>
  <si>
    <t>(line 16 / 260; line 16 / 365)</t>
  </si>
  <si>
    <t>(line 16 / 4,160; line 16 / 8,760</t>
  </si>
  <si>
    <t>LESS ATTACHMENT GG ADJUSTMENT [Attachment GG, page 2, line 3, column 10]   (Note W)</t>
  </si>
  <si>
    <t>Grandfathered agreements whose rates have been changed to eliminate or mitigate pancaking - the revenues are included in line 4, page 1 and the loads are included in line 13, page 1.  Grandfathered agreements whose rates have not been changed to eliminate or mitigate pancaking - the revenues are not included in line 4, page 1 nor are the loads included in line 13, page 1.</t>
  </si>
  <si>
    <t>The revenues credited on page 1, lines 2-5 shall include only the amounts received directly (in the case of grandfathered agreements) or from the ISO (for service under this tariff) reflecting the Transmission Owner's integrated transmission facilities.  They do not include revenues associated with FERC annual charges, gross receipts taxes, ancillary services, facilities not included in this template (e.g., direct assignment facilities and GSUs) which are not recovered under this Rate Formula Template.</t>
  </si>
  <si>
    <t>Peak as would be reported on page 401, column d of Form 1 at the time of the applicable pricing zone coincident monthly peaks.</t>
  </si>
  <si>
    <t>Labeled LF on page 328 of Form 1 at the time of the applicable pricing zone coincident monthly peaks.</t>
  </si>
  <si>
    <t>30a</t>
  </si>
  <si>
    <t>included in Attachment MM]</t>
  </si>
  <si>
    <t>(line 29 - line 30 - line 30a)</t>
  </si>
  <si>
    <t>36b</t>
  </si>
  <si>
    <t xml:space="preserve">  Total of (a)-(b)-(c)-(d)</t>
  </si>
  <si>
    <t>Y</t>
  </si>
  <si>
    <t>Z</t>
  </si>
  <si>
    <t>219.28.c &amp; 200.21.c</t>
  </si>
  <si>
    <t>O&amp;M  (Note BB)</t>
  </si>
  <si>
    <t>DEPRECIATION AND AMORTIZATION EXPENSE (Note AA)</t>
  </si>
  <si>
    <t>336.10.f &amp; 336.1.f</t>
  </si>
  <si>
    <t xml:space="preserve">Account Nos. 561.4 and 561.8 consist of RTO expenses billed to load-serving entities and are not included in Transmission Owner revenue requirements.  </t>
  </si>
  <si>
    <t>AA</t>
  </si>
  <si>
    <t>Schedule 10-FERC charges should not be included in O&amp;M recovered under this Attachment O.</t>
  </si>
  <si>
    <t>BB</t>
  </si>
  <si>
    <t>Labeled LF, LU, IF, IU on pages 310-311 of Form 1 at the time of the applicable pricing zone coincident monthly peaks.</t>
  </si>
  <si>
    <t>LESS ATTACHMENT MM ADJUSTMENT [Attachment MM, page 2, line 3, column 14]   (Note Y)</t>
  </si>
  <si>
    <t xml:space="preserve">  c. Transmission charges from Schedules associated with Attachment GG  (Note X)</t>
  </si>
  <si>
    <t xml:space="preserve">  d. Transmission charges from Schedules associated with Attachment MM  (Note Z)</t>
  </si>
  <si>
    <t>6a</t>
  </si>
  <si>
    <t>6b</t>
  </si>
  <si>
    <t>6c</t>
  </si>
  <si>
    <t>CC</t>
  </si>
  <si>
    <t>DD</t>
  </si>
  <si>
    <t>23a</t>
  </si>
  <si>
    <t>23b</t>
  </si>
  <si>
    <t xml:space="preserve">  Unamortized Regulatory Asset</t>
  </si>
  <si>
    <t xml:space="preserve">  Unamortized Abandoned Plant </t>
  </si>
  <si>
    <t>DA</t>
  </si>
  <si>
    <t>EE</t>
  </si>
  <si>
    <t>FF</t>
  </si>
  <si>
    <t>Attachment O -- Republic</t>
  </si>
  <si>
    <t xml:space="preserve">     Less Account 566</t>
  </si>
  <si>
    <t>321.97.b</t>
  </si>
  <si>
    <t xml:space="preserve">     Plus Amort. of Regulatory Asset</t>
  </si>
  <si>
    <t xml:space="preserve">     Plus Acct. 566 minus Amortization</t>
  </si>
  <si>
    <t>2a</t>
  </si>
  <si>
    <t>2b</t>
  </si>
  <si>
    <t>2c</t>
  </si>
  <si>
    <t>11a</t>
  </si>
  <si>
    <t xml:space="preserve">  Amortization of Abandoned  Plant  </t>
  </si>
  <si>
    <t>GG</t>
  </si>
  <si>
    <t>REPUBLIC TRANSMISSION, LLC</t>
  </si>
  <si>
    <t>6d</t>
  </si>
  <si>
    <t>6e</t>
  </si>
  <si>
    <t>(line 1 - line 6 + line 6a + line 6d + line 6e )</t>
  </si>
  <si>
    <t>Histric Year True-Up</t>
  </si>
  <si>
    <t>Interest on Historic Year True-Up</t>
  </si>
  <si>
    <t>HH</t>
  </si>
  <si>
    <t>II</t>
  </si>
  <si>
    <t>Lines 6b and 6c of page 1 will only be utilized when Republic has transmission facilities to be recovered under Schedules 7, 8, and 9.  Line 6b represents the actual ATRR for the True-Up Year, utilizing Attachment O - Republic populated with True-Up Year actual operating results.  Line 6c will represent the actual revenue Republic received, during the True-Up Year, related to the transmission facilities recovered under this Attachment O - Republic and will equal the amount reported on Page 4 of 5, line 36.</t>
  </si>
  <si>
    <t>(line 6b minus line 6c)</t>
  </si>
  <si>
    <t>JJ</t>
  </si>
  <si>
    <t>This adjusting entry will remove any residual revenue requirement on Attachment O due to rounding differences between project revenue requirements calculated on Attachment GG and /or Attachment MM, and that calculated on Attachment O, page 3 of 5, line 29, column 5.  The result of this adjustment will be a zero net revenue requirement reported on line 7 below.  If Republic ultimately has transmission assets that are recoverable under Schedules 7, 8, or 9 of the MISO Tariff, this adjustment will no longer be made.</t>
  </si>
  <si>
    <t>Pursuant to Attachment GG of the MISO Tariff, removes dollar amount of revenue requirements calculated pursuant to Attachment GG.</t>
  </si>
  <si>
    <t>Unamortized Abandoned Plant and Amortization of Abandoned Plant will be zero until the Commission accepts or approves recovery of the cost of Abandoned Plant.  Republic must submit a Section 205 filing to recover the cost of abandoned plant.</t>
  </si>
  <si>
    <t xml:space="preserve">321.112.b  </t>
  </si>
  <si>
    <t>Note CC</t>
  </si>
  <si>
    <t>Note DD</t>
  </si>
  <si>
    <t>Line 2a minus line 2b</t>
  </si>
  <si>
    <t>354.24.b, 25.b, 26.b</t>
  </si>
  <si>
    <t>TOTAL DEPRECIATION  (sum lines 9 - 11a)</t>
  </si>
  <si>
    <t xml:space="preserve">Elimination of revenue requirement rounding differences  </t>
  </si>
  <si>
    <t>(Note FF)</t>
  </si>
  <si>
    <t xml:space="preserve">Historic Year Actual ATRR    </t>
  </si>
  <si>
    <t>(Note GG)</t>
  </si>
  <si>
    <t xml:space="preserve">Historic Year Actual Revenue    </t>
  </si>
  <si>
    <t>207.58.g   (Note HH)</t>
  </si>
  <si>
    <t>219.25.c  (Note HH)</t>
  </si>
  <si>
    <t>336.7.b  (Note HH)</t>
  </si>
  <si>
    <t>GROSS PLANT IN SERVICE  (Note AA, Note II)</t>
  </si>
  <si>
    <t>ACCUMULATED DEPRECIATION  (Note AA, Note II)</t>
  </si>
  <si>
    <t>214.x.d  (Note G, Note II)</t>
  </si>
  <si>
    <t xml:space="preserve">  Materials &amp; Supplies  (Note G, Note II)</t>
  </si>
  <si>
    <t>111.57.c  (Note II)</t>
  </si>
  <si>
    <t xml:space="preserve">                                          Development of Common Stock:  (Note II)</t>
  </si>
  <si>
    <t xml:space="preserve">  Long Term Debt (112, sum of  18.c through 21.c)   (Note EE, Note II)</t>
  </si>
  <si>
    <t>( Note II)</t>
  </si>
  <si>
    <t>(Note P, Note EE, Note II)</t>
  </si>
  <si>
    <t>WAGES &amp; SALARY ALLOCATOR   (W&amp;S)   (Note JJ)</t>
  </si>
  <si>
    <t xml:space="preserve">A hypothetical capital structure of 55% debt and 45% equity will be used until the Duff-Coleman Project is first included in the MISO transmission rates or until otherwise authorized by the Commission.  After the Duff-Colman project is first included in the MISO transmission rates, the lesser of a 45% equity ratio or the actual equity ratio will be used.  The equity percentage is capped at 45%.  Republic shall prepare a workpaper annually in the form of Attachment A to the Protocols demonstrating compliance with, and any adjustments necessary to comply with, the equity cap.   </t>
  </si>
  <si>
    <t>24a</t>
  </si>
  <si>
    <t>24b</t>
  </si>
  <si>
    <t>26a</t>
  </si>
  <si>
    <t>26b</t>
  </si>
  <si>
    <t>KK</t>
  </si>
  <si>
    <t>LL</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</si>
  <si>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</si>
  <si>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 xml:space="preserve">Removes from revenue credits revenues that are distributed pursuant to Schedules associated with Attachment GG of the MISO Tariff, since the Transmission Owner's Attachment O revenue requirements have already been reduced by the Attachment GG revenue requirements.  </t>
  </si>
  <si>
    <t>Pursuant to Attachment MM of the MISO Tariff, removes dollar amount of revenue requirements calculated pursuant to Attachment MM.</t>
  </si>
  <si>
    <t xml:space="preserve">Removes from revenue credits revenues that are distributed pursuant to Schedules associated with Attachment MM of the MISO Tariff, since the Transmission Owner's Attachment O revenue requirements have already been reduced by the Attachment MM revenue requirements.  </t>
  </si>
  <si>
    <r>
      <t xml:space="preserve">Recovery of Regulatory Asset permitted only for pre-commercial and formation expenses as authorized by the Commission. </t>
    </r>
    <r>
      <rPr>
        <strike/>
        <sz val="12"/>
        <rFont val="Times New Roman"/>
        <family val="1"/>
      </rPr>
      <t xml:space="preserve"> </t>
    </r>
    <r>
      <rPr>
        <sz val="12"/>
        <rFont val="Times New Roman"/>
        <family val="1"/>
      </rPr>
      <t>Recovery of any other regulatory assets requires authorization from the Commission.</t>
    </r>
    <r>
      <rPr>
        <strike/>
        <sz val="12"/>
        <rFont val="Times New Roman"/>
        <family val="1"/>
      </rPr>
      <t xml:space="preserve">  </t>
    </r>
  </si>
  <si>
    <t xml:space="preserve">The Duff-Coleman project will be in service prior to Republic recovering a revenue requirement and no portion of the project will be in Construction Work in Progress (CWIP).  The initial investment in the Duff-Coleman Project is subject to a Total Rate Base Cap Amount, exclusive of Excluded Costs, pursuant to the terms of the Selected Developer Agreement.  The Total Rate Base Cap Amount (as defined in the Selected Developer Agreement) will be applied to page 2 line 2 (Gross Transmission Plant) plus line 23a (the unamortized balance of pre-commercial expenses).  If the Total Rate Base Cap Amount is exceeded as to costs subject to the cap, then Republic will (1) reduce the initial balance of the Regulatory Asset for pre-commercial expenses, if applicable, and (2) if necessary,  reduce the transmission gross plant balances for the difference between the actual cost of Duff-Coleman and the Total Rate Base Cap Amount (less any Regulatory Asset balance from (1) above), which will be the final balance of the initial investment and the beginning point for depreciating the facilities.  The difference from (2) above will be allocated to all applicable transmission plant accounts, based on the pro-rata share of the plant balances by account prior to any reductions in (2) above.  Republic shall file a workpaper in the form of Attachment A to the Protocols demonstrating compliance with the Total Rate Base Cap Amount and any adjustments made in order to comply with its commitments. </t>
  </si>
  <si>
    <t xml:space="preserve">Calculated using a 13 month average balance.  Calculations stated in the Attachment O - Republic Protocols for the Initial Rate Year (defined in the protocols) will be used in determining the projected net revenue requirement and Annual True-Up.  For the Initial Rate Year, Republic will use twelve months (January to December) of balances in calculating the 13 month average for the determination of the projected net revenue requirement.  </t>
  </si>
  <si>
    <t>(line 25 plus lines 26, 26a and 26b)</t>
  </si>
  <si>
    <t>If the amounts on FERC Form 1, 354.20.b , 354.21.b, 354.23.b, 354.24.b, 354.25.b and 354.26.b are zero, then the dollar amount entered on line 13 shall be 1.00.</t>
  </si>
  <si>
    <t>TOTAL O&amp;M  (sum lines 1, 2b, 2c, 3, 5a, 6, 7 less lines 1a, 2, 2a, 4, 5)</t>
  </si>
  <si>
    <t>Plant in Service, Accumulated Depreciation, and Depreciation Expense amounts exclude Asset Retirement Obligation amounts unless authorized by FERC.  Within twelve 
months after the date which is five years after the In-Service Date, Republic will prepare and file a new depreciation study pursuant to Section 205 of the Federal Power Act 
proposing updated depreciation parameters for the Project such as average remaining service lives and net salvage values.</t>
  </si>
  <si>
    <t>23c</t>
  </si>
  <si>
    <t xml:space="preserve">  Deficient or (Excess) ADIT</t>
  </si>
  <si>
    <t>For the 12 months ended</t>
  </si>
  <si>
    <t xml:space="preserve">ADJUSTMENTS TO RATE BASE  </t>
  </si>
  <si>
    <t>273.8.k (Note F)</t>
  </si>
  <si>
    <t>275.2.k (Note F)</t>
  </si>
  <si>
    <t>277.9.k (Note F)</t>
  </si>
  <si>
    <t>234.8.c (Note F)</t>
  </si>
  <si>
    <t>267.8.h (Note MM)</t>
  </si>
  <si>
    <t xml:space="preserve">(Notes CC and II) </t>
  </si>
  <si>
    <t xml:space="preserve">(Notes DD and II) </t>
  </si>
  <si>
    <r>
      <t xml:space="preserve">     T = 1 - [ ( 1 - SIT ) * ( 1 - FIT ) ] / ( 1 - SIT * FIT * p )</t>
    </r>
    <r>
      <rPr>
        <sz val="12"/>
        <rFont val="Times New Roman"/>
        <family val="1"/>
      </rPr>
      <t xml:space="preserve"> =</t>
    </r>
  </si>
  <si>
    <t>Amortization of Investment Tax Credit (266.8.f) (enter negative) (Note MM)</t>
  </si>
  <si>
    <t>Deficient or (Excess) Deferred Income Taxes (Note KK)</t>
  </si>
  <si>
    <t>Tax Effect of Permanent Differences and Depreciation of AFUDC-equity (Note LL)</t>
  </si>
  <si>
    <t>Income Tax Calculation = line 22 * line 28 * TO</t>
  </si>
  <si>
    <t>ITC Amortization Tax Adjustment</t>
  </si>
  <si>
    <t>(Note MM)</t>
  </si>
  <si>
    <t>Permanent Differences and Depreciation of AFUDC-equity Tax Adjustment (Note LL)</t>
  </si>
  <si>
    <t>TOTAL INCOME TAXES</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</si>
  <si>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</si>
  <si>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 xml:space="preserve">The currently effective income tax rate (T), where FIT is the federal income tax rate, SIT is the composite state income tax rate, p is the percentage of federal income tax deductible for state income taxes, and TO is the percentage of ownership with income tax liability.  If the utility is taxed in more than one state it must attach a work paper showing the name of each state and how the blended or composite SIT was computed.  </t>
  </si>
  <si>
    <t>(federal income tax rate)</t>
  </si>
  <si>
    <t>(composite state income tax rate)</t>
  </si>
  <si>
    <t>(percent of federal income tax deductible for state purposes)</t>
  </si>
  <si>
    <t>TO =</t>
  </si>
  <si>
    <t>(percentage of ownership with income tax liability)</t>
  </si>
  <si>
    <t xml:space="preserve">Debt cost rate = long-term interest (line 21) / long term debt (line 27).  Preferred cost rate = preferred dividends (line 22) / preferred outstanding (line 28).   The ROE will be the lower of 9.80% (inclusive of the 50 basis point RTO Adder) or the currently effective MISO region ROE plus the 50 basis point RTO Adder up to the upper end of the zone of reasonableness established by FERC.  The ROE may be subject to reduction below 9.80% to comply with th  the Schedule Guarantee pursuant to the terms of Selected Developer Agreement.  Compliance with the ROE Cap and any further reductions shall be demonstrated annually in a workpaper in the form of Attachment A to the Protocols. </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</si>
  <si>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</si>
  <si>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MM</t>
  </si>
  <si>
    <t>Investment tax credit (ITC) is recorded in accordance with the deferral method of accounting and any normalization requirements that relate to the eligibility to claim the credit or the recapture of the credit.  The balance of Account 255 is reduced by amortization of ITC, but is excluded from the computation of rate base if the utility chose to utilize amortization of ITC against operating income.  A utility that elected to utilize ITC amortization against operating income, rather than reduce rate base by unamortized ITC recorded in Account No. 255, must reduce its income tax expense by the amount of the Amortized Investment Tax Credit (Form 1, 266.8.f) multiplied by the applicable tax gross-up factor.  The impact of Account 255 on rate base or the impact of ITC amortization on income tax expense as recorded in Account 411.4 and on the revenue requirement will be supported by a work paper.</t>
  </si>
  <si>
    <t>Deficient or (Excess) ADIT Tax Adjustment</t>
  </si>
  <si>
    <t>227.5.c, .8.c &amp; .16.c</t>
  </si>
  <si>
    <t xml:space="preserve">Identified in Form 1 as being only transmission related.  If page 227, line 5 includes non-transmission costs then the transmission portion will be specified in a footnote to the Form 1.  </t>
  </si>
  <si>
    <t xml:space="preserve">  Account No. 454 &amp; 456</t>
  </si>
  <si>
    <t>(page 4, line 34 &amp; line 34a)</t>
  </si>
  <si>
    <t>34a</t>
  </si>
  <si>
    <t>ACCOUNT 456 (OTHER ELECTRIC REVENUES) (Note NN)</t>
  </si>
  <si>
    <t>NN</t>
  </si>
  <si>
    <t>Includes Account 456 Other Electric Revenues related only to transmission facilities or recovery of transmission O&amp;M, such as Schedule 50.</t>
  </si>
  <si>
    <t>Attachment 2, Line 7 (Note KK)</t>
  </si>
  <si>
    <t>Attachment 2, Line 12(d)</t>
  </si>
  <si>
    <t>Attachment 2, Line 12 (f) (Note KK)</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</si>
  <si>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ADIT Tax Adjustment is computed by multiplying each component of Deficient or (Excess) Deferred Income Taxes by the applicable tax gross-up factor.  For each re-measurement of deferred taxes, the amounts entered as the Deficient or (Excess) ADIT component of ADJUSTMENTS TO RATE BASE or as the Deficient or (Excess) ADIT Tax Adjustment component of INCOME TAXES will be supported by Attachment 2-Excess or Deficient ADIT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</si>
  <si>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TOTAL ADJUSTMENTS  (sum lines 19 - 23c)</t>
  </si>
  <si>
    <t>Page 1 of 1</t>
  </si>
  <si>
    <t>Attachment 1</t>
  </si>
  <si>
    <t>Depreciation Rates</t>
  </si>
  <si>
    <t>Republic Transmission, LLC</t>
  </si>
  <si>
    <t>INITIAL TRANSMISSION AND GENERAL PLANT DEPRECIATION RATES</t>
  </si>
  <si>
    <t>Initial Annual Depreciation Rates</t>
  </si>
  <si>
    <t>(Notes A and B)</t>
  </si>
  <si>
    <t>Line No.</t>
  </si>
  <si>
    <t>INTANGIBLE PLANT</t>
  </si>
  <si>
    <t>Organization</t>
  </si>
  <si>
    <t>Franchises and Consents</t>
  </si>
  <si>
    <t>Computer Software</t>
  </si>
  <si>
    <t>3a</t>
  </si>
  <si>
    <t>Contribution in Aid of Construction</t>
  </si>
  <si>
    <t>Note C</t>
  </si>
  <si>
    <t>TRANSMISSION PLANT</t>
  </si>
  <si>
    <t>Land Rights</t>
  </si>
  <si>
    <t>Structures &amp; Improvements</t>
  </si>
  <si>
    <t>Station Equipment</t>
  </si>
  <si>
    <t>Towers &amp; Fixtures</t>
  </si>
  <si>
    <t>Poles &amp; Fixtures</t>
  </si>
  <si>
    <t>Overhead Conductors &amp; Devices</t>
  </si>
  <si>
    <t>Roads and Trails</t>
  </si>
  <si>
    <t>GENERAL PLANT</t>
  </si>
  <si>
    <t>Office Furniture &amp; Equipment</t>
  </si>
  <si>
    <t>Computer Hardware</t>
  </si>
  <si>
    <t>Transportation Equipment</t>
  </si>
  <si>
    <t>Stores Equipment</t>
  </si>
  <si>
    <t>Communication Equipment</t>
  </si>
  <si>
    <t>Notes</t>
  </si>
  <si>
    <t>Taken directly from Republic Transmission, LLC affiliate Cross Texas Transmission, LLC ("Cross Texas") as developed by Cross Texas in its initial rate case and as updated and approved by the Public Utility Commission of Texas.</t>
  </si>
  <si>
    <t>These depreciation rates will not be changed absent a FERC order.</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</si>
  <si>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</si>
  <si>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Page 1 of 3</t>
  </si>
  <si>
    <t>Attachment 2 - Excess or Deficient Accumulated Deferred Income Taxes - Summary</t>
  </si>
  <si>
    <t xml:space="preserve">Line No. </t>
  </si>
  <si>
    <t xml:space="preserve">The primary purposes of this worksheet are to: 
 - reconcile the amounts of regulatory assets and liabilities comprising the rate base adjustment mechanism on Attachment O, Page 2, Line 23c (ADJUSTMENTS TO RATE BASE-Deficient or (Excess) ADIT) as of the beginning and end of the current test period (summarized beginning at Line 3 below) and 
- to support the amount of excess deferred tax expense or benefit recognized due to enacted change(s) in tax rate(s) on Attachment O, Page 3, Line 24a (INCOME TAXES-Deficient or (Excess) Deferred Income Taxes) and the effect of such excess deferred tax expense or benefit on the revenue requirement as reflected in the income tax allowance adjustment mechanism on Attachment O, Page 3, Line 26a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</si>
  <si>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This worksheet addresses tax law changes resulting in:
 - the decrease in federal income tax rate pursuant to the Tax Cuts and Jobs Act ("TCJA") (see Note 1a) and
 - the decrease in Indiana income tax rate (see Note 1b).
This line and lines described as "Items related to subsequent tax law changes" will be updated for subsequent tax law changes and such changes will be described in Note 1c.</t>
  </si>
  <si>
    <t>Rate Base Adjustment Mechanism - Summary</t>
  </si>
  <si>
    <t>Account</t>
  </si>
  <si>
    <t>References</t>
  </si>
  <si>
    <t>182.3 (debit or &lt;credit&gt;)</t>
  </si>
  <si>
    <t>254 (debit or &lt;credit&gt;)</t>
  </si>
  <si>
    <t>Total Deficient or (Excess) ADIT (sum of lines 5-6)</t>
  </si>
  <si>
    <t>To Attachment O, Page 2, Line 23c, Col. (3)</t>
  </si>
  <si>
    <r>
      <t>The amounts summarized above are computed in the Rate Base Adjustment Mechanism-Reconciliation of Beginning and End of Test Period Balances section of the</t>
    </r>
    <r>
      <rPr>
        <sz val="11"/>
        <color rgb="FFFF0000"/>
        <rFont val="Times New Roman"/>
        <family val="1"/>
      </rPr>
      <t xml:space="preserve"> </t>
    </r>
    <r>
      <rPr>
        <sz val="11"/>
        <rFont val="Times New Roman"/>
        <family val="1"/>
      </rPr>
      <t>worksheet with proration and averaging of activity during the test period computed in different section of Attachment 2.1 for projected revenue requirement calculations and actual revenue requirement calculations.</t>
    </r>
  </si>
  <si>
    <t>Income Tax Allowance Adjustment Mechanism - Summary</t>
  </si>
  <si>
    <t>(a)</t>
  </si>
  <si>
    <t>(b)</t>
  </si>
  <si>
    <t>(c)</t>
  </si>
  <si>
    <t>(d)</t>
  </si>
  <si>
    <t>(e)</t>
  </si>
  <si>
    <t>(f)</t>
  </si>
  <si>
    <t>Amortization or Mitigation of Deficient or &lt;Excess&gt; ADIT</t>
  </si>
  <si>
    <t>Tax Gross-up Factor</t>
  </si>
  <si>
    <t>Amortization or Mitigation with Tax Gross-up</t>
  </si>
  <si>
    <t>Amortization of deficient or excess ADIT (Note 1a)</t>
  </si>
  <si>
    <t>Mitigation adjustment - Indiana rate decrease (2014) (Note 1b)</t>
  </si>
  <si>
    <t>Items related to subsequent tax law changes</t>
  </si>
  <si>
    <t>To Attachment O, Page 3, Line 24a</t>
  </si>
  <si>
    <t>To Attachment O, Page 3, Line 26a</t>
  </si>
  <si>
    <t>The amounts summarized above are computed beginning on line 38 in the Income Tax Allowance Adjustment Mechanism section of the worksheet.</t>
  </si>
  <si>
    <t>Rate Base Adjustment Mechanism - Reconciliation of Beginning and End of Test Period Balances</t>
  </si>
  <si>
    <t>(g)</t>
  </si>
  <si>
    <t>(h)</t>
  </si>
  <si>
    <t>(i)</t>
  </si>
  <si>
    <t>(j)</t>
  </si>
  <si>
    <t>Description (+ = debit, &lt;&gt; = credit)</t>
  </si>
  <si>
    <t>Balance at Beginning of Year</t>
  </si>
  <si>
    <t>Re-measurement of ADIT</t>
  </si>
  <si>
    <t>Annual Amortization (Note 4)</t>
  </si>
  <si>
    <t>Other Adjustments
(Note 5)</t>
  </si>
  <si>
    <t>Balance at End of Year 
(d)+(e)+(f)+
(g)</t>
  </si>
  <si>
    <t>Whether subject to normalization rules
(Note 6)</t>
  </si>
  <si>
    <t>Amortization period and method</t>
  </si>
  <si>
    <t>[Insert rows as necessary]</t>
  </si>
  <si>
    <t>Total for account 182.3</t>
  </si>
  <si>
    <t>FN1. pg 232</t>
  </si>
  <si>
    <t>Total for account 254</t>
  </si>
  <si>
    <t>FN1. pg 278</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</si>
  <si>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2.1 for projected revenue requirement and actual revenue requirement. </t>
    </r>
  </si>
  <si>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</si>
  <si>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</si>
  <si>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Page 2 of 3</t>
  </si>
  <si>
    <t>Amortization of Excess or Deficient ADIT</t>
  </si>
  <si>
    <t>Annual Amortization from Table Above
(Note 4)</t>
  </si>
  <si>
    <t>Debit or &lt;Credit&gt; to Account 410.1</t>
  </si>
  <si>
    <t>Debit or &lt;Credit&gt; to Account 411.1</t>
  </si>
  <si>
    <t>Debit or &lt;Credit&gt; to Account 190</t>
  </si>
  <si>
    <t>Debit or &lt;Credit&gt; to Account 283</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</si>
  <si>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</si>
  <si>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</si>
  <si>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</si>
  <si>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</si>
  <si>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</si>
  <si>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</si>
  <si>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</si>
  <si>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</si>
  <si>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</si>
  <si>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</si>
  <si>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</si>
  <si>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</si>
  <si>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</si>
  <si>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</si>
  <si>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</si>
  <si>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</si>
  <si>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</si>
  <si>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</si>
  <si>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</si>
  <si>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</si>
  <si>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</si>
  <si>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</si>
  <si>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 applicable</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</si>
  <si>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</si>
  <si>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</si>
  <si>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</si>
  <si>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 xml:space="preserve">Additional information is provided in Note </t>
  </si>
  <si>
    <t xml:space="preserve">Re-measurement entry </t>
  </si>
  <si>
    <t xml:space="preserve">(c) </t>
  </si>
  <si>
    <t>Debit or &lt;Credit&gt;</t>
  </si>
  <si>
    <t>Comments or References</t>
  </si>
  <si>
    <t>182.3 (tax-related, included in rate base - protected)</t>
  </si>
  <si>
    <t>182.3 (tax-related, included in rate base - unprotected)</t>
  </si>
  <si>
    <t>182.3 (tax-related, not in rate base))</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</si>
  <si>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</si>
  <si>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</si>
  <si>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</si>
  <si>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</si>
  <si>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</si>
  <si>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Account 410.1</t>
  </si>
  <si>
    <t>Account 411.1</t>
  </si>
  <si>
    <t>Account 410.2</t>
  </si>
  <si>
    <t>Account 411.2</t>
  </si>
  <si>
    <t xml:space="preserve"> (sum of lines </t>
  </si>
  <si>
    <t>44-59)</t>
  </si>
  <si>
    <t>Page 3 of 3</t>
  </si>
  <si>
    <t xml:space="preserve">Analysis of 2017 decrease in federal income tax rate - Republic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</si>
  <si>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1b - Summary of </t>
  </si>
  <si>
    <t>Phase-down of Indiana income tax rates through July 1, 2021</t>
  </si>
  <si>
    <t xml:space="preserve">Analysis of decrease in Indiana income tax rate - Republic had not begun providing electric transmission service prior to the 2014 Indiana change in tax law and Republic has yet to recover Indiana income taxes in rates.  The construction period for Republic's depreciable plant has occurred while various Indiana income tax rates were in effect.  In addition, different Indiana income tax rates will apply to its first three years of operation.  Republic measures its ADIT balances based on the enacted tax rates expected to apply to the years in which the timing differences are expected to reverse.  Re-forecasts of when timing differences are expected to reverse would impact ADIT measurement.  Reversal of timing differences in tax years other than the years such timing differences were projected to reverse would impact ADIT measurement of the remaining timing differences.  The tax-related regulatory asset in Account 182.3 and deferred tax liabilities in Accounts 282 and 283 related to accrued/capitalized AFUDC-equity and the carrying charge for deferred pre-commercial costs are measured based on the timing of the expected rate recovery of these after-tax items.  Re-forecasts of when rate recovery occurs would impact the computation of the regulatory asset for such items with equity returns computed on an after-tax basis and would also cause measurement of associated ADIT.  Remeasurements of ADIT have not occurred and, thus, rate base has not been affected and refundable excess ADIT amounts or recoverable deficient ADIT amounts do not exist. </t>
  </si>
  <si>
    <t>[name of tax law change]</t>
  </si>
  <si>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</si>
  <si>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11"/>
        <rFont val="Times New Roman"/>
        <family val="1"/>
      </rPr>
      <t>Note 3</t>
    </r>
    <r>
      <rPr>
        <sz val="11"/>
        <rFont val="Times New Roman"/>
        <family val="1"/>
      </rPr>
      <t xml:space="preserve"> - [Complete to support information above.]</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</si>
  <si>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</si>
  <si>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2"/>
        <rFont val="Times New Roman"/>
        <family val="1"/>
      </rPr>
      <t>Note 5</t>
    </r>
    <r>
      <rPr>
        <sz val="12"/>
        <rFont val="Times New Roman"/>
        <family val="1"/>
      </rPr>
      <t xml:space="preserve"> - No Other Adjustments during the current period. </t>
    </r>
  </si>
  <si>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</si>
  <si>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t>[Continuation of note with respect to particular changes in tax law.]</t>
  </si>
  <si>
    <t>[Insert additional notes as needed.]</t>
  </si>
  <si>
    <t>Page 1 of 2</t>
  </si>
  <si>
    <t xml:space="preserve">Attachment 2.1 - Regulatory Assets/Liabilities for Deficient/Excess ADIT - Averaging and Proration Adjustments </t>
  </si>
  <si>
    <t>Support for Attachment 2 (Excess or Deficient Accumulated Deferred Income Taxes - Summary)</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</si>
  <si>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</si>
  <si>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</si>
  <si>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</si>
  <si>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r>
      <rPr>
        <b/>
        <sz val="11"/>
        <color theme="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</si>
  <si>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</si>
  <si>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</si>
  <si>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</si>
  <si>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</si>
  <si>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</si>
  <si>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</si>
  <si>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</si>
  <si>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</si>
  <si>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</si>
  <si>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</si>
  <si>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</si>
  <si>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</si>
  <si>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</si>
  <si>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</si>
  <si>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</si>
  <si>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</si>
  <si>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</si>
  <si>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</si>
  <si>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</si>
  <si>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Month</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</si>
  <si>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</si>
  <si>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</si>
  <si>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</si>
  <si>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</si>
  <si>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</si>
  <si>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</si>
  <si>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</si>
  <si>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</si>
  <si>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</si>
  <si>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</si>
  <si>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</si>
  <si>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</si>
  <si>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</si>
  <si>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prior month (d) + (c)</t>
  </si>
  <si>
    <t>Line 2</t>
  </si>
  <si>
    <t>[(c) x (e) / (f)]</t>
  </si>
  <si>
    <t>prior month (h) + (g)</t>
  </si>
  <si>
    <t>(i) - (c) 
 [Note 4]</t>
  </si>
  <si>
    <t>[Note 5]</t>
  </si>
  <si>
    <t>[Note 6]</t>
  </si>
  <si>
    <t>[Note 7]</t>
  </si>
  <si>
    <t>(k) + (l) + (m) 
[Note 8]</t>
  </si>
  <si>
    <t>December 31,</t>
  </si>
  <si>
    <t xml:space="preserve">January </t>
  </si>
  <si>
    <t>February</t>
  </si>
  <si>
    <t xml:space="preserve">March </t>
  </si>
  <si>
    <t>April</t>
  </si>
  <si>
    <t>May</t>
  </si>
  <si>
    <t>June</t>
  </si>
  <si>
    <t>July</t>
  </si>
  <si>
    <t xml:space="preserve">August </t>
  </si>
  <si>
    <t>September</t>
  </si>
  <si>
    <t>October</t>
  </si>
  <si>
    <t>November</t>
  </si>
  <si>
    <t>December</t>
  </si>
  <si>
    <t xml:space="preserve">Total </t>
  </si>
  <si>
    <t>Account 254 - Other Regulatory Liabilities (portion related to deficient or excess ADIT)</t>
  </si>
  <si>
    <t>Page 2 of 2</t>
  </si>
  <si>
    <t>To Att. 2, Line 6</t>
  </si>
  <si>
    <r>
      <rPr>
        <b/>
        <sz val="11"/>
        <color theme="1"/>
        <rFont val="Times New Roman"/>
        <family val="1"/>
      </rPr>
      <t xml:space="preserve">Note 4  </t>
    </r>
    <r>
      <rPr>
        <sz val="11"/>
        <color theme="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</si>
  <si>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color theme="1"/>
        <rFont val="Times New Roman"/>
        <family val="1"/>
      </rPr>
      <t xml:space="preserve">Note 5  </t>
    </r>
    <r>
      <rPr>
        <sz val="11"/>
        <color theme="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</si>
  <si>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color theme="1"/>
        <rFont val="Times New Roman"/>
        <family val="1"/>
      </rPr>
      <t xml:space="preserve">Note 6  </t>
    </r>
    <r>
      <rPr>
        <sz val="11"/>
        <color theme="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</si>
  <si>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7  </t>
    </r>
    <r>
      <rPr>
        <sz val="11"/>
        <color theme="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</si>
  <si>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8  </t>
    </r>
    <r>
      <rPr>
        <sz val="11"/>
        <color theme="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</si>
  <si>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2.2 - Re-measurement of ADIT and Tax-related Regulatory Assets and Liabilities Resulting from the Tax Change Identified in Line 1</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</si>
  <si>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</si>
  <si>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2, Note 1a).  The journal entry to record the remeasurements (row 31) is based on the differences in balances of accounts recorded prior to the change in law (columns (d)-(h)) and activity in other accounts resulting from the remeasurement (columns (i)-(n)).  The remeasurement entry is also included in Att 2.  The accounting is further described in Att 2, Note 2. 
This worksheet will be included in support of the revenue requirement computation until the excess or deficient ADIT is fully amortized.  A similar worksheet will be used for subsequent changes in tax law resulting in re-measurement of ADIT.</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</si>
  <si>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</si>
  <si>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</si>
  <si>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 xml:space="preserve">(e) </t>
  </si>
  <si>
    <t>Balances and rates prior to remeasurement</t>
  </si>
  <si>
    <t>Temporary Difference</t>
  </si>
  <si>
    <t>Item</t>
  </si>
  <si>
    <t>Normalized?</t>
  </si>
  <si>
    <t xml:space="preserve">AFUDC-debt </t>
  </si>
  <si>
    <t>U, non-RB</t>
  </si>
  <si>
    <t>AFUDC-equity</t>
  </si>
  <si>
    <t>Costs capitalized for tax, expensed for books</t>
  </si>
  <si>
    <t>Carrying charge-debt</t>
  </si>
  <si>
    <t>Carrying charge-equity</t>
  </si>
  <si>
    <t>Remeasured balances and rates</t>
  </si>
  <si>
    <t>Other accounts affected by remeasurement</t>
  </si>
  <si>
    <t>Remeasurement journal entry:  debt or &lt;credit&gt; (to Attachment 2)</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</si>
  <si>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</si>
  <si>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</si>
  <si>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</si>
  <si>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</si>
  <si>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</si>
  <si>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</si>
  <si>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</si>
  <si>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Attachment GG - Republic</t>
  </si>
  <si>
    <t>Formula Rate calculation</t>
  </si>
  <si>
    <t xml:space="preserve"> Utilizing Attachment O Data</t>
  </si>
  <si>
    <t>To be completed in conjunction with Attachment O-Republic</t>
  </si>
  <si>
    <t>Attachment O</t>
  </si>
  <si>
    <t>Gross Transmission Plant - Total</t>
  </si>
  <si>
    <t>Attach O, p 2, line 2 + 23a + 23b col 5 (Note A)</t>
  </si>
  <si>
    <t>Net Transmission Plant - Total</t>
  </si>
  <si>
    <r>
      <t>Attach O, p 2, line 14 +23a +</t>
    </r>
    <r>
      <rPr>
        <sz val="12"/>
        <rFont val="Arial"/>
        <family val="2"/>
      </rPr>
      <t>23b col 5 (Note B)</t>
    </r>
  </si>
  <si>
    <t>O&amp;M EXPENSE</t>
  </si>
  <si>
    <t>Total O&amp;M Allocated to Transmission</t>
  </si>
  <si>
    <t>Attach O, p 3, line 8 col 5</t>
  </si>
  <si>
    <t>Annual Allocation Factor for O&amp;M</t>
  </si>
  <si>
    <t>(line 3 divided by line 1 col 3)</t>
  </si>
  <si>
    <t>GENERAL AND COMMON (G&amp;C) DEPRECIATION EXPENSE</t>
  </si>
  <si>
    <t>5</t>
  </si>
  <si>
    <t>Total G&amp;C Depreciation Expense</t>
  </si>
  <si>
    <t>Attach O, p 3, line 10 + 11 + 11a, col 5 (Note H)</t>
  </si>
  <si>
    <t>6</t>
  </si>
  <si>
    <t>Annual Allocation Factor for G&amp;C Depreciation Expense</t>
  </si>
  <si>
    <t>(line 5 divided by line 1 col 3)</t>
  </si>
  <si>
    <t>TAXES OTHER THAN INCOME TAXES</t>
  </si>
  <si>
    <t>7</t>
  </si>
  <si>
    <t>Total Other Taxes</t>
  </si>
  <si>
    <t>Attach O, p 3, line 20 col 5</t>
  </si>
  <si>
    <t>8</t>
  </si>
  <si>
    <t>Annual Allocation Factor for Other Taxes</t>
  </si>
  <si>
    <t>(line 7 divided by line 1 col 3)</t>
  </si>
  <si>
    <t>9</t>
  </si>
  <si>
    <t>Annual Allocation Factor for Expense</t>
  </si>
  <si>
    <t>Sum of line 4, 6, and 8</t>
  </si>
  <si>
    <t>INCOME TAXES</t>
  </si>
  <si>
    <t>10</t>
  </si>
  <si>
    <t>Total Income Taxes</t>
  </si>
  <si>
    <t>Attach O, p 3, line 27 col 5</t>
  </si>
  <si>
    <t>11</t>
  </si>
  <si>
    <t>Annual Allocation Factor for Income Taxes</t>
  </si>
  <si>
    <t>(line 10 divided by line 2 col 3)</t>
  </si>
  <si>
    <t>12</t>
  </si>
  <si>
    <t>Return on Rate Base</t>
  </si>
  <si>
    <t>Attach O, p 3, line 28 col 5</t>
  </si>
  <si>
    <t>13</t>
  </si>
  <si>
    <t>Annual Allocation Factor for Return on Rate Base</t>
  </si>
  <si>
    <t>(line 12 divided by line 2 col 3)</t>
  </si>
  <si>
    <t>14</t>
  </si>
  <si>
    <t>Annual Allocation Factor for Return</t>
  </si>
  <si>
    <t>Sum of line 11 and 13</t>
  </si>
  <si>
    <t xml:space="preserve">                           Network Upgrade Charge Calculation By Project</t>
  </si>
  <si>
    <t>Project Name</t>
  </si>
  <si>
    <t>MTEP Project Number</t>
  </si>
  <si>
    <t xml:space="preserve">Project Gross Plant </t>
  </si>
  <si>
    <t>Annual Expense Charge</t>
  </si>
  <si>
    <t xml:space="preserve">Project Net Plant </t>
  </si>
  <si>
    <t>Annual Return Charge</t>
  </si>
  <si>
    <t>Project Depreciation Expense</t>
  </si>
  <si>
    <t>Annual Revenue Requirement</t>
  </si>
  <si>
    <t>True-Up Adjustment</t>
  </si>
  <si>
    <t>Network Upgrade Charge</t>
  </si>
  <si>
    <t>(Page 1 line 9)</t>
  </si>
  <si>
    <t>(Col. 3 * Col. 4)</t>
  </si>
  <si>
    <t>(Page 1 line 14)</t>
  </si>
  <si>
    <t>(Col. 6 * Col. 7)</t>
  </si>
  <si>
    <t>(Sum Col. 5, 8 &amp; 9)</t>
  </si>
  <si>
    <t>(Note F)</t>
  </si>
  <si>
    <t>Sum Col. 10 &amp; 11
(Note G)</t>
  </si>
  <si>
    <t>Duff-Coleman EHV 345 kV Project</t>
  </si>
  <si>
    <t>1b</t>
  </si>
  <si>
    <t>Project 2</t>
  </si>
  <si>
    <t>P2</t>
  </si>
  <si>
    <t>1c</t>
  </si>
  <si>
    <t>Project 3</t>
  </si>
  <si>
    <t>P3</t>
  </si>
  <si>
    <t>2</t>
  </si>
  <si>
    <t>Annual Totals</t>
  </si>
  <si>
    <t>NUC and TMEPC Rev. Req. Adj For Attachment O-Republic (Attachment GG-Republic page 2, line 2, Column 10 plus Attachment GG-Republic, page 3, line 2, Column 10)</t>
  </si>
  <si>
    <r>
      <t>Gross Transmission Plant is that identified on page 2 line 2 of Attachment O</t>
    </r>
    <r>
      <rPr>
        <sz val="12"/>
        <rFont val="Arial MT"/>
      </rPr>
      <t xml:space="preserve"> - Republic and includes any Unamortized Regulatory Asset and Unamortized Abandoned Plant balances, if approved by FERC. </t>
    </r>
    <r>
      <rPr>
        <sz val="12"/>
        <rFont val="Arial MT"/>
      </rPr>
      <t>.</t>
    </r>
  </si>
  <si>
    <r>
      <t xml:space="preserve">Net Transmission Plant is that identified on page 2 line 14 of Attachment O </t>
    </r>
    <r>
      <rPr>
        <sz val="12"/>
        <rFont val="Arial MT"/>
      </rPr>
      <t xml:space="preserve">- Republic and includes any Unamortized Regulatory Asset and Unamortized Abandoned Plant balances, if approved by FERC. </t>
    </r>
  </si>
  <si>
    <r>
      <t>Project Gross Plant is the total capital investment for the project calculated in the same method as the gross plant value in line 1</t>
    </r>
    <r>
      <rPr>
        <sz val="12"/>
        <rFont val="Arial MT"/>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</si>
  <si>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r>
      <t xml:space="preserve">Project Net Plant is the Project Gross Plant Identified in Column 3 less the associated Accumulated Depreciation.  </t>
    </r>
    <r>
      <rPr>
        <sz val="12"/>
        <rFont val="Arial MT"/>
      </rPr>
      <t>The Project Net Plant amount will include any Unamortized Regulatory Asset and Unamortized Abandoned Plant balance related to the project, if approved by FERC, reported in Attachment O - Republic page 2 lines 23a and 23b.</t>
    </r>
  </si>
  <si>
    <r>
      <t xml:space="preserve">Project Depreciation Expense is the actual value booked for the project and included in the Depreciation Expense in Attachment O </t>
    </r>
    <r>
      <rPr>
        <sz val="12"/>
        <rFont val="Arial MT"/>
      </rPr>
      <t xml:space="preserve">- Republic page 3 line 12.  For clarification, amortization expense related to Regulatory Assets or Abandoned Plant will be excluded from the depreciation expense reported for the project, as the amortization expense is included in page 1 lines 3 and 5.  </t>
    </r>
  </si>
  <si>
    <t>True-Up Adjustment is included pursuant to a FERC approved methodology, if applicable.</t>
  </si>
  <si>
    <r>
      <t>The Network Upgrade Charge is the value to be used in Schedule</t>
    </r>
    <r>
      <rPr>
        <sz val="12"/>
        <rFont val="Arial MT"/>
      </rPr>
      <t>s 26, 37 and 38.</t>
    </r>
  </si>
  <si>
    <t>The Total General and Common Depreciation Expense excludes any depreciation expense directly associated with a project and thereby included in page 2 column 9.</t>
  </si>
  <si>
    <t xml:space="preserve">                           Targeted Market Efficiency Project Charge Calculation By Project</t>
  </si>
  <si>
    <t>Line Efficiency No. Charge</t>
  </si>
  <si>
    <t>Targeted Market Project</t>
  </si>
  <si>
    <t>Project 1</t>
  </si>
  <si>
    <t>P1</t>
  </si>
  <si>
    <r>
      <t>Gross Transmission Plant is that identified on page 2 line 2 of Attachment O</t>
    </r>
    <r>
      <rPr>
        <sz val="12"/>
        <rFont val="Arial MT"/>
      </rPr>
      <t xml:space="preserve"> - Republic and includes any Unamortized Regulatory Asset and Unamortized Abandoned Plant balances, if approved by FERC.</t>
    </r>
  </si>
  <si>
    <r>
      <t>Project Gross Plant is the total capital investment for the project calculated in the same method as the gross plant value in line 1</t>
    </r>
    <r>
      <rPr>
        <strike/>
        <sz val="12"/>
        <rFont val="Arial MT"/>
      </rPr>
      <t xml:space="preserve"> </t>
    </r>
    <r>
      <rPr>
        <sz val="12"/>
        <rFont val="Arial MT"/>
      </rPr>
      <t>.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r>
  </si>
  <si>
    <t>The Targeted Market Efficiency Project Charge is the value to be used in Schedule 26-C.</t>
  </si>
  <si>
    <t>The Total General and Common Depreciation Expense excludes any depreciation expense directly associated with a project and thereby included in page 3 column 9.</t>
  </si>
  <si>
    <t>Actual ATRR</t>
  </si>
  <si>
    <t>WP1 - Cost Support</t>
  </si>
  <si>
    <t>Gross Plant in Service</t>
  </si>
  <si>
    <t>LHFFU</t>
  </si>
  <si>
    <t>Working Capital</t>
  </si>
  <si>
    <t>Accumulated Depreciation</t>
  </si>
  <si>
    <t>Line No</t>
  </si>
  <si>
    <t>Transmission
(Note II)</t>
  </si>
  <si>
    <t>General &amp; Intangible
(Note II)</t>
  </si>
  <si>
    <t>Held for Future Use
(Note II)</t>
  </si>
  <si>
    <t>Materials &amp; Supplies
(Note II)</t>
  </si>
  <si>
    <t>Prepayments
(Note II)</t>
  </si>
  <si>
    <t>January</t>
  </si>
  <si>
    <t>March</t>
  </si>
  <si>
    <t>August</t>
  </si>
  <si>
    <t>Average*</t>
  </si>
  <si>
    <t>Adjustments to Rate Base</t>
  </si>
  <si>
    <t>Unamortized Regulatory Asset</t>
  </si>
  <si>
    <t>Unamortized Abandoned Plant</t>
  </si>
  <si>
    <t>*Calculated using a 13 month average pursuant to Note II to Attachment O - Republic</t>
  </si>
  <si>
    <t>WP2 - Proration/Averaging of ADIT and Certain Tax-related Regulatory Assets/Liabilities</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</si>
  <si>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</si>
  <si>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</si>
  <si>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</si>
  <si>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 (projected)</t>
  </si>
  <si>
    <t>Beginning Balance</t>
  </si>
  <si>
    <t>Portion subject to averaging</t>
  </si>
  <si>
    <t>Ending Balance</t>
  </si>
  <si>
    <t>Portion subject to averaging (before averaging)</t>
  </si>
  <si>
    <t>Ending balance of portion subject to proration (prorated)</t>
  </si>
  <si>
    <t>Amount reflected in rate base</t>
  </si>
  <si>
    <t>Attachment O, Page 2, Line 20, Column 3</t>
  </si>
  <si>
    <r>
      <rPr>
        <b/>
        <sz val="11"/>
        <color theme="1"/>
        <rFont val="Times New Roman"/>
        <family val="1"/>
      </rPr>
      <t xml:space="preserve">Note 3 </t>
    </r>
    <r>
      <rPr>
        <sz val="11"/>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</si>
  <si>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Account 282 - Accumulated Deferred Income Taxes</t>
  </si>
  <si>
    <t>Forecasted Month-end Balance
debit / &lt;credit&gt;</t>
  </si>
  <si>
    <t>Account 283 - Accumulated Deferred Income Taxes</t>
  </si>
  <si>
    <t>Attachment O, Page 2, Line 21, Column 3</t>
  </si>
  <si>
    <t>Account 190 - Accumulated Deferred Income Taxes</t>
  </si>
  <si>
    <t>Attachment O, Page 2, Line 22, Column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</si>
  <si>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</si>
  <si>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</si>
  <si>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</si>
  <si>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</si>
  <si>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</si>
  <si>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WP3 - Listing of Permanent Book/Tax Differences</t>
  </si>
  <si>
    <t>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carrying charges accrued based on the after-tax equity return is reflected in ratemaking but in income tax reporting and, thus, also results in a permanent book/tax difference.</t>
  </si>
  <si>
    <t>Amount per Formula Rate Template</t>
  </si>
  <si>
    <t>Permanent differences per tax return</t>
  </si>
  <si>
    <t>Depreciation of AFUDC-equity</t>
  </si>
  <si>
    <t>Amortization of Reg Carrying Charges-Equity Rate</t>
  </si>
  <si>
    <t>Total permanent book/tax differences</t>
  </si>
  <si>
    <t>Tax rate</t>
  </si>
  <si>
    <t>Tax effect of permanent book/tax differences</t>
  </si>
  <si>
    <t>To Attachment O, Page 3, Line 24b, Column 3</t>
  </si>
  <si>
    <t xml:space="preserve">Tax gross-up factor </t>
  </si>
  <si>
    <t>Permanent Differences Tax Adjustment</t>
  </si>
  <si>
    <t>To Attachment O, Page 3, Line 26b, Column 3</t>
  </si>
  <si>
    <t>WP4 - Tax Rates</t>
  </si>
  <si>
    <t>Tax Year</t>
  </si>
  <si>
    <t>Pensions,</t>
  </si>
  <si>
    <t>Non-</t>
  </si>
  <si>
    <t>Subchapter C</t>
  </si>
  <si>
    <t>Mutual</t>
  </si>
  <si>
    <t>IRAs</t>
  </si>
  <si>
    <t>UBTI</t>
  </si>
  <si>
    <t>Taxpaying</t>
  </si>
  <si>
    <t>Description</t>
  </si>
  <si>
    <t>Corporations</t>
  </si>
  <si>
    <t>Individuals</t>
  </si>
  <si>
    <t>Funds</t>
  </si>
  <si>
    <t>Keogh Plans</t>
  </si>
  <si>
    <t>Entities</t>
  </si>
  <si>
    <t>Federal income tax rate</t>
  </si>
  <si>
    <t>Indiana</t>
  </si>
  <si>
    <t>Percentage of federal income tax deductible for Indiana</t>
  </si>
  <si>
    <t>Allocated income percentage</t>
  </si>
  <si>
    <t>(A)</t>
  </si>
  <si>
    <t>Composite federal/state income tax rate</t>
  </si>
  <si>
    <r>
      <rPr>
        <b/>
        <sz val="11"/>
        <rFont val="Calibri"/>
        <family val="2"/>
      </rPr>
      <t>Notes</t>
    </r>
    <r>
      <rPr>
        <sz val="11"/>
        <rFont val="Calibri"/>
        <family val="2"/>
        <scheme val="minor"/>
      </rPr>
      <t xml:space="preserve">
</t>
    </r>
    <r>
      <rPr>
        <b/>
        <sz val="11"/>
        <rFont val="Calibri"/>
        <family val="2"/>
        <scheme val="minor"/>
      </rPr>
      <t xml:space="preserve">(A) </t>
    </r>
    <r>
      <rPr>
        <sz val="11"/>
        <rFont val="Calibri"/>
        <family val="2"/>
        <scheme val="minor"/>
      </rPr>
      <t xml:space="preserve"> Republic Transmission, LLC is 80% indirectly owned by LSP Transmission Holdings, LLC (treated as a corporation for federal and state income tax purposes) and Hoosier Electric Cooperative (treated as a tax-exempt organization).</t>
    </r>
  </si>
  <si>
    <t>WP5 - Weighted Average Cost of Capital</t>
  </si>
  <si>
    <t>Weighted Average Cost of Capital</t>
  </si>
  <si>
    <t>Financing</t>
  </si>
  <si>
    <t>Interest Expense</t>
  </si>
  <si>
    <t>Avg. Balance</t>
  </si>
  <si>
    <t>Capital Structure</t>
  </si>
  <si>
    <t>WACC</t>
  </si>
  <si>
    <t>Debt</t>
  </si>
  <si>
    <t>Equity</t>
  </si>
  <si>
    <t xml:space="preserve">1/ Interest expense is a projection of annual interest expense, deferred financing cost amortization, and long-term debt fees. </t>
  </si>
  <si>
    <t>2/Capital structure in accordance with Republic's Equity Cap of 45%, per Docket No. ER19-605.</t>
  </si>
  <si>
    <t>3/Refer to Attachment A for cost commitment details.</t>
  </si>
  <si>
    <t>WP6 - Capital Structure</t>
  </si>
  <si>
    <t xml:space="preserve"> Capital Structure 
</t>
  </si>
  <si>
    <t>Proprietary Capital
(Note II)</t>
  </si>
  <si>
    <t xml:space="preserve"> Long Term Debt
(Note II)</t>
  </si>
  <si>
    <t>Proprietary Capital
(Note EE)</t>
  </si>
  <si>
    <t xml:space="preserve"> Long Term Debt
(Note EE)</t>
  </si>
  <si>
    <t xml:space="preserve">(d) </t>
  </si>
  <si>
    <t>WP7 - True-Up Adjustment</t>
  </si>
  <si>
    <t>Actual Annual Revenue Earned Account 456.1 330.x.n</t>
  </si>
  <si>
    <t>Under/(Over) Recovery of Revenue Requirement</t>
  </si>
  <si>
    <t>Monthly Interest Rate</t>
  </si>
  <si>
    <t>Interest For 24 Months</t>
  </si>
  <si>
    <t>Total Under/(Over) Recovery Including Interest</t>
  </si>
  <si>
    <t>Quarter</t>
  </si>
  <si>
    <t>Service Month</t>
  </si>
  <si>
    <t>Monthly Interest</t>
  </si>
  <si>
    <t>Total Balance (quarterly compounding)</t>
  </si>
  <si>
    <t>Total Balance</t>
  </si>
  <si>
    <t xml:space="preserve">(b) </t>
  </si>
  <si>
    <t>Total Interest</t>
  </si>
  <si>
    <t>Total True-Up Amount with Interest</t>
  </si>
  <si>
    <t>1/ Interest on Under/(Over) recovery will be based on FERC's regulation at 18 C.F.R 35.19a</t>
  </si>
  <si>
    <t>WP7 - True-Up Interest Rate</t>
  </si>
  <si>
    <t>Monthly Rate</t>
  </si>
  <si>
    <t>Average Monthly Rate</t>
  </si>
  <si>
    <t>Annual Rate</t>
  </si>
  <si>
    <t>1/Interest on Under/(Over) recovery will be based on FERC's regulation at 18 C.F.R 35.19a</t>
  </si>
  <si>
    <t>2/The average interest rate to be applied to the Under/(Over) recovery amounts will be determined using the average rate for the twenty (20) months preceding September of the current year.</t>
  </si>
  <si>
    <t>See Att 2.2 TCJA.</t>
  </si>
  <si>
    <t>Relates to tax gross-up of AFUDC-equity and equity carrying charges</t>
  </si>
  <si>
    <t xml:space="preserve">See explanation below. </t>
  </si>
  <si>
    <t>TCJA (2017)</t>
  </si>
  <si>
    <t>Account 282 - Accumulated Deferred Income Taxes (actual)</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</si>
  <si>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</si>
  <si>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</si>
  <si>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</si>
  <si>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</si>
  <si>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</si>
  <si>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 (actual)</t>
  </si>
  <si>
    <t>Account 190 - Accumulated Deferred Income Taxes (actual)</t>
  </si>
  <si>
    <t>Add (less) ATRR Balancing Entry Included in Account 456.1</t>
  </si>
  <si>
    <t>Attachment GG Using Attachment O Data</t>
  </si>
  <si>
    <t>FERC Interest Rates for Jan 2023 - Aug 2024</t>
  </si>
  <si>
    <t>Actual Annual Revenue Received 2023</t>
  </si>
  <si>
    <t>Add (less) 2021 True-Up Adjustment Included in Account 456.1</t>
  </si>
  <si>
    <t>Actual Annual 2023 Revenue Requirement</t>
  </si>
  <si>
    <t>2025 Projection</t>
  </si>
  <si>
    <t>Projection</t>
  </si>
  <si>
    <r>
      <rPr>
        <b/>
        <sz val="11"/>
        <color theme="1"/>
        <rFont val="Times New Roman"/>
        <family val="1"/>
      </rPr>
      <t>Note 2</t>
    </r>
    <r>
      <rPr>
        <sz val="11"/>
        <rFont val="Times New Roman"/>
        <family val="1"/>
      </rPr>
      <t xml:space="preserve"> - </t>
    </r>
    <r>
      <rPr>
        <sz val="11"/>
        <color theme="1"/>
        <rFont val="Times New Roman"/>
        <family val="1"/>
      </rPr>
      <t xml:space="preserve">No recovery of excess or deficient deferred taxes will occur in 2025 and, thus, this calculation was not applicable. </t>
    </r>
  </si>
  <si>
    <t>For the twelve months ended 12/31/2025</t>
  </si>
  <si>
    <t>For the 12 months ended 12/31/2025</t>
  </si>
  <si>
    <t>2023 True-up, Attachment O, Page 3, Line 30, Column 5</t>
  </si>
  <si>
    <t>2023 True-up, Attachment O, Page 4, Line 35</t>
  </si>
  <si>
    <t xml:space="preserve">Note 3 -  No refund of excess or deficient deferred taxes will occur in 2025 and, thus, this calculation is not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</si>
</sst>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0"/>
    <numFmt numFmtId="173" formatCode="&quot;$&quot;#,##0.00"/>
    <numFmt numFmtId="174" formatCode="_(* #,##0_);_(* \(#,##0\);_(* &quot;-&quot;??_);_(@_)"/>
    <numFmt numFmtId="175" formatCode="_(* #,##0.0_);_(* \(#,##0.0\);_(* &quot;-&quot;??_);_(@_)"/>
    <numFmt numFmtId="176" formatCode="_(* #,##0.0_);_(* \(#,##0.0\);_(* &quot;-&quot;?_);_(@_)"/>
    <numFmt numFmtId="177" formatCode="0.0"/>
    <numFmt numFmtId="178" formatCode="_(* #,##0.0000_);_(* \(#,##0.0000\);_(* &quot;-&quot;??_);_(@_)"/>
    <numFmt numFmtId="179" formatCode="_(* #,##0_);_(* \(#,##0\);_(* &quot;-&quot;?_);_(@_)"/>
    <numFmt numFmtId="180" formatCode="General_)"/>
    <numFmt numFmtId="181" formatCode="0_);\(0\)"/>
    <numFmt numFmtId="182" formatCode="_(&quot;$&quot;* #,##0_);_(&quot;$&quot;* \(#,##0\);_(&quot;$&quot;* &quot;-&quot;??_);_(@_)"/>
    <numFmt numFmtId="183" formatCode="_(* #,##0.0000_);_(* \(#,##0.0000\);_(* &quot;-&quot;_);_(@_)"/>
    <numFmt numFmtId="184" formatCode="0.0%"/>
    <numFmt numFmtId="185" formatCode="0.0000%"/>
    <numFmt numFmtId="186" formatCode="[$-409]mmm\-yy;@"/>
  </numFmts>
  <fonts count="56">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color indexed="10"/>
      <name val="Times New Roman"/>
      <family val="1"/>
    </font>
    <font>
      <strike/>
      <sz val="12"/>
      <color indexed="10"/>
      <name val="Times New Roman"/>
      <family val="1"/>
    </font>
    <font>
      <sz val="10"/>
      <name val="Arial"/>
      <family val="2"/>
    </font>
    <font>
      <strike/>
      <sz val="12"/>
      <name val="Times New Roman"/>
      <family val="1"/>
    </font>
    <font>
      <sz val="7"/>
      <color indexed="8"/>
      <name val="Times New Roman"/>
      <family val="1"/>
    </font>
    <font>
      <sz val="12"/>
      <name val="Arial"/>
      <family val="2"/>
    </font>
    <font>
      <sz val="9"/>
      <name val="Times New Roman"/>
      <family val="1"/>
    </font>
    <font>
      <sz val="12"/>
      <color rgb="FFFFFF00"/>
      <name val="Times New Roman"/>
      <family val="1"/>
    </font>
    <font>
      <sz val="12"/>
      <color theme="1"/>
      <name val="Times New Roman"/>
      <family val="1"/>
    </font>
    <font>
      <sz val="12"/>
      <name val="Arial MT"/>
      <family val="2"/>
    </font>
    <font>
      <b/>
      <sz val="12"/>
      <color rgb="FFFF0000"/>
      <name val="Times New Roman"/>
      <family val="1"/>
    </font>
    <font>
      <sz val="12"/>
      <name val="Arial MT"/>
    </font>
    <font>
      <b/>
      <sz val="11"/>
      <color theme="1"/>
      <name val="Calibri"/>
      <family val="2"/>
      <scheme val="minor"/>
    </font>
    <font>
      <sz val="12"/>
      <color indexed="8"/>
      <name val="Times New Roman"/>
      <family val="1"/>
    </font>
    <font>
      <sz val="11"/>
      <name val="Times New Roman"/>
      <family val="1"/>
    </font>
    <font>
      <sz val="12"/>
      <color rgb="FFFF0000"/>
      <name val="Times New Roman"/>
      <family val="1"/>
    </font>
    <font>
      <b/>
      <sz val="11"/>
      <color theme="1"/>
      <name val="Times New Roman"/>
      <family val="1"/>
    </font>
    <font>
      <b/>
      <sz val="11"/>
      <name val="Times New Roman"/>
      <family val="1"/>
    </font>
    <font>
      <sz val="11"/>
      <color theme="1"/>
      <name val="Times New Roman"/>
      <family val="1"/>
    </font>
    <font>
      <sz val="11"/>
      <color rgb="FFFF0000"/>
      <name val="Times New Roman"/>
      <family val="1"/>
    </font>
    <font>
      <u/>
      <sz val="11"/>
      <name val="Times New Roman"/>
      <family val="1"/>
    </font>
    <font>
      <sz val="11.5"/>
      <name val="Times New Roman"/>
      <family val="1"/>
    </font>
    <font>
      <sz val="11"/>
      <color indexed="8"/>
      <name val="Times New Roman"/>
      <family val="1"/>
    </font>
    <font>
      <sz val="12"/>
      <color indexed="17"/>
      <name val="Arial MT"/>
    </font>
    <font>
      <b/>
      <sz val="12"/>
      <name val="Arial"/>
      <family val="2"/>
    </font>
    <font>
      <b/>
      <sz val="12"/>
      <name val="Arial MT"/>
    </font>
    <font>
      <i/>
      <sz val="12"/>
      <name val="Arial MT"/>
    </font>
    <font>
      <b/>
      <u/>
      <sz val="12"/>
      <name val="Arial MT"/>
    </font>
    <font>
      <sz val="12"/>
      <color indexed="10"/>
      <name val="Arial MT"/>
    </font>
    <font>
      <sz val="12"/>
      <color indexed="10"/>
      <name val="Arial"/>
      <family val="2"/>
    </font>
    <font>
      <sz val="10"/>
      <name val="Arial MT"/>
    </font>
    <font>
      <strike/>
      <sz val="12"/>
      <name val="Arial MT"/>
    </font>
    <font>
      <b/>
      <sz val="11"/>
      <color indexed="8"/>
      <name val="Times New Roman"/>
      <family val="1"/>
    </font>
    <font>
      <sz val="10"/>
      <color rgb="FF000000"/>
      <name val="Times New Roman"/>
      <family val="1"/>
    </font>
    <font>
      <sz val="11"/>
      <color rgb="FF000000"/>
      <name val="Times New Roman"/>
      <family val="1"/>
    </font>
    <font>
      <sz val="11"/>
      <name val="Calibri"/>
      <family val="2"/>
      <scheme val="minor"/>
    </font>
    <font>
      <sz val="12"/>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name val="Calibri"/>
      <family val="2"/>
    </font>
    <font>
      <b/>
      <sz val="12"/>
      <color indexed="8"/>
      <name val="Times New Roman"/>
      <family val="1"/>
    </font>
    <font>
      <b/>
      <sz val="11"/>
      <color rgb="FFFF0000"/>
      <name val="Times New Roman"/>
      <family val="1"/>
    </font>
    <font>
      <b/>
      <u/>
      <sz val="12"/>
      <name val="Times New Roman"/>
      <family val="1"/>
    </font>
  </fonts>
  <fills count="14">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patternFill>
    </fill>
    <fill>
      <patternFill patternType="solid">
        <fgColor rgb="FFFFFF99"/>
        <bgColor indexed="64"/>
      </patternFill>
    </fill>
    <fill>
      <patternFill patternType="solid">
        <fgColor theme="0" tint="-0.499984740745262"/>
        <bgColor indexed="64"/>
      </patternFill>
    </fill>
    <fill>
      <patternFill patternType="solid">
        <fgColor theme="0" tint="-0.49995422223578601"/>
        <bgColor indexed="64"/>
      </patternFill>
    </fill>
    <fill>
      <patternFill patternType="solid">
        <fgColor indexed="9"/>
        <bgColor indexed="64"/>
      </patternFill>
    </fill>
    <fill>
      <patternFill patternType="solid">
        <fgColor theme="1"/>
        <bgColor indexed="64"/>
      </patternFill>
    </fill>
    <fill>
      <patternFill patternType="solid">
        <fgColor theme="4" tint="0.79998168889431442"/>
        <bgColor indexed="64"/>
      </patternFill>
    </fill>
    <fill>
      <patternFill patternType="solid">
        <fgColor rgb="FFFFFF99"/>
        <bgColor rgb="FF000000"/>
      </patternFill>
    </fill>
    <fill>
      <patternFill patternType="solid">
        <fgColor rgb="FFFFFFFF"/>
        <bgColor rgb="FF000000"/>
      </patternFill>
    </fill>
    <fill>
      <patternFill patternType="solid">
        <fgColor theme="6" tint="0.59999389629810485"/>
        <bgColor indexed="64"/>
      </patternFill>
    </fill>
  </fills>
  <borders count="24">
    <border>
      <left/>
      <right/>
      <top/>
      <bottom/>
      <diagonal/>
    </border>
    <border>
      <left/>
      <right/>
      <top/>
      <bottom style="medium">
        <color indexed="64"/>
      </bottom>
      <diagonal/>
    </border>
    <border>
      <left/>
      <right/>
      <top/>
      <bottom style="double">
        <color indexed="64"/>
      </bottom>
      <diagonal/>
    </border>
    <border>
      <left/>
      <right/>
      <top style="medium">
        <color indexed="64"/>
      </top>
      <bottom style="thin">
        <color indexed="64"/>
      </bottom>
      <diagonal/>
    </border>
    <border>
      <left/>
      <right/>
      <top/>
      <bottom style="thin">
        <color auto="1"/>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0">
    <xf numFmtId="173" fontId="0" fillId="0" borderId="0" applyProtection="0"/>
    <xf numFmtId="44" fontId="14" fillId="0" borderId="0" applyFont="0" applyFill="0" applyBorder="0" applyAlignment="0" applyProtection="0"/>
    <xf numFmtId="173" fontId="16" fillId="4" borderId="0" applyNumberFormat="0" applyAlignment="0">
      <alignment horizontal="center" vertical="top"/>
    </xf>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0" fontId="14" fillId="0" borderId="0">
      <alignment wrapText="1"/>
    </xf>
    <xf numFmtId="0" fontId="14" fillId="0" borderId="0"/>
    <xf numFmtId="0" fontId="14" fillId="0" borderId="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14" fillId="0" borderId="0" applyFont="0" applyFill="0" applyBorder="0" applyAlignment="0" applyProtection="0"/>
    <xf numFmtId="0" fontId="8" fillId="0" borderId="0"/>
    <xf numFmtId="0" fontId="8" fillId="0" borderId="0"/>
    <xf numFmtId="0" fontId="14" fillId="0" borderId="0"/>
    <xf numFmtId="0" fontId="14" fillId="0" borderId="0"/>
    <xf numFmtId="0" fontId="14" fillId="0" borderId="0"/>
    <xf numFmtId="43"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173" fontId="21" fillId="0" borderId="0" applyProtection="0"/>
    <xf numFmtId="9" fontId="21" fillId="0" borderId="0" applyFont="0" applyFill="0" applyBorder="0" applyAlignment="0" applyProtection="0"/>
    <xf numFmtId="173" fontId="21" fillId="0" borderId="0" applyProtection="0"/>
    <xf numFmtId="43" fontId="23" fillId="0" borderId="0" applyFont="0" applyFill="0" applyBorder="0" applyAlignment="0" applyProtection="0"/>
    <xf numFmtId="9" fontId="23" fillId="0" borderId="0" applyFont="0" applyFill="0" applyBorder="0" applyAlignment="0" applyProtection="0"/>
    <xf numFmtId="173" fontId="23" fillId="0" borderId="0" applyProtection="0"/>
    <xf numFmtId="0" fontId="6" fillId="0" borderId="0"/>
    <xf numFmtId="0" fontId="21" fillId="0" borderId="0" applyProtection="0"/>
    <xf numFmtId="0" fontId="6" fillId="0" borderId="0"/>
    <xf numFmtId="0" fontId="14" fillId="0" borderId="0"/>
    <xf numFmtId="43" fontId="21" fillId="0" borderId="0" applyFont="0" applyFill="0" applyBorder="0" applyAlignment="0" applyProtection="0"/>
    <xf numFmtId="9" fontId="21" fillId="0" borderId="0" applyFont="0" applyFill="0" applyBorder="0" applyAlignment="0" applyProtection="0"/>
    <xf numFmtId="173" fontId="21" fillId="0" borderId="0" applyProtection="0"/>
    <xf numFmtId="43" fontId="6" fillId="0" borderId="0" applyFont="0" applyFill="0" applyBorder="0" applyAlignment="0" applyProtection="0"/>
    <xf numFmtId="173" fontId="21" fillId="0" borderId="0" applyProtection="0"/>
    <xf numFmtId="180" fontId="17" fillId="0" borderId="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73" fontId="23" fillId="0" borderId="0" applyProtection="0"/>
    <xf numFmtId="44" fontId="14" fillId="0" borderId="0" applyFont="0" applyFill="0" applyBorder="0" applyAlignment="0" applyProtection="0"/>
    <xf numFmtId="0" fontId="45" fillId="0" borderId="0"/>
    <xf numFmtId="0" fontId="45" fillId="0" borderId="0"/>
    <xf numFmtId="44" fontId="6" fillId="0" borderId="0" applyFont="0" applyFill="0" applyBorder="0" applyAlignment="0" applyProtection="0"/>
    <xf numFmtId="173" fontId="23" fillId="0" borderId="0" applyProtection="0"/>
    <xf numFmtId="43"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4" fillId="0" borderId="0">
      <alignment wrapText="1"/>
    </xf>
    <xf numFmtId="9" fontId="23" fillId="0" borderId="0" applyFont="0" applyFill="0" applyBorder="0" applyAlignment="0" applyProtection="0"/>
    <xf numFmtId="44"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1" fillId="0" borderId="0"/>
    <xf numFmtId="43" fontId="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1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173" fontId="21" fillId="0" borderId="0" applyProtection="0"/>
    <xf numFmtId="43" fontId="21" fillId="0" borderId="0" applyFon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759">
    <xf numFmtId="173" fontId="0" fillId="0" borderId="0" xfId="0"/>
    <xf numFmtId="0" fontId="10" fillId="0" borderId="0" xfId="25" applyNumberFormat="1" applyFont="1" applyProtection="1">
      <protection locked="0"/>
    </xf>
    <xf numFmtId="0" fontId="10" fillId="0" borderId="0" xfId="25" applyNumberFormat="1" applyFont="1" applyAlignment="1" applyProtection="1">
      <alignment horizontal="left"/>
      <protection locked="0"/>
    </xf>
    <xf numFmtId="0" fontId="10" fillId="2" borderId="0" xfId="25" applyNumberFormat="1" applyFont="1" applyFill="1" applyProtection="1">
      <protection locked="0"/>
    </xf>
    <xf numFmtId="14" fontId="10" fillId="2" borderId="0" xfId="25" applyNumberFormat="1" applyFont="1" applyFill="1" applyAlignment="1" applyProtection="1">
      <alignment horizontal="right"/>
      <protection locked="0"/>
    </xf>
    <xf numFmtId="0" fontId="10" fillId="0" borderId="0" xfId="25" applyNumberFormat="1" applyFont="1" applyAlignment="1" applyProtection="1">
      <alignment horizontal="center"/>
      <protection locked="0"/>
    </xf>
    <xf numFmtId="0" fontId="10" fillId="0" borderId="1" xfId="25" applyNumberFormat="1" applyFont="1" applyBorder="1" applyAlignment="1" applyProtection="1">
      <alignment horizontal="center"/>
      <protection locked="0"/>
    </xf>
    <xf numFmtId="0" fontId="10" fillId="0" borderId="1" xfId="25" applyNumberFormat="1" applyFont="1" applyBorder="1" applyAlignment="1" applyProtection="1">
      <alignment horizontal="centerContinuous"/>
      <protection locked="0"/>
    </xf>
    <xf numFmtId="44" fontId="10" fillId="2" borderId="0" xfId="1" applyFont="1" applyFill="1" applyProtection="1">
      <protection locked="0"/>
    </xf>
    <xf numFmtId="172" fontId="10" fillId="0" borderId="0" xfId="25" applyNumberFormat="1" applyFont="1" applyProtection="1">
      <protection locked="0"/>
    </xf>
    <xf numFmtId="0" fontId="11" fillId="0" borderId="0" xfId="25" applyNumberFormat="1" applyFont="1" applyAlignment="1" applyProtection="1">
      <alignment horizontal="center"/>
      <protection locked="0"/>
    </xf>
    <xf numFmtId="164" fontId="10" fillId="0" borderId="0" xfId="25" applyNumberFormat="1" applyFont="1" applyAlignment="1" applyProtection="1">
      <alignment horizontal="left"/>
      <protection locked="0"/>
    </xf>
    <xf numFmtId="0" fontId="10" fillId="0" borderId="1" xfId="25" applyNumberFormat="1" applyFont="1" applyBorder="1" applyProtection="1">
      <protection locked="0"/>
    </xf>
    <xf numFmtId="166" fontId="10" fillId="0" borderId="0" xfId="25" applyNumberFormat="1" applyFont="1" applyAlignment="1" applyProtection="1">
      <alignment horizontal="center"/>
      <protection locked="0"/>
    </xf>
    <xf numFmtId="1" fontId="10" fillId="0" borderId="0" xfId="25" applyNumberFormat="1" applyFont="1" applyProtection="1">
      <protection locked="0"/>
    </xf>
    <xf numFmtId="0" fontId="12" fillId="0" borderId="0" xfId="25" applyNumberFormat="1" applyFont="1" applyProtection="1">
      <protection locked="0"/>
    </xf>
    <xf numFmtId="38" fontId="10" fillId="2" borderId="0" xfId="25" applyNumberFormat="1" applyFont="1" applyFill="1" applyProtection="1">
      <protection locked="0"/>
    </xf>
    <xf numFmtId="38" fontId="10" fillId="2" borderId="1" xfId="25" applyNumberFormat="1" applyFont="1" applyFill="1" applyBorder="1" applyProtection="1">
      <protection locked="0"/>
    </xf>
    <xf numFmtId="176" fontId="10" fillId="0" borderId="0" xfId="25" applyNumberFormat="1" applyFont="1" applyProtection="1"/>
    <xf numFmtId="168" fontId="10" fillId="0" borderId="0" xfId="25" applyNumberFormat="1" applyFont="1" applyProtection="1">
      <protection locked="0"/>
    </xf>
    <xf numFmtId="1" fontId="10" fillId="0" borderId="0" xfId="25" applyNumberFormat="1" applyFont="1" applyProtection="1"/>
    <xf numFmtId="3" fontId="10" fillId="0" borderId="0" xfId="25" applyNumberFormat="1" applyFont="1" applyProtection="1"/>
    <xf numFmtId="3" fontId="10" fillId="0" borderId="0" xfId="25" applyNumberFormat="1" applyFont="1" applyAlignment="1" applyProtection="1">
      <alignment horizontal="right"/>
      <protection locked="0"/>
    </xf>
    <xf numFmtId="44" fontId="10" fillId="2" borderId="1" xfId="1" applyFont="1" applyFill="1" applyBorder="1" applyAlignment="1" applyProtection="1">
      <protection locked="0"/>
    </xf>
    <xf numFmtId="173" fontId="10" fillId="0" borderId="0" xfId="25" applyFont="1" applyProtection="1">
      <protection locked="0"/>
    </xf>
    <xf numFmtId="170" fontId="10" fillId="0" borderId="0" xfId="25" applyNumberFormat="1" applyFont="1" applyProtection="1">
      <protection locked="0"/>
    </xf>
    <xf numFmtId="0" fontId="10" fillId="0" borderId="0" xfId="25" applyNumberFormat="1" applyFont="1" applyAlignment="1" applyProtection="1">
      <alignment horizontal="left" indent="8"/>
      <protection locked="0"/>
    </xf>
    <xf numFmtId="0" fontId="10" fillId="0" borderId="0" xfId="25" applyNumberFormat="1" applyFont="1" applyAlignment="1" applyProtection="1">
      <alignment horizontal="center" vertical="top" wrapText="1"/>
      <protection locked="0"/>
    </xf>
    <xf numFmtId="0" fontId="10" fillId="3" borderId="0" xfId="25" applyNumberFormat="1" applyFont="1" applyFill="1" applyAlignment="1" applyProtection="1">
      <alignment horizontal="left" vertical="top" wrapText="1" indent="8"/>
      <protection locked="0"/>
    </xf>
    <xf numFmtId="173" fontId="10" fillId="7" borderId="0" xfId="25" applyFont="1" applyFill="1" applyProtection="1">
      <protection locked="0"/>
    </xf>
    <xf numFmtId="173" fontId="10" fillId="2" borderId="0" xfId="25" applyFont="1" applyFill="1" applyAlignment="1" applyProtection="1">
      <alignment horizontal="right"/>
      <protection locked="0"/>
    </xf>
    <xf numFmtId="3" fontId="10" fillId="0" borderId="0" xfId="25" applyNumberFormat="1" applyFont="1" applyProtection="1">
      <protection locked="0"/>
    </xf>
    <xf numFmtId="49" fontId="10" fillId="0" borderId="0" xfId="25" applyNumberFormat="1" applyFont="1" applyProtection="1">
      <protection locked="0"/>
    </xf>
    <xf numFmtId="166" fontId="10" fillId="0" borderId="0" xfId="25" applyNumberFormat="1" applyFont="1" applyProtection="1">
      <protection locked="0"/>
    </xf>
    <xf numFmtId="174" fontId="17" fillId="5" borderId="0" xfId="4" applyNumberFormat="1" applyFont="1" applyFill="1" applyBorder="1" applyAlignment="1" applyProtection="1">
      <protection locked="0"/>
    </xf>
    <xf numFmtId="3" fontId="10" fillId="0" borderId="0" xfId="25" applyNumberFormat="1" applyFont="1" applyAlignment="1" applyProtection="1">
      <alignment horizontal="fill"/>
      <protection locked="0"/>
    </xf>
    <xf numFmtId="174" fontId="17" fillId="5" borderId="1" xfId="4" applyNumberFormat="1" applyFont="1" applyFill="1" applyBorder="1" applyAlignment="1" applyProtection="1">
      <protection locked="0"/>
    </xf>
    <xf numFmtId="3" fontId="10" fillId="0" borderId="3" xfId="25" applyNumberFormat="1" applyFont="1" applyBorder="1" applyProtection="1">
      <protection locked="0"/>
    </xf>
    <xf numFmtId="168" fontId="10" fillId="0" borderId="0" xfId="25" applyNumberFormat="1" applyFont="1" applyAlignment="1" applyProtection="1">
      <alignment horizontal="center"/>
      <protection locked="0"/>
    </xf>
    <xf numFmtId="173" fontId="10" fillId="0" borderId="0" xfId="25" applyFont="1" applyAlignment="1" applyProtection="1">
      <alignment horizontal="center"/>
      <protection locked="0"/>
    </xf>
    <xf numFmtId="49" fontId="10" fillId="0" borderId="0" xfId="25" applyNumberFormat="1" applyFont="1" applyAlignment="1" applyProtection="1">
      <alignment horizontal="left"/>
      <protection locked="0"/>
    </xf>
    <xf numFmtId="49" fontId="10" fillId="0" borderId="0" xfId="25" applyNumberFormat="1" applyFont="1" applyAlignment="1" applyProtection="1">
      <alignment horizontal="center"/>
      <protection locked="0"/>
    </xf>
    <xf numFmtId="3" fontId="11" fillId="0" borderId="0" xfId="25" applyNumberFormat="1" applyFont="1" applyAlignment="1" applyProtection="1">
      <alignment horizontal="center"/>
      <protection locked="0"/>
    </xf>
    <xf numFmtId="173" fontId="11" fillId="0" borderId="0" xfId="25" applyFont="1" applyAlignment="1" applyProtection="1">
      <alignment horizontal="center"/>
      <protection locked="0"/>
    </xf>
    <xf numFmtId="3" fontId="11" fillId="0" borderId="0" xfId="25" applyNumberFormat="1" applyFont="1" applyProtection="1">
      <protection locked="0"/>
    </xf>
    <xf numFmtId="0" fontId="11" fillId="0" borderId="0" xfId="25" applyNumberFormat="1" applyFont="1" applyProtection="1">
      <protection locked="0"/>
    </xf>
    <xf numFmtId="165" fontId="10" fillId="0" borderId="0" xfId="25" applyNumberFormat="1" applyFont="1" applyProtection="1">
      <protection locked="0"/>
    </xf>
    <xf numFmtId="164" fontId="10" fillId="0" borderId="0" xfId="25" applyNumberFormat="1" applyFont="1" applyAlignment="1" applyProtection="1">
      <alignment horizontal="center"/>
      <protection locked="0"/>
    </xf>
    <xf numFmtId="165" fontId="10" fillId="0" borderId="0" xfId="25" applyNumberFormat="1" applyFont="1" applyAlignment="1" applyProtection="1">
      <alignment horizontal="right"/>
      <protection locked="0"/>
    </xf>
    <xf numFmtId="3" fontId="10" fillId="0" borderId="0" xfId="0" applyNumberFormat="1" applyFont="1" applyProtection="1">
      <protection locked="0"/>
    </xf>
    <xf numFmtId="164" fontId="10" fillId="0" borderId="0" xfId="0" applyNumberFormat="1" applyFont="1" applyAlignment="1" applyProtection="1">
      <alignment horizontal="center"/>
      <protection locked="0"/>
    </xf>
    <xf numFmtId="173" fontId="10" fillId="6" borderId="0" xfId="0" applyFont="1" applyFill="1" applyProtection="1">
      <protection locked="0"/>
    </xf>
    <xf numFmtId="41" fontId="10" fillId="0" borderId="1" xfId="25" applyNumberFormat="1" applyFont="1" applyBorder="1" applyProtection="1">
      <protection locked="0"/>
    </xf>
    <xf numFmtId="176" fontId="10" fillId="0" borderId="0" xfId="25" applyNumberFormat="1" applyFont="1" applyProtection="1">
      <protection locked="0"/>
    </xf>
    <xf numFmtId="3" fontId="13" fillId="0" borderId="0" xfId="25" applyNumberFormat="1" applyFont="1" applyProtection="1">
      <protection locked="0"/>
    </xf>
    <xf numFmtId="166" fontId="10" fillId="0" borderId="0" xfId="25" applyNumberFormat="1" applyFont="1" applyAlignment="1" applyProtection="1">
      <alignment horizontal="right"/>
      <protection locked="0"/>
    </xf>
    <xf numFmtId="10" fontId="10" fillId="0" borderId="0" xfId="25" applyNumberFormat="1" applyFont="1" applyAlignment="1" applyProtection="1">
      <alignment horizontal="left"/>
      <protection locked="0"/>
    </xf>
    <xf numFmtId="3" fontId="10" fillId="0" borderId="0" xfId="25" applyNumberFormat="1" applyFont="1" applyAlignment="1" applyProtection="1">
      <alignment horizontal="left"/>
      <protection locked="0"/>
    </xf>
    <xf numFmtId="167" fontId="10" fillId="0" borderId="0" xfId="25" applyNumberFormat="1" applyFont="1" applyProtection="1">
      <protection locked="0"/>
    </xf>
    <xf numFmtId="176" fontId="10" fillId="2" borderId="1" xfId="25" applyNumberFormat="1" applyFont="1" applyFill="1" applyBorder="1" applyProtection="1">
      <protection locked="0"/>
    </xf>
    <xf numFmtId="176" fontId="10" fillId="2" borderId="0" xfId="25" applyNumberFormat="1" applyFont="1" applyFill="1" applyProtection="1">
      <protection locked="0"/>
    </xf>
    <xf numFmtId="3" fontId="10" fillId="0" borderId="0" xfId="25" applyNumberFormat="1" applyFont="1" applyAlignment="1" applyProtection="1">
      <alignment horizontal="center"/>
      <protection locked="0"/>
    </xf>
    <xf numFmtId="3" fontId="10" fillId="0" borderId="1" xfId="25" applyNumberFormat="1" applyFont="1" applyBorder="1" applyProtection="1">
      <protection locked="0"/>
    </xf>
    <xf numFmtId="3" fontId="10" fillId="0" borderId="1" xfId="25" applyNumberFormat="1" applyFont="1" applyBorder="1" applyAlignment="1" applyProtection="1">
      <alignment horizontal="center"/>
      <protection locked="0"/>
    </xf>
    <xf numFmtId="4" fontId="10" fillId="0" borderId="0" xfId="25" applyNumberFormat="1" applyFont="1" applyProtection="1">
      <protection locked="0"/>
    </xf>
    <xf numFmtId="176" fontId="11" fillId="0" borderId="0" xfId="25" applyNumberFormat="1" applyFont="1" applyAlignment="1" applyProtection="1">
      <alignment horizontal="center"/>
      <protection locked="0"/>
    </xf>
    <xf numFmtId="42" fontId="10" fillId="2" borderId="0" xfId="25" applyNumberFormat="1" applyFont="1" applyFill="1" applyProtection="1">
      <protection locked="0"/>
    </xf>
    <xf numFmtId="169" fontId="10" fillId="0" borderId="0" xfId="25" applyNumberFormat="1" applyFont="1" applyProtection="1">
      <protection locked="0"/>
    </xf>
    <xf numFmtId="10" fontId="10" fillId="0" borderId="0" xfId="25" applyNumberFormat="1" applyFont="1" applyProtection="1">
      <protection locked="0"/>
    </xf>
    <xf numFmtId="10" fontId="10" fillId="0" borderId="0" xfId="26" applyNumberFormat="1" applyFont="1" applyAlignment="1" applyProtection="1">
      <protection locked="0"/>
    </xf>
    <xf numFmtId="3" fontId="10" fillId="0" borderId="0" xfId="25" quotePrefix="1" applyNumberFormat="1" applyFont="1" applyProtection="1">
      <protection locked="0"/>
    </xf>
    <xf numFmtId="173" fontId="12" fillId="0" borderId="0" xfId="25" applyFont="1" applyProtection="1">
      <protection locked="0"/>
    </xf>
    <xf numFmtId="38" fontId="10" fillId="0" borderId="0" xfId="25" applyNumberFormat="1" applyFont="1" applyProtection="1">
      <protection locked="0"/>
    </xf>
    <xf numFmtId="173" fontId="10" fillId="0" borderId="1" xfId="25" applyFont="1" applyBorder="1" applyProtection="1">
      <protection locked="0"/>
    </xf>
    <xf numFmtId="44" fontId="10" fillId="2" borderId="0" xfId="1" applyFont="1" applyFill="1" applyBorder="1" applyProtection="1">
      <protection locked="0"/>
    </xf>
    <xf numFmtId="173" fontId="10" fillId="0" borderId="0" xfId="25" applyFont="1" applyAlignment="1" applyProtection="1">
      <alignment horizontal="center" vertical="top" wrapText="1"/>
      <protection locked="0"/>
    </xf>
    <xf numFmtId="0" fontId="10" fillId="0" borderId="0" xfId="27" applyNumberFormat="1" applyFont="1" applyProtection="1">
      <protection locked="0"/>
    </xf>
    <xf numFmtId="173" fontId="10" fillId="0" borderId="0" xfId="25" applyFont="1" applyAlignment="1" applyProtection="1">
      <alignment horizontal="center" vertical="top"/>
      <protection locked="0"/>
    </xf>
    <xf numFmtId="173" fontId="10" fillId="0" borderId="0" xfId="25" applyFont="1" applyAlignment="1" applyProtection="1">
      <alignment vertical="top"/>
      <protection locked="0"/>
    </xf>
    <xf numFmtId="42" fontId="10" fillId="0" borderId="0" xfId="25" applyNumberFormat="1" applyFont="1" applyProtection="1"/>
    <xf numFmtId="166" fontId="10" fillId="0" borderId="0" xfId="25" applyNumberFormat="1" applyFont="1" applyProtection="1"/>
    <xf numFmtId="3" fontId="10" fillId="0" borderId="1" xfId="25" applyNumberFormat="1" applyFont="1" applyBorder="1" applyProtection="1"/>
    <xf numFmtId="42" fontId="10" fillId="0" borderId="2" xfId="25" applyNumberFormat="1" applyFont="1" applyBorder="1" applyAlignment="1" applyProtection="1">
      <alignment horizontal="right"/>
    </xf>
    <xf numFmtId="168" fontId="10" fillId="0" borderId="0" xfId="25" applyNumberFormat="1" applyFont="1" applyProtection="1"/>
    <xf numFmtId="172" fontId="10" fillId="0" borderId="0" xfId="25" applyNumberFormat="1" applyFont="1" applyProtection="1"/>
    <xf numFmtId="0" fontId="10" fillId="0" borderId="0" xfId="25" applyNumberFormat="1" applyFont="1" applyAlignment="1" applyProtection="1">
      <alignment horizontal="right"/>
    </xf>
    <xf numFmtId="0" fontId="10" fillId="0" borderId="0" xfId="25" applyNumberFormat="1" applyFont="1" applyProtection="1"/>
    <xf numFmtId="14" fontId="10" fillId="0" borderId="0" xfId="25" applyNumberFormat="1" applyFont="1" applyAlignment="1" applyProtection="1">
      <alignment horizontal="right"/>
    </xf>
    <xf numFmtId="165" fontId="10" fillId="0" borderId="0" xfId="25" applyNumberFormat="1" applyFont="1" applyProtection="1"/>
    <xf numFmtId="166" fontId="10" fillId="0" borderId="0" xfId="25" applyNumberFormat="1" applyFont="1" applyAlignment="1" applyProtection="1">
      <alignment horizontal="right"/>
    </xf>
    <xf numFmtId="43" fontId="10" fillId="0" borderId="0" xfId="25" applyNumberFormat="1" applyFont="1" applyProtection="1"/>
    <xf numFmtId="164" fontId="10" fillId="0" borderId="0" xfId="25" applyNumberFormat="1" applyFont="1" applyAlignment="1" applyProtection="1">
      <alignment horizontal="center"/>
    </xf>
    <xf numFmtId="41" fontId="10" fillId="0" borderId="2" xfId="25" applyNumberFormat="1" applyFont="1" applyBorder="1" applyProtection="1"/>
    <xf numFmtId="173" fontId="10" fillId="0" borderId="0" xfId="25" applyFont="1" applyProtection="1"/>
    <xf numFmtId="171" fontId="10" fillId="0" borderId="0" xfId="25" applyNumberFormat="1" applyFont="1" applyAlignment="1" applyProtection="1">
      <alignment horizontal="left"/>
    </xf>
    <xf numFmtId="10" fontId="10" fillId="0" borderId="0" xfId="25" applyNumberFormat="1" applyFont="1" applyAlignment="1" applyProtection="1">
      <alignment horizontal="right"/>
    </xf>
    <xf numFmtId="169" fontId="10" fillId="0" borderId="0" xfId="25" applyNumberFormat="1" applyFont="1" applyAlignment="1" applyProtection="1">
      <alignment horizontal="right"/>
    </xf>
    <xf numFmtId="14" fontId="10" fillId="0" borderId="0" xfId="25" applyNumberFormat="1" applyFont="1" applyProtection="1"/>
    <xf numFmtId="165" fontId="10" fillId="0" borderId="0" xfId="25" applyNumberFormat="1" applyFont="1" applyAlignment="1" applyProtection="1">
      <alignment horizontal="right"/>
    </xf>
    <xf numFmtId="4" fontId="10" fillId="0" borderId="0" xfId="25" applyNumberFormat="1" applyFont="1" applyProtection="1"/>
    <xf numFmtId="9" fontId="10" fillId="0" borderId="0" xfId="26" applyFont="1" applyAlignment="1" applyProtection="1"/>
    <xf numFmtId="10" fontId="10" fillId="0" borderId="1" xfId="26" applyNumberFormat="1" applyFont="1" applyBorder="1" applyAlignment="1" applyProtection="1"/>
    <xf numFmtId="10" fontId="10" fillId="0" borderId="0" xfId="26" applyNumberFormat="1" applyFont="1" applyAlignment="1" applyProtection="1"/>
    <xf numFmtId="0" fontId="20" fillId="0" borderId="0" xfId="0" applyNumberFormat="1" applyFont="1" applyAlignment="1" applyProtection="1">
      <alignment horizontal="center"/>
      <protection locked="0"/>
    </xf>
    <xf numFmtId="173" fontId="20" fillId="0" borderId="0" xfId="0" applyFont="1" applyProtection="1">
      <protection locked="0"/>
    </xf>
    <xf numFmtId="3" fontId="20" fillId="0" borderId="0" xfId="0" applyNumberFormat="1" applyFont="1" applyProtection="1">
      <protection locked="0"/>
    </xf>
    <xf numFmtId="165" fontId="20" fillId="0" borderId="0" xfId="0" applyNumberFormat="1" applyFont="1" applyProtection="1"/>
    <xf numFmtId="3" fontId="20" fillId="0" borderId="0" xfId="25" applyNumberFormat="1" applyFont="1" applyProtection="1">
      <protection locked="0"/>
    </xf>
    <xf numFmtId="10" fontId="20" fillId="0" borderId="0" xfId="25" applyNumberFormat="1" applyFont="1" applyAlignment="1" applyProtection="1">
      <alignment horizontal="left"/>
      <protection locked="0"/>
    </xf>
    <xf numFmtId="0" fontId="10" fillId="3" borderId="0" xfId="25" applyNumberFormat="1" applyFont="1" applyFill="1" applyAlignment="1" applyProtection="1">
      <alignment vertical="top" wrapText="1"/>
      <protection locked="0"/>
    </xf>
    <xf numFmtId="0" fontId="10" fillId="0" borderId="0" xfId="25" applyNumberFormat="1" applyFont="1" applyAlignment="1" applyProtection="1">
      <alignment horizontal="right"/>
      <protection locked="0"/>
    </xf>
    <xf numFmtId="173" fontId="10" fillId="8" borderId="0" xfId="30" applyFont="1" applyFill="1" applyAlignment="1">
      <alignment horizontal="left" vertical="top"/>
    </xf>
    <xf numFmtId="173" fontId="10" fillId="8" borderId="0" xfId="30" applyFont="1" applyFill="1" applyAlignment="1">
      <alignment horizontal="center" vertical="center"/>
    </xf>
    <xf numFmtId="173" fontId="10" fillId="8" borderId="0" xfId="30" applyFont="1" applyFill="1" applyAlignment="1">
      <alignment horizontal="center" wrapText="1"/>
    </xf>
    <xf numFmtId="173" fontId="10" fillId="8" borderId="0" xfId="30" applyFont="1" applyFill="1" applyAlignment="1">
      <alignment horizontal="right" vertical="top"/>
    </xf>
    <xf numFmtId="173" fontId="25" fillId="8" borderId="0" xfId="30" applyFont="1" applyFill="1" applyAlignment="1">
      <alignment horizontal="left" vertical="top"/>
    </xf>
    <xf numFmtId="173" fontId="23" fillId="0" borderId="0" xfId="30"/>
    <xf numFmtId="173" fontId="26" fillId="5" borderId="0" xfId="30" applyFont="1" applyFill="1" applyAlignment="1">
      <alignment horizontal="right" vertical="top"/>
    </xf>
    <xf numFmtId="173" fontId="11" fillId="8" borderId="0" xfId="30" applyFont="1" applyFill="1" applyAlignment="1">
      <alignment horizontal="center" vertical="top"/>
    </xf>
    <xf numFmtId="173" fontId="10" fillId="8" borderId="4" xfId="30" applyFont="1" applyFill="1" applyBorder="1" applyAlignment="1">
      <alignment horizontal="center" wrapText="1"/>
    </xf>
    <xf numFmtId="173" fontId="10" fillId="8" borderId="0" xfId="30" applyFont="1" applyFill="1" applyAlignment="1">
      <alignment horizontal="center" vertical="top"/>
    </xf>
    <xf numFmtId="0" fontId="10" fillId="3" borderId="0" xfId="30" applyNumberFormat="1" applyFont="1" applyFill="1" applyAlignment="1">
      <alignment horizontal="center" vertical="top"/>
    </xf>
    <xf numFmtId="177" fontId="10" fillId="8" borderId="0" xfId="30" applyNumberFormat="1" applyFont="1" applyFill="1" applyAlignment="1">
      <alignment horizontal="left" vertical="top"/>
    </xf>
    <xf numFmtId="10" fontId="10" fillId="3" borderId="0" xfId="26" applyNumberFormat="1" applyFont="1" applyFill="1" applyBorder="1" applyAlignment="1">
      <alignment horizontal="center" wrapText="1"/>
    </xf>
    <xf numFmtId="173" fontId="10" fillId="0" borderId="0" xfId="30" applyFont="1" applyAlignment="1">
      <alignment horizontal="left" vertical="top"/>
    </xf>
    <xf numFmtId="0" fontId="10" fillId="3" borderId="0" xfId="30" applyNumberFormat="1" applyFont="1" applyFill="1" applyAlignment="1">
      <alignment vertical="top"/>
    </xf>
    <xf numFmtId="10" fontId="10" fillId="3" borderId="0" xfId="26" applyNumberFormat="1" applyFont="1" applyFill="1" applyBorder="1" applyAlignment="1">
      <alignment horizontal="center" vertical="center"/>
    </xf>
    <xf numFmtId="0" fontId="10" fillId="3" borderId="0" xfId="30" applyNumberFormat="1" applyFont="1" applyFill="1"/>
    <xf numFmtId="10" fontId="10" fillId="0" borderId="0" xfId="26" applyNumberFormat="1" applyFont="1" applyFill="1" applyBorder="1" applyAlignment="1">
      <alignment horizontal="center" vertical="center"/>
    </xf>
    <xf numFmtId="173" fontId="23" fillId="3" borderId="0" xfId="30" applyFill="1"/>
    <xf numFmtId="173" fontId="10" fillId="3" borderId="0" xfId="30" applyFont="1" applyFill="1" applyAlignment="1">
      <alignment horizontal="left" vertical="top"/>
    </xf>
    <xf numFmtId="173" fontId="10" fillId="8" borderId="4" xfId="30" applyFont="1" applyFill="1" applyBorder="1" applyAlignment="1">
      <alignment horizontal="center" vertical="top"/>
    </xf>
    <xf numFmtId="173" fontId="10" fillId="8" borderId="0" xfId="30" quotePrefix="1" applyFont="1" applyFill="1" applyAlignment="1">
      <alignment horizontal="center" vertical="top"/>
    </xf>
    <xf numFmtId="173" fontId="27" fillId="0" borderId="0" xfId="30" applyFont="1" applyAlignment="1">
      <alignment vertical="top" wrapText="1"/>
    </xf>
    <xf numFmtId="173" fontId="27" fillId="0" borderId="0" xfId="30" applyFont="1" applyAlignment="1">
      <alignment horizontal="left" vertical="top"/>
    </xf>
    <xf numFmtId="0" fontId="28" fillId="0" borderId="0" xfId="31" applyFont="1" applyAlignment="1">
      <alignment vertical="center"/>
    </xf>
    <xf numFmtId="0" fontId="26" fillId="0" borderId="0" xfId="6" applyFont="1"/>
    <xf numFmtId="0" fontId="28" fillId="0" borderId="0" xfId="31" applyFont="1" applyAlignment="1">
      <alignment vertical="center" wrapText="1"/>
    </xf>
    <xf numFmtId="0" fontId="29" fillId="0" borderId="0" xfId="6" applyFont="1"/>
    <xf numFmtId="0" fontId="26" fillId="0" borderId="0" xfId="18" applyFont="1"/>
    <xf numFmtId="0" fontId="28" fillId="5" borderId="0" xfId="31" applyFont="1" applyFill="1" applyAlignment="1">
      <alignment vertical="center"/>
    </xf>
    <xf numFmtId="0" fontId="29" fillId="0" borderId="0" xfId="6" applyFont="1" applyAlignment="1">
      <alignment vertical="top"/>
    </xf>
    <xf numFmtId="0" fontId="29" fillId="0" borderId="0" xfId="32" quotePrefix="1" applyFont="1" applyAlignment="1" applyProtection="1">
      <alignment horizontal="right"/>
      <protection locked="0"/>
    </xf>
    <xf numFmtId="0" fontId="28" fillId="0" borderId="0" xfId="33" applyFont="1" applyAlignment="1">
      <alignment horizontal="left" vertical="top"/>
    </xf>
    <xf numFmtId="0" fontId="29" fillId="0" borderId="0" xfId="33" applyFont="1"/>
    <xf numFmtId="0" fontId="26" fillId="0" borderId="0" xfId="33" applyFont="1" applyAlignment="1">
      <alignment horizontal="center"/>
    </xf>
    <xf numFmtId="174" fontId="26" fillId="0" borderId="0" xfId="33" applyNumberFormat="1" applyFont="1" applyAlignment="1">
      <alignment horizontal="center"/>
    </xf>
    <xf numFmtId="0" fontId="26" fillId="0" borderId="0" xfId="33" applyFont="1" applyAlignment="1">
      <alignment horizontal="left"/>
    </xf>
    <xf numFmtId="0" fontId="26" fillId="0" borderId="0" xfId="33" applyFont="1"/>
    <xf numFmtId="0" fontId="29" fillId="0" borderId="0" xfId="33" applyFont="1" applyAlignment="1">
      <alignment horizontal="center"/>
    </xf>
    <xf numFmtId="0" fontId="28" fillId="0" borderId="0" xfId="33" applyFont="1" applyAlignment="1">
      <alignment horizontal="center" vertical="top"/>
    </xf>
    <xf numFmtId="0" fontId="28" fillId="0" borderId="1" xfId="33" applyFont="1" applyBorder="1" applyAlignment="1">
      <alignment horizontal="center"/>
    </xf>
    <xf numFmtId="0" fontId="30" fillId="0" borderId="1" xfId="33" applyFont="1" applyBorder="1" applyAlignment="1">
      <alignment horizontal="center"/>
    </xf>
    <xf numFmtId="0" fontId="29" fillId="0" borderId="0" xfId="33" applyFont="1" applyAlignment="1">
      <alignment horizontal="left"/>
    </xf>
    <xf numFmtId="174" fontId="26" fillId="5" borderId="0" xfId="5" applyNumberFormat="1" applyFont="1" applyFill="1"/>
    <xf numFmtId="0" fontId="26" fillId="5" borderId="0" xfId="33" applyFont="1" applyFill="1" applyAlignment="1">
      <alignment horizontal="left"/>
    </xf>
    <xf numFmtId="0" fontId="26" fillId="5" borderId="0" xfId="33" applyFont="1" applyFill="1" applyAlignment="1">
      <alignment horizontal="center"/>
    </xf>
    <xf numFmtId="0" fontId="29" fillId="5" borderId="0" xfId="33" applyFont="1" applyFill="1"/>
    <xf numFmtId="174" fontId="26" fillId="0" borderId="5" xfId="33" applyNumberFormat="1" applyFont="1" applyBorder="1" applyAlignment="1">
      <alignment horizontal="center"/>
    </xf>
    <xf numFmtId="0" fontId="26" fillId="0" borderId="1" xfId="6" applyFont="1" applyBorder="1" applyAlignment="1">
      <alignment horizontal="left" wrapText="1"/>
    </xf>
    <xf numFmtId="174" fontId="26" fillId="0" borderId="0" xfId="5" applyNumberFormat="1" applyFont="1" applyBorder="1"/>
    <xf numFmtId="174" fontId="26" fillId="0" borderId="0" xfId="18" applyNumberFormat="1" applyFont="1"/>
    <xf numFmtId="174" fontId="26" fillId="0" borderId="0" xfId="5" applyNumberFormat="1" applyFont="1"/>
    <xf numFmtId="0" fontId="29" fillId="0" borderId="0" xfId="19" applyFont="1" applyAlignment="1">
      <alignment horizontal="center"/>
    </xf>
    <xf numFmtId="0" fontId="29" fillId="0" borderId="0" xfId="34" applyFont="1" applyAlignment="1">
      <alignment horizontal="center"/>
    </xf>
    <xf numFmtId="0" fontId="28" fillId="0" borderId="0" xfId="31" applyFont="1" applyAlignment="1">
      <alignment horizontal="center"/>
    </xf>
    <xf numFmtId="174" fontId="29" fillId="0" borderId="0" xfId="5" applyNumberFormat="1" applyFont="1" applyBorder="1" applyAlignment="1">
      <alignment horizontal="center" wrapText="1"/>
    </xf>
    <xf numFmtId="174" fontId="29" fillId="0" borderId="0" xfId="5" applyNumberFormat="1" applyFont="1" applyBorder="1" applyAlignment="1">
      <alignment horizontal="center" vertical="top" wrapText="1"/>
    </xf>
    <xf numFmtId="0" fontId="26" fillId="5" borderId="0" xfId="18" applyFont="1" applyFill="1" applyAlignment="1">
      <alignment vertical="center"/>
    </xf>
    <xf numFmtId="174" fontId="26" fillId="5" borderId="0" xfId="5" applyNumberFormat="1" applyFont="1" applyFill="1" applyAlignment="1">
      <alignment vertical="center"/>
    </xf>
    <xf numFmtId="178" fontId="26" fillId="5" borderId="0" xfId="5" applyNumberFormat="1" applyFont="1" applyFill="1" applyAlignment="1">
      <alignment vertical="center"/>
    </xf>
    <xf numFmtId="0" fontId="28" fillId="5" borderId="0" xfId="33" applyFont="1" applyFill="1" applyAlignment="1">
      <alignment horizontal="center" vertical="top"/>
    </xf>
    <xf numFmtId="0" fontId="26" fillId="5" borderId="4" xfId="18" applyFont="1" applyFill="1" applyBorder="1"/>
    <xf numFmtId="0" fontId="26" fillId="5" borderId="4" xfId="18" applyFont="1" applyFill="1" applyBorder="1" applyAlignment="1">
      <alignment vertical="center"/>
    </xf>
    <xf numFmtId="174" fontId="26" fillId="5" borderId="4" xfId="5" applyNumberFormat="1" applyFont="1" applyFill="1" applyBorder="1" applyAlignment="1">
      <alignment vertical="center"/>
    </xf>
    <xf numFmtId="0" fontId="26" fillId="0" borderId="0" xfId="18" applyFont="1" applyAlignment="1">
      <alignment horizontal="right"/>
    </xf>
    <xf numFmtId="174" fontId="26" fillId="0" borderId="5" xfId="5" applyNumberFormat="1" applyFont="1" applyBorder="1"/>
    <xf numFmtId="174" fontId="26" fillId="0" borderId="0" xfId="5" applyNumberFormat="1" applyFont="1" applyFill="1" applyBorder="1"/>
    <xf numFmtId="174" fontId="26" fillId="0" borderId="0" xfId="5" applyNumberFormat="1" applyFont="1" applyBorder="1" applyAlignment="1">
      <alignment horizontal="center" wrapText="1"/>
    </xf>
    <xf numFmtId="0" fontId="26" fillId="0" borderId="1" xfId="33" applyFont="1" applyBorder="1" applyAlignment="1">
      <alignment horizontal="center"/>
    </xf>
    <xf numFmtId="0" fontId="26" fillId="0" borderId="1" xfId="33" applyFont="1" applyBorder="1"/>
    <xf numFmtId="0" fontId="28" fillId="0" borderId="0" xfId="31" applyFont="1"/>
    <xf numFmtId="0" fontId="29" fillId="0" borderId="4" xfId="18" applyFont="1" applyBorder="1"/>
    <xf numFmtId="0" fontId="29" fillId="0" borderId="4" xfId="18" applyFont="1" applyBorder="1" applyAlignment="1">
      <alignment horizontal="center"/>
    </xf>
    <xf numFmtId="0" fontId="26" fillId="0" borderId="4" xfId="18" applyFont="1" applyBorder="1"/>
    <xf numFmtId="0" fontId="29" fillId="0" borderId="4" xfId="18" applyFont="1" applyBorder="1" applyAlignment="1">
      <alignment horizontal="center" wrapText="1"/>
    </xf>
    <xf numFmtId="0" fontId="29" fillId="0" borderId="0" xfId="18" applyFont="1" applyAlignment="1">
      <alignment horizontal="left"/>
    </xf>
    <xf numFmtId="0" fontId="29" fillId="0" borderId="0" xfId="18" applyFont="1" applyAlignment="1">
      <alignment horizontal="center" wrapText="1"/>
    </xf>
    <xf numFmtId="174" fontId="26" fillId="3" borderId="0" xfId="5" applyNumberFormat="1" applyFont="1" applyFill="1" applyAlignment="1">
      <alignment vertical="center"/>
    </xf>
    <xf numFmtId="0" fontId="26" fillId="5" borderId="0" xfId="18" applyFont="1" applyFill="1"/>
    <xf numFmtId="174" fontId="26" fillId="5" borderId="6" xfId="5" applyNumberFormat="1" applyFont="1" applyFill="1" applyBorder="1" applyAlignment="1">
      <alignment vertical="center"/>
    </xf>
    <xf numFmtId="175" fontId="26" fillId="0" borderId="0" xfId="5" applyNumberFormat="1" applyFont="1" applyFill="1" applyBorder="1" applyAlignment="1">
      <alignment vertical="center"/>
    </xf>
    <xf numFmtId="174" fontId="26" fillId="0" borderId="0" xfId="5" applyNumberFormat="1" applyFont="1" applyFill="1" applyBorder="1" applyAlignment="1">
      <alignment vertical="center"/>
    </xf>
    <xf numFmtId="174" fontId="26" fillId="5" borderId="0" xfId="5" applyNumberFormat="1" applyFont="1" applyFill="1" applyBorder="1" applyAlignment="1">
      <alignment vertical="center"/>
    </xf>
    <xf numFmtId="175" fontId="26" fillId="0" borderId="0" xfId="5" applyNumberFormat="1" applyFont="1" applyFill="1" applyBorder="1"/>
    <xf numFmtId="174" fontId="26" fillId="5" borderId="0" xfId="5" applyNumberFormat="1" applyFont="1" applyFill="1" applyBorder="1" applyAlignment="1">
      <alignment horizontal="left" vertical="center"/>
    </xf>
    <xf numFmtId="174" fontId="26" fillId="0" borderId="0" xfId="5" applyNumberFormat="1" applyFont="1" applyFill="1" applyBorder="1" applyAlignment="1">
      <alignment horizontal="right" vertical="center"/>
    </xf>
    <xf numFmtId="174" fontId="26" fillId="5" borderId="4" xfId="5" applyNumberFormat="1" applyFont="1" applyFill="1" applyBorder="1"/>
    <xf numFmtId="0" fontId="26" fillId="0" borderId="6" xfId="18" applyFont="1" applyBorder="1" applyAlignment="1">
      <alignment horizontal="left"/>
    </xf>
    <xf numFmtId="174" fontId="26" fillId="0" borderId="5" xfId="5" applyNumberFormat="1" applyFont="1" applyFill="1" applyBorder="1"/>
    <xf numFmtId="0" fontId="26" fillId="0" borderId="0" xfId="18" applyFont="1" applyAlignment="1">
      <alignment horizontal="left"/>
    </xf>
    <xf numFmtId="174" fontId="26" fillId="0" borderId="0" xfId="5" applyNumberFormat="1" applyFont="1" applyFill="1" applyBorder="1" applyAlignment="1">
      <alignment horizontal="center"/>
    </xf>
    <xf numFmtId="0" fontId="26" fillId="0" borderId="6" xfId="18" applyFont="1" applyBorder="1" applyAlignment="1">
      <alignment horizontal="right"/>
    </xf>
    <xf numFmtId="0" fontId="26" fillId="0" borderId="6" xfId="18" applyFont="1" applyBorder="1"/>
    <xf numFmtId="0" fontId="26" fillId="0" borderId="0" xfId="6" applyFont="1" applyAlignment="1">
      <alignment horizontal="left" wrapText="1"/>
    </xf>
    <xf numFmtId="0" fontId="26" fillId="0" borderId="0" xfId="33" applyFont="1" applyAlignment="1">
      <alignment horizontal="left" vertical="top" wrapText="1"/>
    </xf>
    <xf numFmtId="0" fontId="29" fillId="0" borderId="4" xfId="6" applyFont="1" applyBorder="1" applyAlignment="1">
      <alignment horizontal="center" wrapText="1"/>
    </xf>
    <xf numFmtId="0" fontId="32" fillId="0" borderId="4" xfId="18" applyFont="1" applyBorder="1"/>
    <xf numFmtId="174" fontId="26" fillId="3" borderId="0" xfId="5" applyNumberFormat="1" applyFont="1" applyFill="1"/>
    <xf numFmtId="174" fontId="26" fillId="0" borderId="7" xfId="5" applyNumberFormat="1" applyFont="1" applyFill="1" applyBorder="1"/>
    <xf numFmtId="174" fontId="26" fillId="0" borderId="0" xfId="5" applyNumberFormat="1" applyFont="1" applyBorder="1" applyAlignment="1">
      <alignment horizontal="right"/>
    </xf>
    <xf numFmtId="174" fontId="26" fillId="0" borderId="0" xfId="35" applyNumberFormat="1" applyFont="1"/>
    <xf numFmtId="10" fontId="26" fillId="0" borderId="0" xfId="36" applyNumberFormat="1" applyFont="1"/>
    <xf numFmtId="174" fontId="26" fillId="0" borderId="0" xfId="35" applyNumberFormat="1" applyFont="1" applyAlignment="1">
      <alignment horizontal="center"/>
    </xf>
    <xf numFmtId="0" fontId="26" fillId="0" borderId="0" xfId="6" quotePrefix="1" applyFont="1" applyAlignment="1">
      <alignment horizontal="center"/>
    </xf>
    <xf numFmtId="174" fontId="26" fillId="0" borderId="0" xfId="35" quotePrefix="1" applyNumberFormat="1" applyFont="1" applyAlignment="1">
      <alignment horizontal="center"/>
    </xf>
    <xf numFmtId="173" fontId="26" fillId="3" borderId="0" xfId="37" applyFont="1" applyFill="1"/>
    <xf numFmtId="0" fontId="26" fillId="5" borderId="0" xfId="6" applyFont="1" applyFill="1"/>
    <xf numFmtId="179" fontId="26" fillId="5" borderId="0" xfId="5" applyNumberFormat="1" applyFont="1" applyFill="1" applyAlignment="1">
      <alignment horizontal="center" vertical="center"/>
    </xf>
    <xf numFmtId="10" fontId="26" fillId="5" borderId="0" xfId="36" applyNumberFormat="1" applyFont="1" applyFill="1" applyAlignment="1">
      <alignment horizontal="right" vertical="center"/>
    </xf>
    <xf numFmtId="0" fontId="26" fillId="0" borderId="0" xfId="33" applyFont="1" applyAlignment="1">
      <alignment horizontal="right"/>
    </xf>
    <xf numFmtId="0" fontId="26" fillId="5" borderId="0" xfId="33" applyFont="1" applyFill="1"/>
    <xf numFmtId="0" fontId="28" fillId="0" borderId="0" xfId="33" applyFont="1" applyAlignment="1">
      <alignment horizontal="center"/>
    </xf>
    <xf numFmtId="0" fontId="29" fillId="0" borderId="4" xfId="33" applyFont="1" applyBorder="1" applyAlignment="1">
      <alignment horizontal="center" wrapText="1"/>
    </xf>
    <xf numFmtId="0" fontId="29" fillId="0" borderId="4" xfId="33" applyFont="1" applyBorder="1"/>
    <xf numFmtId="174" fontId="10" fillId="5" borderId="0" xfId="33" applyNumberFormat="1" applyFont="1" applyFill="1" applyAlignment="1">
      <alignment horizontal="center"/>
    </xf>
    <xf numFmtId="0" fontId="10" fillId="5" borderId="0" xfId="33" applyFont="1" applyFill="1"/>
    <xf numFmtId="41" fontId="10" fillId="5" borderId="0" xfId="33" applyNumberFormat="1" applyFont="1" applyFill="1" applyAlignment="1">
      <alignment horizontal="center" wrapText="1"/>
    </xf>
    <xf numFmtId="174" fontId="26" fillId="0" borderId="0" xfId="33" applyNumberFormat="1" applyFont="1"/>
    <xf numFmtId="174" fontId="26" fillId="0" borderId="0" xfId="33" quotePrefix="1" applyNumberFormat="1" applyFont="1"/>
    <xf numFmtId="0" fontId="33" fillId="5" borderId="0" xfId="33" applyFont="1" applyFill="1"/>
    <xf numFmtId="0" fontId="26" fillId="0" borderId="1" xfId="6" applyFont="1" applyBorder="1"/>
    <xf numFmtId="0" fontId="30" fillId="0" borderId="0" xfId="33" applyFont="1" applyAlignment="1">
      <alignment horizontal="center"/>
    </xf>
    <xf numFmtId="0" fontId="29" fillId="0" borderId="0" xfId="39" applyNumberFormat="1" applyFont="1"/>
    <xf numFmtId="0" fontId="26" fillId="0" borderId="0" xfId="19" applyFont="1"/>
    <xf numFmtId="0" fontId="29" fillId="0" borderId="0" xfId="19" applyFont="1" applyAlignment="1">
      <alignment horizontal="right"/>
    </xf>
    <xf numFmtId="173" fontId="26" fillId="0" borderId="0" xfId="39" applyFont="1"/>
    <xf numFmtId="180" fontId="29" fillId="0" borderId="0" xfId="40" quotePrefix="1" applyFont="1"/>
    <xf numFmtId="0" fontId="29" fillId="0" borderId="0" xfId="41" applyFont="1"/>
    <xf numFmtId="180" fontId="29" fillId="5" borderId="0" xfId="40" quotePrefix="1" applyFont="1" applyFill="1"/>
    <xf numFmtId="180" fontId="29" fillId="0" borderId="0" xfId="40" quotePrefix="1" applyFont="1" applyAlignment="1">
      <alignment horizontal="center"/>
    </xf>
    <xf numFmtId="0" fontId="29" fillId="0" borderId="0" xfId="41" applyFont="1" applyAlignment="1">
      <alignment horizontal="center"/>
    </xf>
    <xf numFmtId="0" fontId="28" fillId="0" borderId="0" xfId="41" applyFont="1" applyAlignment="1">
      <alignment horizontal="center"/>
    </xf>
    <xf numFmtId="0" fontId="30" fillId="0" borderId="0" xfId="41" applyFont="1" applyAlignment="1">
      <alignment horizontal="left"/>
    </xf>
    <xf numFmtId="0" fontId="30" fillId="5" borderId="0" xfId="42" applyNumberFormat="1" applyFont="1" applyFill="1"/>
    <xf numFmtId="0" fontId="30" fillId="0" borderId="0" xfId="41" applyFont="1"/>
    <xf numFmtId="174" fontId="30" fillId="5" borderId="0" xfId="42" applyNumberFormat="1" applyFont="1" applyFill="1"/>
    <xf numFmtId="0" fontId="24" fillId="0" borderId="0" xfId="43" applyFont="1"/>
    <xf numFmtId="0" fontId="28" fillId="0" borderId="0" xfId="41" applyFont="1" applyAlignment="1">
      <alignment horizontal="center" vertical="top"/>
    </xf>
    <xf numFmtId="0" fontId="30" fillId="0" borderId="0" xfId="41" applyFont="1" applyAlignment="1">
      <alignment vertical="top" wrapText="1"/>
    </xf>
    <xf numFmtId="0" fontId="28" fillId="0" borderId="0" xfId="41" applyFont="1"/>
    <xf numFmtId="0" fontId="30" fillId="0" borderId="0" xfId="44" applyFont="1"/>
    <xf numFmtId="0" fontId="30" fillId="0" borderId="0" xfId="33" applyFont="1"/>
    <xf numFmtId="0" fontId="28" fillId="0" borderId="0" xfId="41" applyFont="1" applyAlignment="1">
      <alignment horizontal="left"/>
    </xf>
    <xf numFmtId="174" fontId="30" fillId="0" borderId="4" xfId="45" applyNumberFormat="1" applyFont="1" applyBorder="1" applyAlignment="1">
      <alignment horizontal="center" vertical="center" wrapText="1"/>
    </xf>
    <xf numFmtId="174" fontId="30" fillId="5" borderId="0" xfId="43" applyNumberFormat="1" applyFont="1" applyFill="1"/>
    <xf numFmtId="0" fontId="28" fillId="0" borderId="0" xfId="41" applyFont="1" applyAlignment="1">
      <alignment horizontal="center" wrapText="1"/>
    </xf>
    <xf numFmtId="174" fontId="30" fillId="5" borderId="4" xfId="43" applyNumberFormat="1" applyFont="1" applyFill="1" applyBorder="1"/>
    <xf numFmtId="174" fontId="30" fillId="0" borderId="0" xfId="41" applyNumberFormat="1" applyFont="1"/>
    <xf numFmtId="174" fontId="30" fillId="0" borderId="5" xfId="41" applyNumberFormat="1" applyFont="1" applyBorder="1"/>
    <xf numFmtId="174" fontId="28" fillId="0" borderId="0" xfId="45" applyNumberFormat="1" applyFont="1" applyAlignment="1">
      <alignment vertical="center"/>
    </xf>
    <xf numFmtId="0" fontId="29" fillId="0" borderId="0" xfId="34" applyFont="1"/>
    <xf numFmtId="173" fontId="28" fillId="0" borderId="0" xfId="39" applyFont="1" applyAlignment="1">
      <alignment horizontal="center"/>
    </xf>
    <xf numFmtId="0" fontId="26" fillId="0" borderId="4" xfId="34" applyFont="1" applyBorder="1" applyAlignment="1">
      <alignment horizontal="center"/>
    </xf>
    <xf numFmtId="0" fontId="30" fillId="0" borderId="4" xfId="43" applyFont="1" applyBorder="1" applyAlignment="1">
      <alignment horizontal="center" wrapText="1"/>
    </xf>
    <xf numFmtId="0" fontId="28" fillId="0" borderId="0" xfId="41" applyFont="1" applyAlignment="1">
      <alignment horizontal="center" vertical="center"/>
    </xf>
    <xf numFmtId="0" fontId="26" fillId="0" borderId="7" xfId="34" applyFont="1" applyBorder="1" applyAlignment="1">
      <alignment horizontal="center" vertical="center"/>
    </xf>
    <xf numFmtId="0" fontId="30" fillId="0" borderId="7" xfId="43" applyFont="1" applyBorder="1" applyAlignment="1">
      <alignment horizontal="center" vertical="center" wrapText="1"/>
    </xf>
    <xf numFmtId="0" fontId="26" fillId="0" borderId="0" xfId="19" applyFont="1" applyAlignment="1">
      <alignment vertical="center"/>
    </xf>
    <xf numFmtId="0" fontId="26" fillId="0" borderId="0" xfId="34" applyFont="1"/>
    <xf numFmtId="0" fontId="30" fillId="5" borderId="0" xfId="43" applyFont="1" applyFill="1" applyAlignment="1">
      <alignment horizontal="left"/>
    </xf>
    <xf numFmtId="174" fontId="30" fillId="5" borderId="0" xfId="43" applyNumberFormat="1" applyFont="1" applyFill="1" applyAlignment="1">
      <alignment horizontal="right"/>
    </xf>
    <xf numFmtId="174" fontId="30" fillId="5" borderId="0" xfId="46" applyNumberFormat="1" applyFont="1" applyFill="1" applyAlignment="1">
      <alignment horizontal="right"/>
    </xf>
    <xf numFmtId="0" fontId="30" fillId="0" borderId="0" xfId="43" applyFont="1" applyAlignment="1">
      <alignment horizontal="center"/>
    </xf>
    <xf numFmtId="174" fontId="30" fillId="0" borderId="0" xfId="43" applyNumberFormat="1" applyFont="1" applyAlignment="1">
      <alignment horizontal="right"/>
    </xf>
    <xf numFmtId="174" fontId="30" fillId="0" borderId="0" xfId="43" applyNumberFormat="1" applyFont="1"/>
    <xf numFmtId="0" fontId="30" fillId="5" borderId="0" xfId="43" applyFont="1" applyFill="1" applyAlignment="1">
      <alignment horizontal="center"/>
    </xf>
    <xf numFmtId="174" fontId="30" fillId="0" borderId="4" xfId="43" applyNumberFormat="1" applyFont="1" applyBorder="1"/>
    <xf numFmtId="0" fontId="26" fillId="0" borderId="6" xfId="34" applyFont="1" applyBorder="1" applyAlignment="1">
      <alignment horizontal="left"/>
    </xf>
    <xf numFmtId="0" fontId="26" fillId="0" borderId="6" xfId="34" applyFont="1" applyBorder="1" applyAlignment="1">
      <alignment horizontal="right"/>
    </xf>
    <xf numFmtId="174" fontId="30" fillId="0" borderId="5" xfId="43" applyNumberFormat="1" applyFont="1" applyBorder="1"/>
    <xf numFmtId="0" fontId="30" fillId="0" borderId="6" xfId="43" applyFont="1" applyBorder="1"/>
    <xf numFmtId="174" fontId="30" fillId="0" borderId="5" xfId="47" applyNumberFormat="1" applyFont="1" applyBorder="1"/>
    <xf numFmtId="0" fontId="26" fillId="0" borderId="0" xfId="34" applyFont="1" applyAlignment="1">
      <alignment horizontal="right"/>
    </xf>
    <xf numFmtId="0" fontId="30" fillId="0" borderId="0" xfId="43" applyFont="1"/>
    <xf numFmtId="174" fontId="26" fillId="0" borderId="0" xfId="19" applyNumberFormat="1" applyFont="1"/>
    <xf numFmtId="0" fontId="29" fillId="0" borderId="0" xfId="19" applyFont="1"/>
    <xf numFmtId="0" fontId="30" fillId="0" borderId="0" xfId="33" applyFont="1" applyAlignment="1">
      <alignment wrapText="1"/>
    </xf>
    <xf numFmtId="0" fontId="30" fillId="0" borderId="0" xfId="33" applyFont="1" applyAlignment="1">
      <alignment horizontal="left" wrapText="1"/>
    </xf>
    <xf numFmtId="0" fontId="30" fillId="0" borderId="0" xfId="48" applyFont="1"/>
    <xf numFmtId="0" fontId="29" fillId="5" borderId="0" xfId="18" applyFont="1" applyFill="1"/>
    <xf numFmtId="0" fontId="29" fillId="0" borderId="0" xfId="18" applyFont="1" applyAlignment="1">
      <alignment horizontal="center"/>
    </xf>
    <xf numFmtId="0" fontId="29" fillId="0" borderId="0" xfId="18" applyFont="1"/>
    <xf numFmtId="0" fontId="28" fillId="0" borderId="4" xfId="48" applyFont="1" applyBorder="1"/>
    <xf numFmtId="10" fontId="30" fillId="0" borderId="0" xfId="48" applyNumberFormat="1" applyFont="1" applyAlignment="1">
      <alignment horizontal="center"/>
    </xf>
    <xf numFmtId="0" fontId="28" fillId="0" borderId="0" xfId="48" applyFont="1"/>
    <xf numFmtId="10" fontId="26" fillId="5" borderId="0" xfId="49" applyNumberFormat="1" applyFont="1" applyFill="1" applyBorder="1" applyAlignment="1">
      <alignment horizontal="center"/>
    </xf>
    <xf numFmtId="10" fontId="30" fillId="5" borderId="0" xfId="48" applyNumberFormat="1" applyFont="1" applyFill="1" applyAlignment="1">
      <alignment horizontal="center"/>
    </xf>
    <xf numFmtId="0" fontId="30" fillId="0" borderId="0" xfId="48" applyFont="1" applyAlignment="1">
      <alignment horizontal="center"/>
    </xf>
    <xf numFmtId="0" fontId="30" fillId="0" borderId="7" xfId="48" applyFont="1" applyBorder="1"/>
    <xf numFmtId="0" fontId="30" fillId="0" borderId="7" xfId="48" applyFont="1" applyBorder="1" applyAlignment="1">
      <alignment horizontal="right"/>
    </xf>
    <xf numFmtId="0" fontId="30" fillId="0" borderId="7" xfId="48" applyFont="1" applyBorder="1" applyAlignment="1">
      <alignment horizontal="center"/>
    </xf>
    <xf numFmtId="0" fontId="30" fillId="0" borderId="4" xfId="48" applyFont="1" applyBorder="1" applyAlignment="1">
      <alignment horizontal="center"/>
    </xf>
    <xf numFmtId="0" fontId="30" fillId="5" borderId="0" xfId="48" applyFont="1" applyFill="1"/>
    <xf numFmtId="41" fontId="30" fillId="5" borderId="0" xfId="48" applyNumberFormat="1" applyFont="1" applyFill="1"/>
    <xf numFmtId="41" fontId="30" fillId="0" borderId="0" xfId="48" applyNumberFormat="1" applyFont="1"/>
    <xf numFmtId="41" fontId="30" fillId="9" borderId="0" xfId="48" applyNumberFormat="1" applyFont="1" applyFill="1"/>
    <xf numFmtId="41" fontId="30" fillId="0" borderId="5" xfId="48" applyNumberFormat="1" applyFont="1" applyBorder="1"/>
    <xf numFmtId="0" fontId="30" fillId="0" borderId="4" xfId="48" applyFont="1" applyBorder="1"/>
    <xf numFmtId="41" fontId="30" fillId="0" borderId="4" xfId="48" applyNumberFormat="1" applyFont="1" applyBorder="1"/>
    <xf numFmtId="10" fontId="26" fillId="0" borderId="0" xfId="49" applyNumberFormat="1" applyFont="1" applyBorder="1" applyAlignment="1">
      <alignment horizontal="center"/>
    </xf>
    <xf numFmtId="41" fontId="30" fillId="0" borderId="0" xfId="48" applyNumberFormat="1" applyFont="1" applyAlignment="1">
      <alignment horizontal="center"/>
    </xf>
    <xf numFmtId="0" fontId="20" fillId="0" borderId="0" xfId="48" applyFont="1"/>
    <xf numFmtId="41" fontId="20" fillId="0" borderId="0" xfId="48" applyNumberFormat="1" applyFont="1"/>
    <xf numFmtId="0" fontId="28" fillId="0" borderId="0" xfId="48" applyFont="1" applyAlignment="1">
      <alignment horizontal="center"/>
    </xf>
    <xf numFmtId="173" fontId="0" fillId="0" borderId="0" xfId="0" applyAlignment="1">
      <alignment horizontal="right"/>
    </xf>
    <xf numFmtId="0" fontId="17" fillId="0" borderId="0" xfId="0" applyNumberFormat="1" applyFont="1" applyProtection="1">
      <protection locked="0"/>
    </xf>
    <xf numFmtId="0" fontId="17" fillId="0" borderId="0" xfId="0" applyNumberFormat="1" applyFont="1" applyAlignment="1" applyProtection="1">
      <alignment horizontal="center"/>
      <protection locked="0"/>
    </xf>
    <xf numFmtId="3" fontId="17" fillId="2" borderId="0" xfId="0" applyNumberFormat="1" applyFont="1" applyFill="1"/>
    <xf numFmtId="3" fontId="17" fillId="2" borderId="0" xfId="0" applyNumberFormat="1" applyFont="1" applyFill="1" applyAlignment="1">
      <alignment horizontal="right"/>
    </xf>
    <xf numFmtId="0" fontId="0" fillId="0" borderId="0" xfId="0" applyNumberFormat="1"/>
    <xf numFmtId="0" fontId="35" fillId="0" borderId="0" xfId="0" applyNumberFormat="1" applyFont="1"/>
    <xf numFmtId="3" fontId="17" fillId="0" borderId="0" xfId="0" applyNumberFormat="1" applyFont="1"/>
    <xf numFmtId="3" fontId="17" fillId="0" borderId="0" xfId="0" applyNumberFormat="1" applyFont="1" applyAlignment="1">
      <alignment horizontal="center"/>
    </xf>
    <xf numFmtId="0" fontId="17" fillId="0" borderId="0" xfId="0" applyNumberFormat="1" applyFont="1"/>
    <xf numFmtId="0" fontId="35" fillId="0" borderId="0" xfId="0" applyNumberFormat="1" applyFont="1" applyAlignment="1">
      <alignment horizontal="center"/>
    </xf>
    <xf numFmtId="0" fontId="0" fillId="0" borderId="0" xfId="0" applyNumberFormat="1" applyAlignment="1" applyProtection="1">
      <alignment horizontal="center"/>
      <protection locked="0"/>
    </xf>
    <xf numFmtId="49" fontId="17" fillId="0" borderId="0" xfId="0" applyNumberFormat="1" applyFont="1" applyAlignment="1">
      <alignment horizontal="center"/>
    </xf>
    <xf numFmtId="49" fontId="17" fillId="0" borderId="0" xfId="0" applyNumberFormat="1" applyFont="1"/>
    <xf numFmtId="0" fontId="17" fillId="0" borderId="0" xfId="0" applyNumberFormat="1" applyFont="1" applyAlignment="1">
      <alignment horizontal="center"/>
    </xf>
    <xf numFmtId="3" fontId="0" fillId="0" borderId="0" xfId="0" applyNumberFormat="1"/>
    <xf numFmtId="3" fontId="36" fillId="0" borderId="0" xfId="0" applyNumberFormat="1" applyFont="1" applyAlignment="1">
      <alignment horizontal="center"/>
    </xf>
    <xf numFmtId="0" fontId="0" fillId="0" borderId="0" xfId="0" applyNumberFormat="1" applyAlignment="1">
      <alignment horizontal="center"/>
    </xf>
    <xf numFmtId="173" fontId="36" fillId="0" borderId="0" xfId="0" applyFont="1" applyAlignment="1">
      <alignment horizontal="center"/>
    </xf>
    <xf numFmtId="0" fontId="36" fillId="0" borderId="0" xfId="0" applyNumberFormat="1" applyFont="1" applyAlignment="1" applyProtection="1">
      <alignment horizontal="center"/>
      <protection locked="0"/>
    </xf>
    <xf numFmtId="0" fontId="37" fillId="0" borderId="0" xfId="0" applyNumberFormat="1" applyFont="1" applyAlignment="1">
      <alignment horizontal="center"/>
    </xf>
    <xf numFmtId="0" fontId="36" fillId="0" borderId="0" xfId="0" applyNumberFormat="1" applyFont="1"/>
    <xf numFmtId="173" fontId="38" fillId="0" borderId="0" xfId="0" applyFont="1"/>
    <xf numFmtId="0" fontId="39" fillId="0" borderId="0" xfId="0" applyNumberFormat="1" applyFont="1" applyAlignment="1" applyProtection="1">
      <alignment horizontal="center"/>
      <protection locked="0"/>
    </xf>
    <xf numFmtId="3" fontId="0" fillId="0" borderId="0" xfId="0" applyNumberFormat="1" applyAlignment="1">
      <alignment horizontal="center"/>
    </xf>
    <xf numFmtId="41" fontId="17" fillId="2" borderId="0" xfId="0" applyNumberFormat="1" applyFont="1" applyFill="1"/>
    <xf numFmtId="10" fontId="17" fillId="0" borderId="0" xfId="0" applyNumberFormat="1" applyFont="1"/>
    <xf numFmtId="10" fontId="0" fillId="0" borderId="0" xfId="15" applyNumberFormat="1" applyFont="1" applyFill="1" applyBorder="1" applyAlignment="1"/>
    <xf numFmtId="10" fontId="36" fillId="0" borderId="0" xfId="0" applyNumberFormat="1" applyFont="1"/>
    <xf numFmtId="3" fontId="37" fillId="0" borderId="0" xfId="0" applyNumberFormat="1" applyFont="1"/>
    <xf numFmtId="165" fontId="36" fillId="0" borderId="0" xfId="0" applyNumberFormat="1" applyFont="1"/>
    <xf numFmtId="49" fontId="0" fillId="0" borderId="0" xfId="0" applyNumberFormat="1" applyAlignment="1">
      <alignment horizontal="center"/>
    </xf>
    <xf numFmtId="173" fontId="17" fillId="0" borderId="0" xfId="0" applyFont="1" applyAlignment="1">
      <alignment horizontal="center"/>
    </xf>
    <xf numFmtId="0" fontId="36" fillId="0" borderId="0" xfId="0" applyNumberFormat="1" applyFont="1" applyAlignment="1">
      <alignment horizontal="center"/>
    </xf>
    <xf numFmtId="49" fontId="37" fillId="0" borderId="0" xfId="0" applyNumberFormat="1" applyFont="1" applyAlignment="1">
      <alignment horizontal="center"/>
    </xf>
    <xf numFmtId="173" fontId="37" fillId="0" borderId="0" xfId="0" applyFont="1"/>
    <xf numFmtId="3" fontId="36" fillId="0" borderId="0" xfId="0" applyNumberFormat="1" applyFont="1"/>
    <xf numFmtId="10" fontId="36" fillId="0" borderId="0" xfId="15" applyNumberFormat="1" applyFont="1" applyFill="1" applyBorder="1" applyAlignment="1"/>
    <xf numFmtId="0" fontId="0" fillId="0" borderId="0" xfId="0" applyNumberFormat="1" applyAlignment="1">
      <alignment horizontal="fill"/>
    </xf>
    <xf numFmtId="173" fontId="40" fillId="0" borderId="0" xfId="0" applyFont="1"/>
    <xf numFmtId="3" fontId="41" fillId="0" borderId="0" xfId="0" applyNumberFormat="1" applyFont="1"/>
    <xf numFmtId="164" fontId="17" fillId="0" borderId="0" xfId="0" applyNumberFormat="1" applyFont="1" applyAlignment="1">
      <alignment horizontal="center"/>
    </xf>
    <xf numFmtId="10" fontId="17" fillId="0" borderId="0" xfId="15" applyNumberFormat="1" applyFont="1" applyFill="1" applyBorder="1" applyAlignment="1"/>
    <xf numFmtId="170" fontId="0" fillId="0" borderId="0" xfId="0" applyNumberFormat="1"/>
    <xf numFmtId="0" fontId="41" fillId="0" borderId="0" xfId="0" applyNumberFormat="1" applyFont="1"/>
    <xf numFmtId="173" fontId="17" fillId="0" borderId="0" xfId="0" applyFont="1"/>
    <xf numFmtId="49" fontId="10" fillId="0" borderId="0" xfId="0" applyNumberFormat="1" applyFont="1" applyAlignment="1">
      <alignment horizontal="left"/>
    </xf>
    <xf numFmtId="0" fontId="10" fillId="0" borderId="0" xfId="0" applyNumberFormat="1" applyFont="1" applyAlignment="1">
      <alignment horizontal="right"/>
    </xf>
    <xf numFmtId="0" fontId="0" fillId="0" borderId="0" xfId="0" applyNumberFormat="1" applyAlignment="1">
      <alignment horizontal="right"/>
    </xf>
    <xf numFmtId="49" fontId="0" fillId="0" borderId="0" xfId="0" applyNumberFormat="1" applyAlignment="1">
      <alignment horizontal="left"/>
    </xf>
    <xf numFmtId="49" fontId="0" fillId="0" borderId="0" xfId="0" applyNumberFormat="1" applyAlignment="1">
      <alignment horizontal="right"/>
    </xf>
    <xf numFmtId="181" fontId="36" fillId="0" borderId="0" xfId="0" applyNumberFormat="1" applyFont="1" applyAlignment="1">
      <alignment horizontal="center"/>
    </xf>
    <xf numFmtId="173" fontId="37" fillId="0" borderId="8" xfId="0" applyFont="1" applyBorder="1" applyAlignment="1">
      <alignment horizontal="center" wrapText="1"/>
    </xf>
    <xf numFmtId="173" fontId="37" fillId="0" borderId="7" xfId="0" applyFont="1" applyBorder="1"/>
    <xf numFmtId="173" fontId="37" fillId="0" borderId="7" xfId="0" applyFont="1" applyBorder="1" applyAlignment="1">
      <alignment horizontal="center" wrapText="1"/>
    </xf>
    <xf numFmtId="0" fontId="36" fillId="0" borderId="7" xfId="0" applyNumberFormat="1" applyFont="1" applyBorder="1" applyAlignment="1">
      <alignment horizontal="center" wrapText="1"/>
    </xf>
    <xf numFmtId="173" fontId="37" fillId="0" borderId="9" xfId="0" applyFont="1" applyBorder="1" applyAlignment="1">
      <alignment horizontal="center" wrapText="1"/>
    </xf>
    <xf numFmtId="3" fontId="36" fillId="0" borderId="9" xfId="0" applyNumberFormat="1" applyFont="1" applyBorder="1" applyAlignment="1">
      <alignment horizontal="center" wrapText="1"/>
    </xf>
    <xf numFmtId="3" fontId="36" fillId="0" borderId="7" xfId="0" applyNumberFormat="1" applyFont="1" applyBorder="1" applyAlignment="1">
      <alignment horizontal="center" wrapText="1"/>
    </xf>
    <xf numFmtId="0" fontId="17" fillId="0" borderId="8" xfId="0" applyNumberFormat="1" applyFont="1" applyBorder="1"/>
    <xf numFmtId="0" fontId="17" fillId="0" borderId="7" xfId="0" applyNumberFormat="1" applyFont="1" applyBorder="1"/>
    <xf numFmtId="0" fontId="17" fillId="0" borderId="7" xfId="0" applyNumberFormat="1" applyFont="1" applyBorder="1" applyAlignment="1">
      <alignment horizontal="center"/>
    </xf>
    <xf numFmtId="0" fontId="17" fillId="0" borderId="9" xfId="0" applyNumberFormat="1" applyFont="1" applyBorder="1" applyAlignment="1">
      <alignment horizontal="center"/>
    </xf>
    <xf numFmtId="3" fontId="17" fillId="0" borderId="7" xfId="0" applyNumberFormat="1" applyFont="1" applyBorder="1" applyAlignment="1">
      <alignment horizontal="center"/>
    </xf>
    <xf numFmtId="3" fontId="17" fillId="0" borderId="9" xfId="0" applyNumberFormat="1" applyFont="1" applyBorder="1" applyAlignment="1">
      <alignment horizontal="center" wrapText="1"/>
    </xf>
    <xf numFmtId="0" fontId="17" fillId="0" borderId="10" xfId="0" applyNumberFormat="1" applyFont="1" applyBorder="1"/>
    <xf numFmtId="0" fontId="17" fillId="0" borderId="11" xfId="0" applyNumberFormat="1" applyFont="1" applyBorder="1"/>
    <xf numFmtId="3" fontId="17" fillId="0" borderId="11" xfId="0" applyNumberFormat="1" applyFont="1" applyBorder="1"/>
    <xf numFmtId="173" fontId="0" fillId="0" borderId="10" xfId="0" applyBorder="1"/>
    <xf numFmtId="0" fontId="0" fillId="0" borderId="0" xfId="0" applyNumberFormat="1" applyAlignment="1">
      <alignment horizontal="left"/>
    </xf>
    <xf numFmtId="182" fontId="0" fillId="2" borderId="0" xfId="1" applyNumberFormat="1" applyFont="1" applyFill="1" applyBorder="1" applyAlignment="1"/>
    <xf numFmtId="182" fontId="0" fillId="0" borderId="11" xfId="1" applyNumberFormat="1" applyFont="1" applyFill="1" applyBorder="1" applyAlignment="1"/>
    <xf numFmtId="170" fontId="0" fillId="2" borderId="0" xfId="0" applyNumberFormat="1" applyFill="1"/>
    <xf numFmtId="170" fontId="0" fillId="0" borderId="11" xfId="0" applyNumberFormat="1" applyBorder="1"/>
    <xf numFmtId="182" fontId="17" fillId="2" borderId="0" xfId="1" applyNumberFormat="1" applyFont="1" applyFill="1" applyBorder="1" applyAlignment="1"/>
    <xf numFmtId="173" fontId="42" fillId="0" borderId="0" xfId="0" applyFont="1"/>
    <xf numFmtId="173" fontId="0" fillId="0" borderId="11" xfId="0" applyBorder="1"/>
    <xf numFmtId="173" fontId="42" fillId="0" borderId="11" xfId="0" applyFont="1" applyBorder="1"/>
    <xf numFmtId="173" fontId="0" fillId="0" borderId="12" xfId="0" applyBorder="1"/>
    <xf numFmtId="173" fontId="0" fillId="0" borderId="4" xfId="0" applyBorder="1"/>
    <xf numFmtId="173" fontId="42" fillId="0" borderId="4" xfId="0" applyFont="1" applyBorder="1"/>
    <xf numFmtId="173" fontId="42" fillId="0" borderId="13" xfId="0" applyFont="1" applyBorder="1"/>
    <xf numFmtId="170" fontId="17" fillId="0" borderId="0" xfId="0" applyNumberFormat="1" applyFont="1"/>
    <xf numFmtId="173" fontId="14" fillId="0" borderId="0" xfId="0" applyFont="1"/>
    <xf numFmtId="1" fontId="17" fillId="0" borderId="0" xfId="4" applyNumberFormat="1" applyFont="1" applyFill="1" applyBorder="1" applyAlignment="1">
      <alignment horizontal="center"/>
    </xf>
    <xf numFmtId="173" fontId="17" fillId="0" borderId="1" xfId="0" applyFont="1" applyBorder="1"/>
    <xf numFmtId="173" fontId="23" fillId="0" borderId="0" xfId="0" applyFont="1" applyAlignment="1">
      <alignment horizontal="center" vertical="top"/>
    </xf>
    <xf numFmtId="173" fontId="23" fillId="0" borderId="0" xfId="0" applyFont="1"/>
    <xf numFmtId="173" fontId="23" fillId="0" borderId="0" xfId="0" applyFont="1" applyAlignment="1">
      <alignment horizontal="center"/>
    </xf>
    <xf numFmtId="173" fontId="0" fillId="0" borderId="0" xfId="0" applyAlignment="1">
      <alignment horizontal="center"/>
    </xf>
    <xf numFmtId="173" fontId="42" fillId="0" borderId="0" xfId="0" applyFont="1" applyAlignment="1">
      <alignment horizontal="center"/>
    </xf>
    <xf numFmtId="173" fontId="10" fillId="0" borderId="0" xfId="0" applyFont="1"/>
    <xf numFmtId="49" fontId="10" fillId="0" borderId="0" xfId="0" applyNumberFormat="1" applyFont="1" applyAlignment="1">
      <alignment horizontal="center"/>
    </xf>
    <xf numFmtId="49" fontId="17" fillId="0" borderId="0" xfId="0" applyNumberFormat="1" applyFont="1" applyAlignment="1">
      <alignment horizontal="right"/>
    </xf>
    <xf numFmtId="173" fontId="26" fillId="0" borderId="0" xfId="50" applyFont="1"/>
    <xf numFmtId="173" fontId="44" fillId="4" borderId="0" xfId="50" applyFont="1" applyFill="1" applyAlignment="1">
      <alignment horizontal="center"/>
    </xf>
    <xf numFmtId="173" fontId="34" fillId="4" borderId="4" xfId="50" applyFont="1" applyFill="1" applyBorder="1" applyAlignment="1">
      <alignment horizontal="center" wrapText="1"/>
    </xf>
    <xf numFmtId="173" fontId="44" fillId="4" borderId="0" xfId="50" applyFont="1" applyFill="1" applyAlignment="1">
      <alignment horizontal="center" wrapText="1"/>
    </xf>
    <xf numFmtId="173" fontId="44" fillId="0" borderId="0" xfId="50" applyFont="1" applyAlignment="1">
      <alignment horizontal="center" wrapText="1"/>
    </xf>
    <xf numFmtId="173" fontId="34" fillId="4" borderId="0" xfId="50" applyFont="1" applyFill="1" applyAlignment="1">
      <alignment horizontal="left" vertical="top"/>
    </xf>
    <xf numFmtId="173" fontId="44" fillId="4" borderId="0" xfId="50" applyFont="1" applyFill="1" applyAlignment="1">
      <alignment horizontal="center" vertical="top"/>
    </xf>
    <xf numFmtId="173" fontId="44" fillId="0" borderId="0" xfId="50" applyFont="1" applyAlignment="1">
      <alignment horizontal="center" vertical="top"/>
    </xf>
    <xf numFmtId="173" fontId="44" fillId="0" borderId="0" xfId="50" quotePrefix="1" applyFont="1" applyAlignment="1">
      <alignment horizontal="center" vertical="top"/>
    </xf>
    <xf numFmtId="0" fontId="34" fillId="4" borderId="0" xfId="50" applyNumberFormat="1" applyFont="1" applyFill="1" applyAlignment="1">
      <alignment horizontal="center"/>
    </xf>
    <xf numFmtId="173" fontId="34" fillId="4" borderId="0" xfId="50" applyFont="1" applyFill="1" applyAlignment="1">
      <alignment vertical="top"/>
    </xf>
    <xf numFmtId="0" fontId="34" fillId="5" borderId="0" xfId="50" applyNumberFormat="1" applyFont="1" applyFill="1" applyAlignment="1">
      <alignment horizontal="right" vertical="top"/>
    </xf>
    <xf numFmtId="174" fontId="34" fillId="2" borderId="0" xfId="51" applyNumberFormat="1" applyFont="1" applyFill="1" applyBorder="1" applyAlignment="1">
      <alignment horizontal="center" vertical="top"/>
    </xf>
    <xf numFmtId="43" fontId="34" fillId="2" borderId="0" xfId="51" applyNumberFormat="1" applyFont="1" applyFill="1" applyBorder="1" applyAlignment="1">
      <alignment horizontal="center" vertical="top"/>
    </xf>
    <xf numFmtId="173" fontId="34" fillId="4" borderId="0" xfId="50" applyFont="1" applyFill="1" applyAlignment="1">
      <alignment horizontal="left" vertical="top" wrapText="1"/>
    </xf>
    <xf numFmtId="173" fontId="34" fillId="4" borderId="0" xfId="50" applyFont="1" applyFill="1" applyAlignment="1">
      <alignment horizontal="right" vertical="top" wrapText="1"/>
    </xf>
    <xf numFmtId="174" fontId="34" fillId="8" borderId="5" xfId="51" applyNumberFormat="1" applyFont="1" applyFill="1" applyBorder="1" applyAlignment="1">
      <alignment horizontal="center"/>
    </xf>
    <xf numFmtId="0" fontId="26" fillId="0" borderId="0" xfId="50" applyNumberFormat="1" applyFont="1"/>
    <xf numFmtId="170" fontId="26" fillId="0" borderId="0" xfId="50" applyNumberFormat="1" applyFont="1"/>
    <xf numFmtId="0" fontId="46" fillId="0" borderId="0" xfId="52" applyFont="1"/>
    <xf numFmtId="0" fontId="44" fillId="4" borderId="0" xfId="53" applyFont="1" applyFill="1" applyAlignment="1">
      <alignment vertical="top"/>
    </xf>
    <xf numFmtId="0" fontId="34" fillId="4" borderId="0" xfId="53" applyFont="1" applyFill="1" applyAlignment="1">
      <alignment vertical="top"/>
    </xf>
    <xf numFmtId="0" fontId="34" fillId="4" borderId="0" xfId="53" applyFont="1" applyFill="1" applyAlignment="1">
      <alignment horizontal="left" vertical="top"/>
    </xf>
    <xf numFmtId="0" fontId="44" fillId="4" borderId="0" xfId="53" applyFont="1" applyFill="1" applyAlignment="1">
      <alignment horizontal="center" wrapText="1"/>
    </xf>
    <xf numFmtId="0" fontId="46" fillId="4" borderId="0" xfId="53" applyFont="1" applyFill="1" applyAlignment="1">
      <alignment horizontal="left" vertical="top"/>
    </xf>
    <xf numFmtId="0" fontId="44" fillId="4" borderId="0" xfId="53" applyFont="1" applyFill="1" applyAlignment="1">
      <alignment horizontal="center"/>
    </xf>
    <xf numFmtId="0" fontId="34" fillId="4" borderId="0" xfId="53" applyFont="1" applyFill="1" applyAlignment="1">
      <alignment horizontal="center"/>
    </xf>
    <xf numFmtId="0" fontId="44" fillId="4" borderId="0" xfId="53" quotePrefix="1" applyFont="1" applyFill="1" applyAlignment="1">
      <alignment horizontal="center"/>
    </xf>
    <xf numFmtId="0" fontId="34" fillId="4" borderId="0" xfId="53" applyFont="1" applyFill="1" applyAlignment="1">
      <alignment horizontal="center" vertical="top"/>
    </xf>
    <xf numFmtId="174" fontId="34" fillId="2" borderId="0" xfId="54" applyNumberFormat="1" applyFont="1" applyFill="1" applyBorder="1" applyAlignment="1">
      <alignment horizontal="center" vertical="top"/>
    </xf>
    <xf numFmtId="43" fontId="34" fillId="2" borderId="0" xfId="54" applyNumberFormat="1" applyFont="1" applyFill="1" applyBorder="1" applyAlignment="1">
      <alignment horizontal="center" vertical="top"/>
    </xf>
    <xf numFmtId="174" fontId="34" fillId="4" borderId="0" xfId="53" applyNumberFormat="1" applyFont="1" applyFill="1" applyAlignment="1">
      <alignment vertical="top"/>
    </xf>
    <xf numFmtId="43" fontId="34" fillId="4" borderId="0" xfId="53" applyNumberFormat="1" applyFont="1" applyFill="1" applyAlignment="1">
      <alignment vertical="top"/>
    </xf>
    <xf numFmtId="0" fontId="34" fillId="4" borderId="0" xfId="52" applyFont="1" applyFill="1" applyAlignment="1">
      <alignment horizontal="left" vertical="top" wrapText="1"/>
    </xf>
    <xf numFmtId="0" fontId="34" fillId="4" borderId="0" xfId="53" applyFont="1" applyFill="1" applyAlignment="1">
      <alignment horizontal="right" vertical="top" wrapText="1"/>
    </xf>
    <xf numFmtId="173" fontId="34" fillId="0" borderId="0" xfId="50" applyFont="1" applyAlignment="1">
      <alignment horizontal="left" vertical="top"/>
    </xf>
    <xf numFmtId="0" fontId="29" fillId="3" borderId="0" xfId="55" applyNumberFormat="1" applyFont="1" applyFill="1" applyAlignment="1">
      <alignment horizontal="right"/>
    </xf>
    <xf numFmtId="173" fontId="26" fillId="3" borderId="0" xfId="55" applyFont="1" applyFill="1"/>
    <xf numFmtId="180" fontId="29" fillId="3" borderId="0" xfId="40" quotePrefix="1" applyFont="1" applyFill="1"/>
    <xf numFmtId="180" fontId="29" fillId="3" borderId="0" xfId="40" quotePrefix="1" applyFont="1" applyFill="1" applyAlignment="1">
      <alignment horizontal="center"/>
    </xf>
    <xf numFmtId="0" fontId="34" fillId="5" borderId="0" xfId="56" applyNumberFormat="1" applyFont="1" applyFill="1" applyBorder="1" applyAlignment="1">
      <alignment horizontal="right" vertical="top"/>
    </xf>
    <xf numFmtId="174" fontId="34" fillId="5" borderId="0" xfId="51" applyNumberFormat="1" applyFont="1" applyFill="1" applyBorder="1" applyAlignment="1">
      <alignment horizontal="center" vertical="top"/>
    </xf>
    <xf numFmtId="0" fontId="28" fillId="3" borderId="0" xfId="33" applyFont="1" applyFill="1"/>
    <xf numFmtId="0" fontId="29" fillId="3" borderId="0" xfId="34" applyFont="1" applyFill="1"/>
    <xf numFmtId="0" fontId="26" fillId="3" borderId="0" xfId="19" applyFont="1" applyFill="1"/>
    <xf numFmtId="0" fontId="29" fillId="3" borderId="0" xfId="19" applyFont="1" applyFill="1" applyAlignment="1">
      <alignment horizontal="center"/>
    </xf>
    <xf numFmtId="0" fontId="29" fillId="3" borderId="0" xfId="34" applyFont="1" applyFill="1" applyAlignment="1">
      <alignment horizontal="center"/>
    </xf>
    <xf numFmtId="173" fontId="28" fillId="3" borderId="0" xfId="55" applyFont="1" applyFill="1" applyAlignment="1">
      <alignment horizontal="center"/>
    </xf>
    <xf numFmtId="0" fontId="26" fillId="3" borderId="4" xfId="34" applyFont="1" applyFill="1" applyBorder="1" applyAlignment="1">
      <alignment horizontal="center"/>
    </xf>
    <xf numFmtId="0" fontId="26" fillId="3" borderId="0" xfId="34" applyFont="1" applyFill="1"/>
    <xf numFmtId="0" fontId="26" fillId="3" borderId="6" xfId="34" applyFont="1" applyFill="1" applyBorder="1" applyAlignment="1">
      <alignment horizontal="right"/>
    </xf>
    <xf numFmtId="0" fontId="26" fillId="3" borderId="0" xfId="19" applyFont="1" applyFill="1" applyAlignment="1">
      <alignment horizontal="center" vertical="top"/>
    </xf>
    <xf numFmtId="173" fontId="26" fillId="3" borderId="0" xfId="50" applyFont="1" applyFill="1"/>
    <xf numFmtId="0" fontId="26" fillId="3" borderId="0" xfId="6" applyFont="1" applyFill="1"/>
    <xf numFmtId="0" fontId="29" fillId="3" borderId="0" xfId="6" applyFont="1" applyFill="1"/>
    <xf numFmtId="41" fontId="26" fillId="3" borderId="0" xfId="34" applyNumberFormat="1" applyFont="1" applyFill="1"/>
    <xf numFmtId="41" fontId="26" fillId="5" borderId="0" xfId="34" applyNumberFormat="1" applyFont="1" applyFill="1"/>
    <xf numFmtId="174" fontId="26" fillId="3" borderId="6" xfId="57" applyNumberFormat="1" applyFont="1" applyFill="1" applyBorder="1"/>
    <xf numFmtId="174" fontId="29" fillId="3" borderId="0" xfId="57" applyNumberFormat="1" applyFont="1" applyFill="1" applyBorder="1"/>
    <xf numFmtId="10" fontId="26" fillId="3" borderId="0" xfId="58" applyNumberFormat="1" applyFont="1" applyFill="1" applyBorder="1"/>
    <xf numFmtId="174" fontId="29" fillId="3" borderId="5" xfId="6" applyNumberFormat="1" applyFont="1" applyFill="1" applyBorder="1"/>
    <xf numFmtId="0" fontId="28" fillId="3" borderId="0" xfId="33" applyFont="1" applyFill="1" applyAlignment="1">
      <alignment horizontal="left"/>
    </xf>
    <xf numFmtId="0" fontId="47" fillId="3" borderId="0" xfId="6" applyFont="1" applyFill="1"/>
    <xf numFmtId="183" fontId="26" fillId="5" borderId="0" xfId="34" applyNumberFormat="1" applyFont="1" applyFill="1"/>
    <xf numFmtId="173" fontId="48" fillId="0" borderId="0" xfId="30" applyFont="1"/>
    <xf numFmtId="0" fontId="49" fillId="0" borderId="0" xfId="30" applyNumberFormat="1" applyFont="1" applyAlignment="1">
      <alignment horizontal="left"/>
    </xf>
    <xf numFmtId="0" fontId="50" fillId="4" borderId="0" xfId="59" applyFont="1" applyFill="1" applyAlignment="1">
      <alignment horizontal="left" vertical="top"/>
    </xf>
    <xf numFmtId="0" fontId="50" fillId="5" borderId="0" xfId="35" applyNumberFormat="1" applyFont="1" applyFill="1" applyAlignment="1">
      <alignment horizontal="left" vertical="center"/>
    </xf>
    <xf numFmtId="0" fontId="47" fillId="0" borderId="0" xfId="6" applyFont="1"/>
    <xf numFmtId="0" fontId="50" fillId="4" borderId="0" xfId="59" applyFont="1" applyFill="1" applyAlignment="1">
      <alignment horizontal="center" vertical="top" wrapText="1"/>
    </xf>
    <xf numFmtId="0" fontId="48" fillId="0" borderId="0" xfId="6" applyFont="1"/>
    <xf numFmtId="0" fontId="47" fillId="4" borderId="0" xfId="59" applyFont="1" applyFill="1" applyAlignment="1">
      <alignment horizontal="left" vertical="top"/>
    </xf>
    <xf numFmtId="0" fontId="50" fillId="4" borderId="0" xfId="59" applyFont="1" applyFill="1" applyAlignment="1">
      <alignment horizontal="left" vertical="top" wrapText="1"/>
    </xf>
    <xf numFmtId="0" fontId="48" fillId="4" borderId="0" xfId="59" applyFont="1" applyFill="1" applyAlignment="1">
      <alignment horizontal="left" vertical="top"/>
    </xf>
    <xf numFmtId="0" fontId="50" fillId="4" borderId="4" xfId="59" applyFont="1" applyFill="1" applyBorder="1" applyAlignment="1">
      <alignment horizontal="center" vertical="top"/>
    </xf>
    <xf numFmtId="0" fontId="50" fillId="4" borderId="4" xfId="59" applyFont="1" applyFill="1" applyBorder="1" applyAlignment="1">
      <alignment horizontal="left" vertical="top"/>
    </xf>
    <xf numFmtId="0" fontId="47" fillId="0" borderId="0" xfId="6" applyFont="1" applyAlignment="1">
      <alignment horizontal="center" vertical="center"/>
    </xf>
    <xf numFmtId="0" fontId="50" fillId="4" borderId="0" xfId="59" applyFont="1" applyFill="1" applyAlignment="1">
      <alignment horizontal="center" vertical="top"/>
    </xf>
    <xf numFmtId="0" fontId="47" fillId="0" borderId="0" xfId="6" applyFont="1" applyAlignment="1">
      <alignment horizontal="center"/>
    </xf>
    <xf numFmtId="10" fontId="51" fillId="5" borderId="0" xfId="60" applyNumberFormat="1" applyFont="1" applyFill="1" applyAlignment="1">
      <alignment horizontal="right" vertical="center"/>
    </xf>
    <xf numFmtId="0" fontId="17" fillId="4" borderId="0" xfId="59" applyFont="1" applyFill="1" applyAlignment="1">
      <alignment horizontal="left" vertical="top"/>
    </xf>
    <xf numFmtId="164" fontId="51" fillId="5" borderId="0" xfId="60" applyNumberFormat="1" applyFont="1" applyFill="1" applyAlignment="1">
      <alignment horizontal="right" vertical="center"/>
    </xf>
    <xf numFmtId="0" fontId="51" fillId="4" borderId="0" xfId="59" applyFont="1" applyFill="1" applyAlignment="1">
      <alignment horizontal="left" vertical="center"/>
    </xf>
    <xf numFmtId="10" fontId="51" fillId="4" borderId="0" xfId="59" applyNumberFormat="1" applyFont="1" applyFill="1" applyAlignment="1">
      <alignment horizontal="right" vertical="center"/>
    </xf>
    <xf numFmtId="0" fontId="47" fillId="0" borderId="0" xfId="6" applyFont="1" applyAlignment="1">
      <alignment horizontal="center" vertical="top"/>
    </xf>
    <xf numFmtId="0" fontId="10" fillId="3" borderId="0" xfId="43" applyFont="1" applyFill="1"/>
    <xf numFmtId="0" fontId="10" fillId="3" borderId="9" xfId="43" applyFont="1" applyFill="1" applyBorder="1" applyAlignment="1">
      <alignment horizontal="center"/>
    </xf>
    <xf numFmtId="0" fontId="10" fillId="3" borderId="7" xfId="43" applyFont="1" applyFill="1" applyBorder="1" applyAlignment="1">
      <alignment horizontal="center"/>
    </xf>
    <xf numFmtId="0" fontId="10" fillId="3" borderId="9" xfId="25" applyNumberFormat="1" applyFont="1" applyFill="1" applyBorder="1" applyAlignment="1">
      <alignment horizontal="center"/>
    </xf>
    <xf numFmtId="0" fontId="10" fillId="3" borderId="14" xfId="43" applyFont="1" applyFill="1" applyBorder="1" applyAlignment="1">
      <alignment horizontal="center"/>
    </xf>
    <xf numFmtId="0" fontId="10" fillId="3" borderId="11" xfId="43" applyFont="1" applyFill="1" applyBorder="1"/>
    <xf numFmtId="182" fontId="10" fillId="0" borderId="11" xfId="58" applyNumberFormat="1" applyFont="1" applyFill="1" applyBorder="1" applyAlignment="1">
      <alignment horizontal="center"/>
    </xf>
    <xf numFmtId="182" fontId="10" fillId="3" borderId="11" xfId="61" applyNumberFormat="1" applyFont="1" applyFill="1" applyBorder="1" applyAlignment="1">
      <alignment horizontal="center"/>
    </xf>
    <xf numFmtId="10" fontId="10" fillId="3" borderId="0" xfId="58" applyNumberFormat="1" applyFont="1" applyFill="1" applyBorder="1" applyAlignment="1">
      <alignment horizontal="center"/>
    </xf>
    <xf numFmtId="184" fontId="10" fillId="3" borderId="11" xfId="26" applyNumberFormat="1" applyFont="1" applyFill="1" applyBorder="1" applyAlignment="1">
      <alignment horizontal="center"/>
    </xf>
    <xf numFmtId="10" fontId="10" fillId="3" borderId="15" xfId="58" applyNumberFormat="1" applyFont="1" applyFill="1" applyBorder="1" applyAlignment="1">
      <alignment horizontal="center"/>
    </xf>
    <xf numFmtId="0" fontId="10" fillId="3" borderId="9" xfId="43" applyFont="1" applyFill="1" applyBorder="1"/>
    <xf numFmtId="182" fontId="10" fillId="3" borderId="9" xfId="61" applyNumberFormat="1" applyFont="1" applyFill="1" applyBorder="1" applyAlignment="1">
      <alignment horizontal="center"/>
    </xf>
    <xf numFmtId="10" fontId="10" fillId="3" borderId="7" xfId="58" applyNumberFormat="1" applyFont="1" applyFill="1" applyBorder="1" applyAlignment="1">
      <alignment horizontal="center"/>
    </xf>
    <xf numFmtId="184" fontId="10" fillId="3" borderId="9" xfId="26" applyNumberFormat="1" applyFont="1" applyFill="1" applyBorder="1" applyAlignment="1">
      <alignment horizontal="center"/>
    </xf>
    <xf numFmtId="10" fontId="10" fillId="3" borderId="14" xfId="58" applyNumberFormat="1" applyFont="1" applyFill="1" applyBorder="1" applyAlignment="1">
      <alignment horizontal="center"/>
    </xf>
    <xf numFmtId="0" fontId="10" fillId="3" borderId="13" xfId="43" applyFont="1" applyFill="1" applyBorder="1"/>
    <xf numFmtId="0" fontId="10" fillId="3" borderId="13" xfId="43" applyFont="1" applyFill="1" applyBorder="1" applyAlignment="1">
      <alignment horizontal="center"/>
    </xf>
    <xf numFmtId="0" fontId="10" fillId="3" borderId="4" xfId="43" applyFont="1" applyFill="1" applyBorder="1" applyAlignment="1">
      <alignment horizontal="center"/>
    </xf>
    <xf numFmtId="10" fontId="11" fillId="3" borderId="16" xfId="58" applyNumberFormat="1" applyFont="1" applyFill="1" applyBorder="1" applyAlignment="1">
      <alignment horizontal="center"/>
    </xf>
    <xf numFmtId="0" fontId="29" fillId="3" borderId="0" xfId="50" applyNumberFormat="1" applyFont="1" applyFill="1" applyAlignment="1">
      <alignment horizontal="center"/>
    </xf>
    <xf numFmtId="173" fontId="34" fillId="3" borderId="4" xfId="50" applyFont="1" applyFill="1" applyBorder="1" applyAlignment="1">
      <alignment horizontal="center" wrapText="1"/>
    </xf>
    <xf numFmtId="173" fontId="44" fillId="3" borderId="0" xfId="50" applyFont="1" applyFill="1" applyAlignment="1">
      <alignment horizontal="center" wrapText="1"/>
    </xf>
    <xf numFmtId="173" fontId="34" fillId="3" borderId="0" xfId="50" applyFont="1" applyFill="1" applyAlignment="1">
      <alignment horizontal="left" vertical="top"/>
    </xf>
    <xf numFmtId="173" fontId="44" fillId="3" borderId="0" xfId="50" applyFont="1" applyFill="1" applyAlignment="1">
      <alignment horizontal="center" vertical="top"/>
    </xf>
    <xf numFmtId="173" fontId="44" fillId="3" borderId="0" xfId="50" quotePrefix="1" applyFont="1" applyFill="1" applyAlignment="1">
      <alignment horizontal="center" vertical="top"/>
    </xf>
    <xf numFmtId="0" fontId="34" fillId="3" borderId="0" xfId="50" applyNumberFormat="1" applyFont="1" applyFill="1" applyAlignment="1">
      <alignment horizontal="center"/>
    </xf>
    <xf numFmtId="173" fontId="34" fillId="3" borderId="0" xfId="50" applyFont="1" applyFill="1" applyAlignment="1">
      <alignment vertical="top"/>
    </xf>
    <xf numFmtId="9" fontId="34" fillId="5" borderId="0" xfId="58" applyFont="1" applyFill="1" applyBorder="1" applyAlignment="1">
      <alignment horizontal="center" vertical="top"/>
    </xf>
    <xf numFmtId="170" fontId="26" fillId="3" borderId="0" xfId="50" applyNumberFormat="1" applyFont="1" applyFill="1"/>
    <xf numFmtId="173" fontId="34" fillId="3" borderId="0" xfId="50" applyFont="1" applyFill="1" applyAlignment="1">
      <alignment horizontal="left" vertical="top" wrapText="1"/>
    </xf>
    <xf numFmtId="173" fontId="34" fillId="3" borderId="0" xfId="50" applyFont="1" applyFill="1" applyAlignment="1">
      <alignment horizontal="right" vertical="top" wrapText="1"/>
    </xf>
    <xf numFmtId="174" fontId="34" fillId="3" borderId="5" xfId="51" applyNumberFormat="1" applyFont="1" applyFill="1" applyBorder="1" applyAlignment="1">
      <alignment horizontal="center"/>
    </xf>
    <xf numFmtId="9" fontId="34" fillId="3" borderId="5" xfId="58" applyFont="1" applyFill="1" applyBorder="1" applyAlignment="1">
      <alignment horizontal="center"/>
    </xf>
    <xf numFmtId="0" fontId="26" fillId="3" borderId="0" xfId="50" applyNumberFormat="1" applyFont="1" applyFill="1"/>
    <xf numFmtId="173" fontId="34" fillId="3" borderId="0" xfId="50" applyFont="1" applyFill="1" applyAlignment="1">
      <alignment vertical="top" wrapText="1"/>
    </xf>
    <xf numFmtId="173" fontId="10" fillId="0" borderId="0" xfId="50" applyFont="1" applyAlignment="1">
      <alignment vertical="top"/>
    </xf>
    <xf numFmtId="173" fontId="25" fillId="0" borderId="0" xfId="50" applyFont="1" applyAlignment="1">
      <alignment horizontal="left" vertical="top"/>
    </xf>
    <xf numFmtId="173" fontId="10" fillId="0" borderId="0" xfId="50" applyFont="1"/>
    <xf numFmtId="173" fontId="10" fillId="3" borderId="0" xfId="50" applyFont="1" applyFill="1" applyAlignment="1">
      <alignment horizontal="left" vertical="top"/>
    </xf>
    <xf numFmtId="173" fontId="10" fillId="0" borderId="0" xfId="50" applyFont="1" applyAlignment="1">
      <alignment horizontal="left" vertical="top"/>
    </xf>
    <xf numFmtId="173" fontId="10" fillId="3" borderId="0" xfId="50" applyFont="1" applyFill="1"/>
    <xf numFmtId="173" fontId="11" fillId="3" borderId="0" xfId="50" applyFont="1" applyFill="1"/>
    <xf numFmtId="182" fontId="10" fillId="3" borderId="0" xfId="50" applyNumberFormat="1" applyFont="1" applyFill="1"/>
    <xf numFmtId="182" fontId="10" fillId="3" borderId="4" xfId="50" applyNumberFormat="1" applyFont="1" applyFill="1" applyBorder="1"/>
    <xf numFmtId="42" fontId="11" fillId="3" borderId="0" xfId="50" applyNumberFormat="1" applyFont="1" applyFill="1"/>
    <xf numFmtId="185" fontId="10" fillId="3" borderId="0" xfId="50" applyNumberFormat="1" applyFont="1" applyFill="1"/>
    <xf numFmtId="0" fontId="11" fillId="3" borderId="0" xfId="50" applyNumberFormat="1" applyFont="1" applyFill="1" applyAlignment="1">
      <alignment horizontal="left"/>
    </xf>
    <xf numFmtId="173" fontId="53" fillId="3" borderId="0" xfId="50" applyFont="1" applyFill="1" applyAlignment="1">
      <alignment horizontal="center" wrapText="1"/>
    </xf>
    <xf numFmtId="173" fontId="53" fillId="3" borderId="0" xfId="50" applyFont="1" applyFill="1" applyAlignment="1">
      <alignment horizontal="center" vertical="top"/>
    </xf>
    <xf numFmtId="173" fontId="53" fillId="3" borderId="0" xfId="50" quotePrefix="1" applyFont="1" applyFill="1" applyAlignment="1">
      <alignment horizontal="center" vertical="top"/>
    </xf>
    <xf numFmtId="174" fontId="25" fillId="3" borderId="0" xfId="57" applyNumberFormat="1" applyFont="1" applyFill="1" applyBorder="1" applyAlignment="1">
      <alignment horizontal="center" vertical="top"/>
    </xf>
    <xf numFmtId="17" fontId="10" fillId="3" borderId="0" xfId="50" applyNumberFormat="1" applyFont="1" applyFill="1" applyAlignment="1">
      <alignment horizontal="center"/>
    </xf>
    <xf numFmtId="10" fontId="25" fillId="5" borderId="0" xfId="58" applyNumberFormat="1" applyFont="1" applyFill="1" applyBorder="1" applyAlignment="1">
      <alignment horizontal="center" vertical="top"/>
    </xf>
    <xf numFmtId="182" fontId="25" fillId="3" borderId="0" xfId="51" applyNumberFormat="1" applyFont="1" applyFill="1" applyBorder="1" applyAlignment="1">
      <alignment horizontal="center" vertical="top"/>
    </xf>
    <xf numFmtId="1" fontId="25" fillId="3" borderId="0" xfId="57" applyNumberFormat="1" applyFont="1" applyFill="1" applyBorder="1" applyAlignment="1">
      <alignment horizontal="center" vertical="top"/>
    </xf>
    <xf numFmtId="182" fontId="53" fillId="3" borderId="6" xfId="51" applyNumberFormat="1" applyFont="1" applyFill="1" applyBorder="1" applyAlignment="1">
      <alignment horizontal="center"/>
    </xf>
    <xf numFmtId="182" fontId="25" fillId="3" borderId="6" xfId="51" applyNumberFormat="1" applyFont="1" applyFill="1" applyBorder="1" applyAlignment="1">
      <alignment horizontal="center"/>
    </xf>
    <xf numFmtId="182" fontId="53" fillId="3" borderId="0" xfId="51" applyNumberFormat="1" applyFont="1" applyFill="1" applyBorder="1" applyAlignment="1">
      <alignment horizontal="center"/>
    </xf>
    <xf numFmtId="182" fontId="25" fillId="3" borderId="0" xfId="51" applyNumberFormat="1" applyFont="1" applyFill="1" applyBorder="1" applyAlignment="1">
      <alignment horizontal="center"/>
    </xf>
    <xf numFmtId="0" fontId="29" fillId="3" borderId="0" xfId="50" applyNumberFormat="1" applyFont="1" applyFill="1"/>
    <xf numFmtId="0" fontId="29" fillId="3" borderId="0" xfId="50" applyNumberFormat="1" applyFont="1" applyFill="1" applyAlignment="1">
      <alignment horizontal="left"/>
    </xf>
    <xf numFmtId="173" fontId="54" fillId="3" borderId="0" xfId="50" applyFont="1" applyFill="1"/>
    <xf numFmtId="173" fontId="29" fillId="3" borderId="17" xfId="50" applyFont="1" applyFill="1" applyBorder="1"/>
    <xf numFmtId="173" fontId="29" fillId="3" borderId="18" xfId="50" applyFont="1" applyFill="1" applyBorder="1" applyAlignment="1">
      <alignment horizontal="center"/>
    </xf>
    <xf numFmtId="186" fontId="26" fillId="3" borderId="19" xfId="50" applyNumberFormat="1" applyFont="1" applyFill="1" applyBorder="1" applyAlignment="1">
      <alignment horizontal="left"/>
    </xf>
    <xf numFmtId="185" fontId="26" fillId="5" borderId="20" xfId="43" applyNumberFormat="1" applyFont="1" applyFill="1" applyBorder="1" applyAlignment="1">
      <alignment horizontal="center"/>
    </xf>
    <xf numFmtId="173" fontId="26" fillId="3" borderId="19" xfId="50" applyFont="1" applyFill="1" applyBorder="1"/>
    <xf numFmtId="185" fontId="26" fillId="3" borderId="20" xfId="50" applyNumberFormat="1" applyFont="1" applyFill="1" applyBorder="1" applyAlignment="1">
      <alignment horizontal="center"/>
    </xf>
    <xf numFmtId="185" fontId="26" fillId="3" borderId="21" xfId="58" applyNumberFormat="1" applyFont="1" applyFill="1" applyBorder="1" applyAlignment="1">
      <alignment horizontal="center"/>
    </xf>
    <xf numFmtId="173" fontId="26" fillId="3" borderId="22" xfId="50" applyFont="1" applyFill="1" applyBorder="1"/>
    <xf numFmtId="185" fontId="26" fillId="3" borderId="23" xfId="58" applyNumberFormat="1" applyFont="1" applyFill="1" applyBorder="1" applyAlignment="1">
      <alignment horizontal="center"/>
    </xf>
    <xf numFmtId="173" fontId="26" fillId="3" borderId="0" xfId="50" applyFont="1" applyFill="1" applyAlignment="1">
      <alignment wrapText="1"/>
    </xf>
    <xf numFmtId="173" fontId="26" fillId="3" borderId="0" xfId="50" applyFont="1" applyFill="1" applyAlignment="1">
      <alignment vertical="top" wrapText="1"/>
    </xf>
    <xf numFmtId="174" fontId="10" fillId="5" borderId="0" xfId="4" applyNumberFormat="1" applyFont="1" applyFill="1" applyBorder="1" applyAlignment="1" applyProtection="1">
      <protection locked="0"/>
    </xf>
    <xf numFmtId="174" fontId="10" fillId="5" borderId="1" xfId="4" applyNumberFormat="1" applyFont="1" applyFill="1" applyBorder="1" applyAlignment="1" applyProtection="1">
      <protection locked="0"/>
    </xf>
    <xf numFmtId="174" fontId="10" fillId="0" borderId="0" xfId="25" applyNumberFormat="1" applyFont="1" applyProtection="1"/>
    <xf numFmtId="174" fontId="10" fillId="5" borderId="0" xfId="28" applyNumberFormat="1" applyFont="1" applyFill="1" applyBorder="1" applyAlignment="1" applyProtection="1">
      <protection locked="0"/>
    </xf>
    <xf numFmtId="174" fontId="10" fillId="0" borderId="0" xfId="28" applyNumberFormat="1" applyFont="1" applyFill="1" applyAlignment="1" applyProtection="1"/>
    <xf numFmtId="174" fontId="10" fillId="5" borderId="1" xfId="28" applyNumberFormat="1" applyFont="1" applyFill="1" applyBorder="1" applyAlignment="1" applyProtection="1">
      <protection locked="0"/>
    </xf>
    <xf numFmtId="174" fontId="10" fillId="0" borderId="0" xfId="28" applyNumberFormat="1" applyFont="1" applyAlignment="1" applyProtection="1">
      <protection locked="0"/>
    </xf>
    <xf numFmtId="174" fontId="10" fillId="0" borderId="0" xfId="28" applyNumberFormat="1" applyFont="1" applyAlignment="1" applyProtection="1"/>
    <xf numFmtId="174" fontId="10" fillId="0" borderId="0" xfId="28" applyNumberFormat="1" applyFont="1" applyBorder="1" applyAlignment="1" applyProtection="1"/>
    <xf numFmtId="174" fontId="10" fillId="0" borderId="0" xfId="28" applyNumberFormat="1" applyFont="1" applyBorder="1" applyAlignment="1" applyProtection="1">
      <protection locked="0"/>
    </xf>
    <xf numFmtId="174" fontId="10" fillId="2" borderId="0" xfId="28" applyNumberFormat="1" applyFont="1" applyFill="1" applyBorder="1" applyAlignment="1" applyProtection="1">
      <protection locked="0"/>
    </xf>
    <xf numFmtId="174" fontId="10" fillId="0" borderId="0" xfId="28" applyNumberFormat="1" applyFont="1" applyFill="1" applyAlignment="1" applyProtection="1">
      <protection locked="0"/>
    </xf>
    <xf numFmtId="174" fontId="10" fillId="0" borderId="0" xfId="28" applyNumberFormat="1" applyFont="1" applyFill="1" applyBorder="1" applyAlignment="1" applyProtection="1">
      <protection locked="0"/>
    </xf>
    <xf numFmtId="174" fontId="10" fillId="2" borderId="1" xfId="28" applyNumberFormat="1" applyFont="1" applyFill="1" applyBorder="1" applyAlignment="1" applyProtection="1">
      <protection locked="0"/>
    </xf>
    <xf numFmtId="174" fontId="10" fillId="0" borderId="2" xfId="28" applyNumberFormat="1" applyFont="1" applyFill="1" applyBorder="1" applyAlignment="1" applyProtection="1"/>
    <xf numFmtId="174" fontId="10" fillId="0" borderId="1" xfId="28" applyNumberFormat="1" applyFont="1" applyFill="1" applyBorder="1" applyAlignment="1" applyProtection="1"/>
    <xf numFmtId="174" fontId="10" fillId="0" borderId="1" xfId="28" applyNumberFormat="1" applyFont="1" applyBorder="1" applyAlignment="1" applyProtection="1"/>
    <xf numFmtId="174" fontId="10" fillId="2" borderId="0" xfId="28" applyNumberFormat="1" applyFont="1" applyFill="1" applyAlignment="1" applyProtection="1">
      <protection locked="0"/>
    </xf>
    <xf numFmtId="9" fontId="10" fillId="5" borderId="0" xfId="29" applyFont="1" applyFill="1" applyAlignment="1" applyProtection="1">
      <protection locked="0"/>
    </xf>
    <xf numFmtId="9" fontId="10" fillId="0" borderId="0" xfId="29" applyFont="1" applyFill="1" applyAlignment="1" applyProtection="1"/>
    <xf numFmtId="10" fontId="10" fillId="5" borderId="0" xfId="29" applyNumberFormat="1" applyFont="1" applyFill="1" applyAlignment="1" applyProtection="1">
      <protection locked="0"/>
    </xf>
    <xf numFmtId="10" fontId="10" fillId="2" borderId="0" xfId="29" applyNumberFormat="1" applyFont="1" applyFill="1" applyAlignment="1" applyProtection="1">
      <protection locked="0"/>
    </xf>
    <xf numFmtId="174" fontId="10" fillId="3" borderId="0" xfId="28" applyNumberFormat="1" applyFont="1" applyFill="1" applyAlignment="1" applyProtection="1"/>
    <xf numFmtId="179" fontId="10" fillId="0" borderId="0" xfId="25" applyNumberFormat="1" applyFont="1" applyAlignment="1" applyProtection="1">
      <alignment horizontal="right"/>
    </xf>
    <xf numFmtId="174" fontId="10" fillId="0" borderId="0" xfId="28" applyNumberFormat="1" applyFont="1" applyFill="1" applyBorder="1" applyAlignment="1" applyProtection="1"/>
    <xf numFmtId="174" fontId="10" fillId="0" borderId="0" xfId="28" applyNumberFormat="1" applyFont="1" applyFill="1" applyAlignment="1" applyProtection="1">
      <alignment horizontal="right"/>
    </xf>
    <xf numFmtId="182" fontId="10" fillId="2" borderId="0" xfId="1" applyNumberFormat="1" applyFont="1" applyFill="1" applyBorder="1" applyAlignment="1" applyProtection="1">
      <protection locked="0"/>
    </xf>
    <xf numFmtId="174" fontId="10" fillId="0" borderId="0" xfId="25" applyNumberFormat="1" applyFont="1" applyProtection="1">
      <protection locked="0"/>
    </xf>
    <xf numFmtId="174" fontId="10" fillId="0" borderId="1" xfId="25" applyNumberFormat="1" applyFont="1" applyBorder="1" applyProtection="1"/>
    <xf numFmtId="174" fontId="20" fillId="2" borderId="1" xfId="0" applyNumberFormat="1" applyFont="1" applyFill="1" applyBorder="1" applyProtection="1">
      <protection locked="0"/>
    </xf>
    <xf numFmtId="174" fontId="10" fillId="2" borderId="0" xfId="25" applyNumberFormat="1" applyFont="1" applyFill="1" applyProtection="1">
      <protection locked="0"/>
    </xf>
    <xf numFmtId="174" fontId="10" fillId="2" borderId="1" xfId="25" applyNumberFormat="1" applyFont="1" applyFill="1" applyBorder="1" applyProtection="1">
      <protection locked="0"/>
    </xf>
    <xf numFmtId="174" fontId="20" fillId="0" borderId="1" xfId="25" applyNumberFormat="1" applyFont="1" applyBorder="1" applyProtection="1">
      <protection locked="0"/>
    </xf>
    <xf numFmtId="174" fontId="10" fillId="0" borderId="1" xfId="25" applyNumberFormat="1" applyFont="1" applyBorder="1" applyProtection="1">
      <protection locked="0"/>
    </xf>
    <xf numFmtId="174" fontId="10" fillId="0" borderId="2" xfId="25" applyNumberFormat="1" applyFont="1" applyBorder="1" applyProtection="1"/>
    <xf numFmtId="174" fontId="22" fillId="6" borderId="0" xfId="57" applyNumberFormat="1" applyFont="1" applyFill="1" applyAlignment="1" applyProtection="1">
      <protection locked="0"/>
    </xf>
    <xf numFmtId="174" fontId="10" fillId="6" borderId="0" xfId="57" applyNumberFormat="1" applyFont="1" applyFill="1" applyAlignment="1" applyProtection="1">
      <protection locked="0"/>
    </xf>
    <xf numFmtId="0" fontId="55" fillId="6" borderId="0" xfId="0" applyNumberFormat="1" applyFont="1" applyFill="1" applyAlignment="1" applyProtection="1">
      <alignment horizontal="center"/>
      <protection locked="0"/>
    </xf>
    <xf numFmtId="9" fontId="10" fillId="6" borderId="0" xfId="58" applyFont="1" applyFill="1" applyAlignment="1" applyProtection="1">
      <alignment horizontal="center"/>
      <protection locked="0"/>
    </xf>
    <xf numFmtId="10" fontId="10" fillId="6" borderId="0" xfId="29" applyNumberFormat="1" applyFont="1" applyFill="1" applyAlignment="1" applyProtection="1">
      <alignment horizontal="center"/>
      <protection locked="0"/>
    </xf>
    <xf numFmtId="9" fontId="10" fillId="6" borderId="0" xfId="29" applyFont="1" applyFill="1" applyAlignment="1" applyProtection="1">
      <alignment horizontal="center"/>
      <protection locked="0"/>
    </xf>
    <xf numFmtId="173" fontId="27" fillId="6" borderId="0" xfId="0" applyFont="1" applyFill="1" applyProtection="1">
      <protection locked="0"/>
    </xf>
    <xf numFmtId="170" fontId="10" fillId="6" borderId="0" xfId="0" applyNumberFormat="1" applyFont="1" applyFill="1" applyProtection="1">
      <protection locked="0"/>
    </xf>
    <xf numFmtId="170" fontId="19" fillId="6" borderId="0" xfId="0" applyNumberFormat="1" applyFont="1" applyFill="1" applyProtection="1">
      <protection locked="0"/>
    </xf>
    <xf numFmtId="9" fontId="10" fillId="6" borderId="0" xfId="29" applyFont="1" applyFill="1" applyAlignment="1" applyProtection="1">
      <protection locked="0"/>
    </xf>
    <xf numFmtId="9" fontId="10" fillId="6" borderId="0" xfId="0" applyNumberFormat="1" applyFont="1" applyFill="1" applyProtection="1">
      <protection locked="0"/>
    </xf>
    <xf numFmtId="10" fontId="10" fillId="6" borderId="0" xfId="58" applyNumberFormat="1" applyFont="1" applyFill="1" applyAlignment="1" applyProtection="1">
      <alignment horizontal="center"/>
      <protection locked="0"/>
    </xf>
    <xf numFmtId="174" fontId="10" fillId="6" borderId="0" xfId="28" applyNumberFormat="1" applyFont="1" applyFill="1" applyAlignment="1" applyProtection="1">
      <protection locked="0"/>
    </xf>
    <xf numFmtId="0" fontId="55" fillId="6" borderId="0" xfId="0" applyNumberFormat="1" applyFont="1" applyFill="1" applyProtection="1">
      <protection locked="0"/>
    </xf>
    <xf numFmtId="0" fontId="55" fillId="6" borderId="0" xfId="0" applyNumberFormat="1" applyFont="1" applyFill="1" applyAlignment="1" applyProtection="1">
      <alignment horizontal="right"/>
      <protection locked="0"/>
    </xf>
    <xf numFmtId="0" fontId="29" fillId="3" borderId="0" xfId="55" applyNumberFormat="1" applyFont="1" applyFill="1" applyAlignment="1">
      <alignment horizontal="left"/>
    </xf>
    <xf numFmtId="0" fontId="29" fillId="3" borderId="0" xfId="55" applyNumberFormat="1" applyFont="1" applyFill="1"/>
    <xf numFmtId="0" fontId="29" fillId="3" borderId="0" xfId="62" applyFont="1" applyFill="1"/>
    <xf numFmtId="0" fontId="29" fillId="3" borderId="0" xfId="62" applyFont="1" applyFill="1" applyAlignment="1">
      <alignment horizontal="center"/>
    </xf>
    <xf numFmtId="0" fontId="30" fillId="3" borderId="0" xfId="62" applyFont="1" applyFill="1" applyAlignment="1">
      <alignment horizontal="center"/>
    </xf>
    <xf numFmtId="0" fontId="30" fillId="3" borderId="0" xfId="62" applyFont="1" applyFill="1" applyAlignment="1">
      <alignment horizontal="left"/>
    </xf>
    <xf numFmtId="0" fontId="30" fillId="3" borderId="0" xfId="62" applyFont="1" applyFill="1"/>
    <xf numFmtId="0" fontId="28" fillId="3" borderId="0" xfId="62" applyFont="1" applyFill="1"/>
    <xf numFmtId="0" fontId="30" fillId="3" borderId="0" xfId="63" applyFont="1" applyFill="1"/>
    <xf numFmtId="0" fontId="28" fillId="3" borderId="0" xfId="62" applyFont="1" applyFill="1" applyAlignment="1">
      <alignment horizontal="left"/>
    </xf>
    <xf numFmtId="0" fontId="28" fillId="3" borderId="0" xfId="62" applyFont="1" applyFill="1" applyAlignment="1">
      <alignment horizontal="center" wrapText="1"/>
    </xf>
    <xf numFmtId="174" fontId="30" fillId="5" borderId="0" xfId="65" applyNumberFormat="1" applyFont="1" applyFill="1"/>
    <xf numFmtId="174" fontId="30" fillId="3" borderId="6" xfId="62" applyNumberFormat="1" applyFont="1" applyFill="1" applyBorder="1"/>
    <xf numFmtId="174" fontId="30" fillId="3" borderId="0" xfId="62" applyNumberFormat="1" applyFont="1" applyFill="1"/>
    <xf numFmtId="174" fontId="30" fillId="3" borderId="5" xfId="62" applyNumberFormat="1" applyFont="1" applyFill="1" applyBorder="1"/>
    <xf numFmtId="174" fontId="30" fillId="3" borderId="4" xfId="65" applyNumberFormat="1" applyFont="1" applyFill="1" applyBorder="1"/>
    <xf numFmtId="174" fontId="28" fillId="3" borderId="0" xfId="64" applyNumberFormat="1" applyFont="1" applyFill="1" applyBorder="1" applyAlignment="1">
      <alignment vertical="center"/>
    </xf>
    <xf numFmtId="0" fontId="30" fillId="3" borderId="0" xfId="62" applyFont="1" applyFill="1" applyAlignment="1">
      <alignment horizontal="center" vertical="center"/>
    </xf>
    <xf numFmtId="174" fontId="26" fillId="3" borderId="0" xfId="19" applyNumberFormat="1" applyFont="1" applyFill="1"/>
    <xf numFmtId="0" fontId="30" fillId="3" borderId="4" xfId="65" applyFont="1" applyFill="1" applyBorder="1" applyAlignment="1">
      <alignment horizontal="center" wrapText="1"/>
    </xf>
    <xf numFmtId="174" fontId="30" fillId="5" borderId="0" xfId="65" applyNumberFormat="1" applyFont="1" applyFill="1" applyAlignment="1">
      <alignment horizontal="center"/>
    </xf>
    <xf numFmtId="174" fontId="30" fillId="3" borderId="0" xfId="67" applyNumberFormat="1" applyFont="1" applyFill="1" applyAlignment="1">
      <alignment horizontal="right"/>
    </xf>
    <xf numFmtId="0" fontId="30" fillId="3" borderId="0" xfId="65" applyFont="1" applyFill="1" applyAlignment="1">
      <alignment horizontal="center"/>
    </xf>
    <xf numFmtId="174" fontId="30" fillId="3" borderId="0" xfId="65" applyNumberFormat="1" applyFont="1" applyFill="1" applyAlignment="1">
      <alignment horizontal="right"/>
    </xf>
    <xf numFmtId="174" fontId="30" fillId="3" borderId="0" xfId="65" applyNumberFormat="1" applyFont="1" applyFill="1"/>
    <xf numFmtId="174" fontId="30" fillId="3" borderId="5" xfId="65" applyNumberFormat="1" applyFont="1" applyFill="1" applyBorder="1"/>
    <xf numFmtId="0" fontId="30" fillId="3" borderId="6" xfId="65" applyFont="1" applyFill="1" applyBorder="1"/>
    <xf numFmtId="174" fontId="30" fillId="5" borderId="4" xfId="65" applyNumberFormat="1" applyFont="1" applyFill="1" applyBorder="1"/>
    <xf numFmtId="0" fontId="30" fillId="3" borderId="0" xfId="62" applyFont="1" applyFill="1" applyAlignment="1">
      <alignment horizontal="center" vertical="top"/>
    </xf>
    <xf numFmtId="0" fontId="29" fillId="0" borderId="0" xfId="55" applyNumberFormat="1" applyFont="1"/>
    <xf numFmtId="174" fontId="46" fillId="11" borderId="0" xfId="65" applyNumberFormat="1" applyFont="1" applyFill="1"/>
    <xf numFmtId="174" fontId="46" fillId="11" borderId="4" xfId="65" applyNumberFormat="1" applyFont="1" applyFill="1" applyBorder="1"/>
    <xf numFmtId="174" fontId="46" fillId="12" borderId="0" xfId="66" applyNumberFormat="1" applyFont="1" applyFill="1"/>
    <xf numFmtId="174" fontId="46" fillId="12" borderId="5" xfId="66" applyNumberFormat="1" applyFont="1" applyFill="1" applyBorder="1"/>
    <xf numFmtId="0" fontId="26" fillId="0" borderId="0" xfId="19" quotePrefix="1" applyFont="1"/>
    <xf numFmtId="174" fontId="26" fillId="5" borderId="0" xfId="28" quotePrefix="1" applyNumberFormat="1" applyFont="1" applyFill="1"/>
    <xf numFmtId="0" fontId="30" fillId="5" borderId="0" xfId="65" applyFont="1" applyFill="1" applyAlignment="1">
      <alignment horizontal="left"/>
    </xf>
    <xf numFmtId="174" fontId="30" fillId="0" borderId="4" xfId="65" applyNumberFormat="1" applyFont="1" applyBorder="1"/>
    <xf numFmtId="174" fontId="30" fillId="0" borderId="0" xfId="62" applyNumberFormat="1" applyFont="1"/>
    <xf numFmtId="174" fontId="30" fillId="0" borderId="0" xfId="65" applyNumberFormat="1" applyFont="1"/>
    <xf numFmtId="174" fontId="30" fillId="0" borderId="5" xfId="62" applyNumberFormat="1" applyFont="1" applyBorder="1"/>
    <xf numFmtId="0" fontId="55" fillId="13" borderId="0" xfId="0" applyNumberFormat="1" applyFont="1" applyFill="1" applyAlignment="1" applyProtection="1">
      <alignment horizontal="center"/>
      <protection locked="0"/>
    </xf>
    <xf numFmtId="174" fontId="10" fillId="13" borderId="0" xfId="28" applyNumberFormat="1" applyFont="1" applyFill="1" applyAlignment="1" applyProtection="1">
      <alignment horizontal="center"/>
      <protection locked="0"/>
    </xf>
    <xf numFmtId="174" fontId="26" fillId="0" borderId="0" xfId="28" applyNumberFormat="1" applyFont="1" applyAlignment="1"/>
    <xf numFmtId="43" fontId="29" fillId="0" borderId="0" xfId="28" applyFont="1" applyAlignment="1"/>
    <xf numFmtId="173" fontId="29" fillId="0" borderId="0" xfId="50" applyFont="1"/>
    <xf numFmtId="0" fontId="30" fillId="13" borderId="0" xfId="62" applyFont="1" applyFill="1"/>
    <xf numFmtId="3" fontId="30" fillId="13" borderId="0" xfId="62" applyNumberFormat="1" applyFont="1" applyFill="1"/>
    <xf numFmtId="174" fontId="30" fillId="13" borderId="0" xfId="28" applyNumberFormat="1" applyFont="1" applyFill="1"/>
    <xf numFmtId="0" fontId="29" fillId="13" borderId="0" xfId="19" applyFont="1" applyFill="1"/>
    <xf numFmtId="182" fontId="10" fillId="0" borderId="1" xfId="50" applyNumberFormat="1" applyFont="1" applyBorder="1"/>
    <xf numFmtId="173" fontId="10" fillId="6" borderId="0" xfId="25" applyFont="1" applyFill="1" applyProtection="1">
      <protection locked="0"/>
    </xf>
    <xf numFmtId="0" fontId="29" fillId="3" borderId="0" xfId="19" applyFont="1" applyFill="1"/>
    <xf numFmtId="0" fontId="55" fillId="3" borderId="0" xfId="0" applyNumberFormat="1" applyFont="1" applyFill="1" applyAlignment="1" applyProtection="1">
      <alignment horizontal="center"/>
      <protection locked="0"/>
    </xf>
    <xf numFmtId="3" fontId="30" fillId="3" borderId="0" xfId="62" applyNumberFormat="1" applyFont="1" applyFill="1"/>
    <xf numFmtId="174" fontId="30" fillId="3" borderId="0" xfId="28" applyNumberFormat="1" applyFont="1" applyFill="1"/>
    <xf numFmtId="180" fontId="29" fillId="3" borderId="0" xfId="40" quotePrefix="1" applyFont="1" applyFill="1" applyAlignment="1">
      <alignment horizontal="right"/>
    </xf>
    <xf numFmtId="173" fontId="19" fillId="7" borderId="0" xfId="25" applyFont="1" applyFill="1" applyProtection="1">
      <protection locked="0"/>
    </xf>
    <xf numFmtId="173" fontId="18" fillId="7" borderId="0" xfId="25" applyFont="1" applyFill="1" applyAlignment="1" applyProtection="1">
      <alignment horizontal="center"/>
      <protection locked="0"/>
    </xf>
    <xf numFmtId="170" fontId="19" fillId="7" borderId="0" xfId="25" applyNumberFormat="1" applyFont="1" applyFill="1" applyProtection="1">
      <protection locked="0"/>
    </xf>
    <xf numFmtId="170" fontId="10" fillId="7" borderId="0" xfId="25" applyNumberFormat="1" applyFont="1" applyFill="1" applyProtection="1">
      <protection locked="0"/>
    </xf>
    <xf numFmtId="174" fontId="27" fillId="6" borderId="0" xfId="57" applyNumberFormat="1" applyFont="1" applyFill="1" applyAlignment="1" applyProtection="1">
      <protection locked="0"/>
    </xf>
    <xf numFmtId="9" fontId="27" fillId="6" borderId="0" xfId="29" applyFont="1" applyFill="1" applyAlignment="1" applyProtection="1">
      <alignment horizontal="center"/>
      <protection locked="0"/>
    </xf>
    <xf numFmtId="173" fontId="10" fillId="0" borderId="0" xfId="25" applyFont="1" applyAlignment="1" applyProtection="1">
      <alignment horizontal="left" vertical="top" wrapText="1"/>
      <protection locked="0"/>
    </xf>
    <xf numFmtId="0" fontId="10" fillId="0" borderId="0" xfId="27" applyNumberFormat="1" applyFont="1" applyAlignment="1" applyProtection="1">
      <alignment wrapText="1"/>
      <protection locked="0"/>
    </xf>
    <xf numFmtId="173" fontId="21" fillId="0" borderId="0" xfId="25" applyAlignment="1" applyProtection="1">
      <alignment wrapText="1"/>
      <protection locked="0"/>
    </xf>
    <xf numFmtId="0" fontId="10" fillId="0" borderId="0" xfId="25" applyNumberFormat="1" applyFont="1" applyAlignment="1" applyProtection="1">
      <alignment horizontal="left" vertical="top" wrapText="1"/>
      <protection locked="0"/>
    </xf>
    <xf numFmtId="0" fontId="15" fillId="0" borderId="0" xfId="25" applyNumberFormat="1" applyFont="1" applyAlignment="1" applyProtection="1">
      <alignment horizontal="left" vertical="top" wrapText="1"/>
      <protection locked="0"/>
    </xf>
    <xf numFmtId="173" fontId="20" fillId="0" borderId="0" xfId="25" applyFont="1" applyAlignment="1" applyProtection="1">
      <alignment horizontal="left" vertical="top" wrapText="1"/>
      <protection locked="0"/>
    </xf>
    <xf numFmtId="0" fontId="10" fillId="0" borderId="0" xfId="25" applyNumberFormat="1" applyFont="1" applyAlignment="1" applyProtection="1">
      <alignment vertical="top" wrapText="1"/>
      <protection locked="0"/>
    </xf>
    <xf numFmtId="0" fontId="10" fillId="3" borderId="0" xfId="25" applyNumberFormat="1" applyFont="1" applyFill="1" applyAlignment="1" applyProtection="1">
      <alignment vertical="top" wrapText="1"/>
      <protection locked="0"/>
    </xf>
    <xf numFmtId="0" fontId="15" fillId="3" borderId="0" xfId="25" applyNumberFormat="1" applyFont="1" applyFill="1" applyAlignment="1" applyProtection="1">
      <alignment vertical="top" wrapText="1"/>
      <protection locked="0"/>
    </xf>
    <xf numFmtId="0" fontId="10" fillId="3" borderId="0" xfId="25" applyNumberFormat="1" applyFont="1" applyFill="1" applyAlignment="1" applyProtection="1">
      <alignment horizontal="left" vertical="top" wrapText="1"/>
      <protection locked="0"/>
    </xf>
    <xf numFmtId="0" fontId="10" fillId="0" borderId="0" xfId="25" applyNumberFormat="1" applyFont="1" applyAlignment="1" applyProtection="1">
      <alignment horizontal="right"/>
      <protection locked="0"/>
    </xf>
    <xf numFmtId="0" fontId="10" fillId="0" borderId="0" xfId="25" applyNumberFormat="1" applyFont="1" applyAlignment="1" applyProtection="1">
      <alignment horizontal="left" wrapText="1"/>
      <protection locked="0"/>
    </xf>
    <xf numFmtId="173" fontId="0" fillId="0" borderId="0" xfId="0" applyAlignment="1">
      <alignment horizontal="left"/>
    </xf>
    <xf numFmtId="173" fontId="0" fillId="0" borderId="0" xfId="0" applyAlignment="1">
      <alignment horizontal="left" vertical="top" wrapText="1"/>
    </xf>
    <xf numFmtId="173" fontId="10" fillId="3" borderId="0" xfId="30" applyFont="1" applyFill="1" applyAlignment="1">
      <alignment horizontal="left" vertical="top" wrapText="1"/>
    </xf>
    <xf numFmtId="173" fontId="10" fillId="8" borderId="0" xfId="30" applyFont="1" applyFill="1" applyAlignment="1">
      <alignment horizontal="center" vertical="top"/>
    </xf>
    <xf numFmtId="173" fontId="10" fillId="0" borderId="0" xfId="30" applyFont="1" applyAlignment="1">
      <alignment horizontal="center" vertical="top"/>
    </xf>
    <xf numFmtId="173" fontId="11" fillId="8" borderId="0" xfId="30" applyFont="1" applyFill="1" applyAlignment="1">
      <alignment horizontal="center" vertical="top"/>
    </xf>
    <xf numFmtId="173" fontId="10" fillId="8" borderId="0" xfId="30" quotePrefix="1" applyFont="1" applyFill="1" applyAlignment="1">
      <alignment horizontal="left" vertical="top" wrapText="1"/>
    </xf>
    <xf numFmtId="173" fontId="10" fillId="8" borderId="0" xfId="30" applyFont="1" applyFill="1" applyAlignment="1">
      <alignment horizontal="left" vertical="top"/>
    </xf>
    <xf numFmtId="0" fontId="26" fillId="0" borderId="0" xfId="6" applyFont="1" applyAlignment="1">
      <alignment horizontal="left" vertical="top" wrapText="1"/>
    </xf>
    <xf numFmtId="0" fontId="10" fillId="5" borderId="0" xfId="6" applyFont="1" applyFill="1" applyAlignment="1">
      <alignment horizontal="left" vertical="top" wrapText="1"/>
    </xf>
    <xf numFmtId="0" fontId="26" fillId="0" borderId="0" xfId="18" applyFont="1" applyAlignment="1">
      <alignment horizontal="left" vertical="top" wrapText="1"/>
    </xf>
    <xf numFmtId="0" fontId="26" fillId="0" borderId="0" xfId="33" applyFont="1" applyAlignment="1">
      <alignment horizontal="left" vertical="top" wrapText="1"/>
    </xf>
    <xf numFmtId="0" fontId="28" fillId="0" borderId="0" xfId="33" applyFont="1" applyAlignment="1">
      <alignment horizontal="left" wrapText="1"/>
    </xf>
    <xf numFmtId="0" fontId="30" fillId="0" borderId="0" xfId="33" applyFont="1" applyAlignment="1">
      <alignment horizontal="left" wrapText="1"/>
    </xf>
    <xf numFmtId="0" fontId="26" fillId="5" borderId="0" xfId="33" applyFont="1" applyFill="1" applyAlignment="1">
      <alignment horizontal="left" vertical="top" wrapText="1"/>
    </xf>
    <xf numFmtId="0" fontId="26" fillId="2" borderId="0" xfId="38" applyNumberFormat="1" applyFont="1" applyFill="1" applyBorder="1" applyAlignment="1">
      <alignment horizontal="left" vertical="top" wrapText="1"/>
    </xf>
    <xf numFmtId="0" fontId="10" fillId="2" borderId="0" xfId="38" applyNumberFormat="1" applyFont="1" applyFill="1" applyBorder="1" applyAlignment="1">
      <alignment horizontal="left" vertical="top" wrapText="1"/>
    </xf>
    <xf numFmtId="0" fontId="28" fillId="0" borderId="0" xfId="33" applyFont="1" applyAlignment="1">
      <alignment horizontal="center" vertical="top"/>
    </xf>
    <xf numFmtId="0" fontId="26" fillId="3" borderId="0" xfId="38" applyNumberFormat="1" applyFont="1" applyFill="1" applyBorder="1" applyAlignment="1">
      <alignment horizontal="left" vertical="top" wrapText="1"/>
    </xf>
    <xf numFmtId="0" fontId="34" fillId="3" borderId="0" xfId="38" applyNumberFormat="1" applyFont="1" applyFill="1" applyBorder="1" applyAlignment="1">
      <alignment horizontal="left" vertical="top" wrapText="1"/>
    </xf>
    <xf numFmtId="0" fontId="26" fillId="5" borderId="0" xfId="38" applyNumberFormat="1" applyFont="1" applyFill="1" applyBorder="1" applyAlignment="1">
      <alignment horizontal="left" vertical="top" wrapText="1"/>
    </xf>
    <xf numFmtId="0" fontId="34" fillId="5" borderId="0" xfId="38" applyNumberFormat="1" applyFont="1" applyFill="1" applyBorder="1" applyAlignment="1">
      <alignment horizontal="left" vertical="top" wrapText="1"/>
    </xf>
    <xf numFmtId="0" fontId="30" fillId="0" borderId="0" xfId="41" applyFont="1" applyAlignment="1">
      <alignment horizontal="left" vertical="top" wrapText="1"/>
    </xf>
    <xf numFmtId="0" fontId="30" fillId="5" borderId="0" xfId="41" applyFont="1" applyFill="1" applyAlignment="1">
      <alignment horizontal="left" vertical="top" wrapText="1"/>
    </xf>
    <xf numFmtId="0" fontId="30" fillId="0" borderId="4" xfId="48" applyFont="1" applyBorder="1" applyAlignment="1">
      <alignment horizontal="center"/>
    </xf>
    <xf numFmtId="0" fontId="30" fillId="5" borderId="0" xfId="31" applyFont="1" applyFill="1" applyAlignment="1">
      <alignment horizontal="left" vertical="center" wrapText="1"/>
    </xf>
    <xf numFmtId="0" fontId="26" fillId="0" borderId="0" xfId="18" applyFont="1" applyAlignment="1">
      <alignment vertical="top" wrapText="1"/>
    </xf>
    <xf numFmtId="0" fontId="26" fillId="0" borderId="0" xfId="18" applyFont="1" applyAlignment="1">
      <alignment vertical="top"/>
    </xf>
    <xf numFmtId="0" fontId="29" fillId="0" borderId="4" xfId="18" applyFont="1" applyBorder="1" applyAlignment="1">
      <alignment horizontal="center"/>
    </xf>
    <xf numFmtId="0" fontId="44" fillId="4" borderId="0" xfId="53" applyFont="1" applyFill="1" applyAlignment="1">
      <alignment horizontal="center" vertical="top"/>
    </xf>
    <xf numFmtId="0" fontId="29" fillId="0" borderId="0" xfId="50" applyNumberFormat="1" applyFont="1" applyAlignment="1">
      <alignment horizontal="left"/>
    </xf>
    <xf numFmtId="0" fontId="29" fillId="0" borderId="0" xfId="50" applyNumberFormat="1" applyFont="1" applyAlignment="1">
      <alignment horizontal="center"/>
    </xf>
    <xf numFmtId="173" fontId="44" fillId="0" borderId="0" xfId="50" applyFont="1" applyAlignment="1">
      <alignment horizontal="center"/>
    </xf>
    <xf numFmtId="174" fontId="30" fillId="3" borderId="0" xfId="64" applyNumberFormat="1" applyFont="1" applyFill="1" applyBorder="1" applyAlignment="1">
      <alignment horizontal="center" vertical="center" wrapText="1"/>
    </xf>
    <xf numFmtId="174" fontId="30" fillId="3" borderId="4" xfId="64" applyNumberFormat="1" applyFont="1" applyFill="1" applyBorder="1" applyAlignment="1">
      <alignment horizontal="center" vertical="center"/>
    </xf>
    <xf numFmtId="174" fontId="30" fillId="3" borderId="4" xfId="64" applyNumberFormat="1" applyFont="1" applyFill="1" applyBorder="1" applyAlignment="1">
      <alignment horizontal="center" vertical="center" wrapText="1"/>
    </xf>
    <xf numFmtId="0" fontId="26" fillId="3" borderId="0" xfId="19" applyFont="1" applyFill="1" applyAlignment="1">
      <alignment horizontal="left" vertical="top" wrapText="1"/>
    </xf>
    <xf numFmtId="0" fontId="29" fillId="3" borderId="0" xfId="55" applyNumberFormat="1" applyFont="1" applyFill="1" applyAlignment="1">
      <alignment horizontal="left"/>
    </xf>
    <xf numFmtId="0" fontId="30" fillId="3" borderId="0" xfId="62" applyFont="1" applyFill="1" applyAlignment="1">
      <alignment horizontal="left" wrapText="1"/>
    </xf>
    <xf numFmtId="0" fontId="30" fillId="3" borderId="0" xfId="62" applyFont="1" applyFill="1" applyAlignment="1">
      <alignment horizontal="left" vertical="top" wrapText="1"/>
    </xf>
    <xf numFmtId="0" fontId="29" fillId="3" borderId="0" xfId="50" applyNumberFormat="1" applyFont="1" applyFill="1" applyAlignment="1">
      <alignment horizontal="left"/>
    </xf>
    <xf numFmtId="0" fontId="26" fillId="3" borderId="0" xfId="6" applyFont="1" applyFill="1" applyAlignment="1">
      <alignment horizontal="left" wrapText="1"/>
    </xf>
    <xf numFmtId="0" fontId="26" fillId="3" borderId="0" xfId="6" applyFont="1" applyFill="1" applyAlignment="1">
      <alignment horizontal="center" wrapText="1"/>
    </xf>
    <xf numFmtId="0" fontId="29" fillId="3" borderId="0" xfId="6" applyFont="1" applyFill="1" applyAlignment="1">
      <alignment horizontal="center" wrapText="1"/>
    </xf>
    <xf numFmtId="173" fontId="47" fillId="0" borderId="0" xfId="30" applyFont="1" applyAlignment="1">
      <alignment horizontal="left" vertical="top" wrapText="1"/>
    </xf>
    <xf numFmtId="0" fontId="29" fillId="3" borderId="0" xfId="43" applyFont="1" applyFill="1" applyAlignment="1">
      <alignment horizontal="left"/>
    </xf>
    <xf numFmtId="0" fontId="10" fillId="10" borderId="9" xfId="43" applyFont="1" applyFill="1" applyBorder="1" applyAlignment="1">
      <alignment horizontal="center"/>
    </xf>
    <xf numFmtId="173" fontId="34" fillId="3" borderId="0" xfId="50" applyFont="1" applyFill="1" applyAlignment="1">
      <alignment horizontal="left" vertical="top" wrapText="1"/>
    </xf>
    <xf numFmtId="0" fontId="29" fillId="3" borderId="0" xfId="50" applyNumberFormat="1" applyFont="1" applyFill="1" applyAlignment="1">
      <alignment horizontal="center"/>
    </xf>
    <xf numFmtId="173" fontId="29" fillId="3" borderId="0" xfId="50" applyFont="1" applyFill="1" applyAlignment="1">
      <alignment horizontal="center" vertical="top" wrapText="1"/>
    </xf>
    <xf numFmtId="173" fontId="29" fillId="3" borderId="0" xfId="50" applyFont="1" applyFill="1" applyAlignment="1">
      <alignment horizontal="center" vertical="top"/>
    </xf>
    <xf numFmtId="173" fontId="34" fillId="3" borderId="0" xfId="50" applyFont="1" applyFill="1" applyAlignment="1">
      <alignment horizontal="left" vertical="top"/>
    </xf>
    <xf numFmtId="173" fontId="53" fillId="3" borderId="0" xfId="50" applyFont="1" applyFill="1" applyAlignment="1">
      <alignment horizontal="right" vertical="top"/>
    </xf>
    <xf numFmtId="0" fontId="11" fillId="3" borderId="0" xfId="50" applyNumberFormat="1" applyFont="1" applyFill="1" applyAlignment="1">
      <alignment horizontal="right"/>
    </xf>
    <xf numFmtId="173" fontId="10" fillId="3" borderId="0" xfId="50" applyFont="1" applyFill="1" applyAlignment="1">
      <alignment horizontal="left"/>
    </xf>
    <xf numFmtId="173" fontId="29" fillId="3" borderId="0" xfId="50" applyFont="1" applyFill="1" applyAlignment="1">
      <alignment horizontal="center"/>
    </xf>
    <xf numFmtId="173" fontId="29" fillId="3" borderId="1" xfId="50" applyFont="1" applyFill="1" applyBorder="1" applyAlignment="1">
      <alignment horizontal="center"/>
    </xf>
    <xf numFmtId="173" fontId="26" fillId="3" borderId="0" xfId="50" applyFont="1" applyFill="1" applyAlignment="1">
      <alignment horizontal="left"/>
    </xf>
    <xf numFmtId="173" fontId="26" fillId="3" borderId="0" xfId="50" applyFont="1" applyFill="1" applyAlignment="1">
      <alignment horizontal="left" vertical="top" wrapText="1"/>
    </xf>
    <xf numFmtId="173" fontId="26" fillId="0" borderId="0" xfId="50" applyFont="1" applyAlignment="1">
      <alignment horizontal="left"/>
    </xf>
    <xf numFmtId="0" fontId="29" fillId="0" borderId="0" xfId="50" applyNumberFormat="1" applyFont="1" applyAlignment="1"/>
    <xf numFmtId="0" fontId="29" fillId="3" borderId="0" xfId="50" applyNumberFormat="1" applyFont="1" applyFill="1" applyAlignment="1"/>
    <xf numFmtId="0" fontId="29" fillId="0" borderId="0" xfId="19" applyFont="1" applyAlignment="1"/>
    <xf numFmtId="0" fontId="29" fillId="3" borderId="0" xfId="43" applyFont="1" applyFill="1" applyAlignment="1"/>
    <xf numFmtId="0" fontId="29" fillId="3" borderId="0" xfId="19" applyFont="1" applyFill="1" applyAlignment="1">
      <alignment horizontal="right"/>
    </xf>
    <xf numFmtId="0" fontId="29" fillId="3" borderId="0" xfId="19" applyFont="1" applyFill="1" applyAlignment="1">
      <alignment horizontal="right"/>
    </xf>
  </cellXfs>
  <cellStyles count="100">
    <cellStyle name="Comma" xfId="28" builtinId="3"/>
    <cellStyle name="Comma 2" xfId="4" xr:uid="{00000000-0005-0000-0000-000001000000}"/>
    <cellStyle name="Comma 2 2" xfId="5" xr:uid="{00000000-0005-0000-0000-000002000000}"/>
    <cellStyle name="Comma 2 3" xfId="56" xr:uid="{00000000-0005-0000-0000-000003000000}"/>
    <cellStyle name="Comma 21 2" xfId="14" xr:uid="{00000000-0005-0000-0000-000004000000}"/>
    <cellStyle name="Comma 21 2 2" xfId="46" xr:uid="{00000000-0005-0000-0000-000005000000}"/>
    <cellStyle name="Comma 21 2 2 2" xfId="67" xr:uid="{00000000-0005-0000-0000-000006000000}"/>
    <cellStyle name="Comma 21 2 2 3" xfId="86" xr:uid="{00000000-0005-0000-0000-000007000000}"/>
    <cellStyle name="Comma 21 2 2 4" xfId="99" xr:uid="{CD9164A6-C2B7-4B45-B8E4-1575EF25CE75}"/>
    <cellStyle name="Comma 21 2 3" xfId="72" xr:uid="{00000000-0005-0000-0000-000008000000}"/>
    <cellStyle name="Comma 21 2 4" xfId="95" xr:uid="{CB154DDD-BD34-4C2F-8112-2FA5FCF9C3AB}"/>
    <cellStyle name="Comma 21 2 5" xfId="97" xr:uid="{ABF73877-6126-452B-A556-FCEDE47F6FCA}"/>
    <cellStyle name="Comma 27 2" xfId="12" xr:uid="{00000000-0005-0000-0000-000009000000}"/>
    <cellStyle name="Comma 27 2 2" xfId="45" xr:uid="{00000000-0005-0000-0000-00000A000000}"/>
    <cellStyle name="Comma 27 2 2 2" xfId="64" xr:uid="{00000000-0005-0000-0000-00000B000000}"/>
    <cellStyle name="Comma 27 2 2 3" xfId="87" xr:uid="{00000000-0005-0000-0000-00000C000000}"/>
    <cellStyle name="Comma 27 2 3" xfId="70" xr:uid="{00000000-0005-0000-0000-00000D000000}"/>
    <cellStyle name="Comma 3" xfId="35" xr:uid="{00000000-0005-0000-0000-00000E000000}"/>
    <cellStyle name="Comma 3 2" xfId="42" xr:uid="{00000000-0005-0000-0000-00000F000000}"/>
    <cellStyle name="Comma 3 2 2" xfId="89" xr:uid="{00000000-0005-0000-0000-000010000000}"/>
    <cellStyle name="Comma 4" xfId="57" xr:uid="{00000000-0005-0000-0000-000011000000}"/>
    <cellStyle name="Comma 7" xfId="94" xr:uid="{64403264-09E4-4901-8593-6472712F7A5A}"/>
    <cellStyle name="Comma 88 2 2" xfId="21" xr:uid="{00000000-0005-0000-0000-000012000000}"/>
    <cellStyle name="Comma 88 2 2 2" xfId="24" xr:uid="{00000000-0005-0000-0000-000013000000}"/>
    <cellStyle name="Comma 88 2 2 2 2" xfId="38" xr:uid="{00000000-0005-0000-0000-000014000000}"/>
    <cellStyle name="Comma 88 2 2 2 2 2" xfId="81" xr:uid="{00000000-0005-0000-0000-000015000000}"/>
    <cellStyle name="Comma 88 2 2 2 3" xfId="78" xr:uid="{00000000-0005-0000-0000-000016000000}"/>
    <cellStyle name="Comma 88 2 2 3" xfId="75" xr:uid="{00000000-0005-0000-0000-000017000000}"/>
    <cellStyle name="Currency" xfId="1" builtinId="4"/>
    <cellStyle name="Currency 10" xfId="61" xr:uid="{00000000-0005-0000-0000-000019000000}"/>
    <cellStyle name="Currency 2" xfId="51" xr:uid="{00000000-0005-0000-0000-00001A000000}"/>
    <cellStyle name="Currency 3" xfId="54" xr:uid="{00000000-0005-0000-0000-00001B000000}"/>
    <cellStyle name="Currency 3 2" xfId="92" xr:uid="{00000000-0005-0000-0000-00001C000000}"/>
    <cellStyle name="Normal" xfId="0" builtinId="0"/>
    <cellStyle name="Normal 10 2 2" xfId="18" xr:uid="{00000000-0005-0000-0000-00001F000000}"/>
    <cellStyle name="Normal 11" xfId="20" xr:uid="{00000000-0005-0000-0000-000020000000}"/>
    <cellStyle name="Normal 12" xfId="93" xr:uid="{230CD0AC-2B6B-4059-B1C2-50141BFB8C31}"/>
    <cellStyle name="Normal 2" xfId="7" xr:uid="{00000000-0005-0000-0000-000021000000}"/>
    <cellStyle name="Normal 2 2" xfId="37" xr:uid="{00000000-0005-0000-0000-000022000000}"/>
    <cellStyle name="Normal 2 2 2" xfId="59" xr:uid="{00000000-0005-0000-0000-000023000000}"/>
    <cellStyle name="Normal 2 4" xfId="6" xr:uid="{00000000-0005-0000-0000-000024000000}"/>
    <cellStyle name="Normal 2 7" xfId="9" xr:uid="{00000000-0005-0000-0000-000025000000}"/>
    <cellStyle name="Normal 28 2" xfId="13" xr:uid="{00000000-0005-0000-0000-000026000000}"/>
    <cellStyle name="Normal 28 2 2" xfId="43" xr:uid="{00000000-0005-0000-0000-000027000000}"/>
    <cellStyle name="Normal 28 2 2 2" xfId="65" xr:uid="{00000000-0005-0000-0000-000028000000}"/>
    <cellStyle name="Normal 28 2 2 3" xfId="85" xr:uid="{00000000-0005-0000-0000-000029000000}"/>
    <cellStyle name="Normal 28 2 2 4" xfId="98" xr:uid="{42C03D6D-2955-4BD6-929A-3D6BA3356D3B}"/>
    <cellStyle name="Normal 28 2 3" xfId="47" xr:uid="{00000000-0005-0000-0000-00002A000000}"/>
    <cellStyle name="Normal 28 2 3 2" xfId="84" xr:uid="{00000000-0005-0000-0000-00002B000000}"/>
    <cellStyle name="Normal 28 2 4" xfId="71" xr:uid="{00000000-0005-0000-0000-00002C000000}"/>
    <cellStyle name="Normal 3" xfId="25" xr:uid="{00000000-0005-0000-0000-00002D000000}"/>
    <cellStyle name="Normal 3 2" xfId="3" xr:uid="{00000000-0005-0000-0000-00002E000000}"/>
    <cellStyle name="Normal 3 2 2" xfId="52" xr:uid="{00000000-0005-0000-0000-00002F000000}"/>
    <cellStyle name="Normal 3 2 3" xfId="55" xr:uid="{00000000-0005-0000-0000-000030000000}"/>
    <cellStyle name="Normal 3 3" xfId="39" xr:uid="{00000000-0005-0000-0000-000031000000}"/>
    <cellStyle name="Normal 3 3 2" xfId="30" xr:uid="{00000000-0005-0000-0000-000032000000}"/>
    <cellStyle name="Normal 4" xfId="8" xr:uid="{00000000-0005-0000-0000-000033000000}"/>
    <cellStyle name="Normal 4 2" xfId="19" xr:uid="{00000000-0005-0000-0000-000034000000}"/>
    <cellStyle name="Normal 4 3" xfId="50" xr:uid="{00000000-0005-0000-0000-000035000000}"/>
    <cellStyle name="Normal 48 2 2" xfId="16" xr:uid="{00000000-0005-0000-0000-000036000000}"/>
    <cellStyle name="Normal 48 2 2 2" xfId="22" xr:uid="{00000000-0005-0000-0000-000037000000}"/>
    <cellStyle name="Normal 48 2 2 2 2" xfId="31" xr:uid="{00000000-0005-0000-0000-000038000000}"/>
    <cellStyle name="Normal 48 2 2 2 2 2" xfId="82" xr:uid="{00000000-0005-0000-0000-000039000000}"/>
    <cellStyle name="Normal 48 2 2 2 3" xfId="76" xr:uid="{00000000-0005-0000-0000-00003A000000}"/>
    <cellStyle name="Normal 48 2 2 3" xfId="73" xr:uid="{00000000-0005-0000-0000-00003B000000}"/>
    <cellStyle name="Normal 5" xfId="48" xr:uid="{00000000-0005-0000-0000-00003C000000}"/>
    <cellStyle name="Normal 5 2" xfId="90" xr:uid="{00000000-0005-0000-0000-00003D000000}"/>
    <cellStyle name="Normal 6" xfId="96" xr:uid="{14020669-28DA-4822-9EF0-F04F16A61324}"/>
    <cellStyle name="Normal 69 2" xfId="10" xr:uid="{00000000-0005-0000-0000-00003E000000}"/>
    <cellStyle name="Normal 69 2 2" xfId="68" xr:uid="{00000000-0005-0000-0000-00003F000000}"/>
    <cellStyle name="Normal 69 2 2 2 2" xfId="17" xr:uid="{00000000-0005-0000-0000-000040000000}"/>
    <cellStyle name="Normal 69 2 2 2 2 2" xfId="23" xr:uid="{00000000-0005-0000-0000-000041000000}"/>
    <cellStyle name="Normal 69 2 2 2 2 2 2" xfId="33" xr:uid="{00000000-0005-0000-0000-000042000000}"/>
    <cellStyle name="Normal 69 2 2 2 2 2 2 2" xfId="62" xr:uid="{00000000-0005-0000-0000-000043000000}"/>
    <cellStyle name="Normal 69 2 2 2 2 2 2 3" xfId="80" xr:uid="{00000000-0005-0000-0000-000044000000}"/>
    <cellStyle name="Normal 69 2 2 2 2 2 3" xfId="77" xr:uid="{00000000-0005-0000-0000-000045000000}"/>
    <cellStyle name="Normal 69 2 2 2 2 3" xfId="41" xr:uid="{00000000-0005-0000-0000-000046000000}"/>
    <cellStyle name="Normal 69 2 2 2 2 3 2" xfId="83" xr:uid="{00000000-0005-0000-0000-000047000000}"/>
    <cellStyle name="Normal 69 2 2 2 2 4" xfId="74" xr:uid="{00000000-0005-0000-0000-000048000000}"/>
    <cellStyle name="Normal 69 2 3" xfId="66" xr:uid="{00000000-0005-0000-0000-000049000000}"/>
    <cellStyle name="Normal 69 3 2" xfId="11" xr:uid="{00000000-0005-0000-0000-00004A000000}"/>
    <cellStyle name="Normal 69 3 2 2" xfId="44" xr:uid="{00000000-0005-0000-0000-00004B000000}"/>
    <cellStyle name="Normal 69 3 2 2 2" xfId="63" xr:uid="{00000000-0005-0000-0000-00004C000000}"/>
    <cellStyle name="Normal 69 3 2 2 3" xfId="88" xr:uid="{00000000-0005-0000-0000-00004D000000}"/>
    <cellStyle name="Normal 69 3 2 3" xfId="69" xr:uid="{00000000-0005-0000-0000-00004E000000}"/>
    <cellStyle name="Normal 7" xfId="53" xr:uid="{00000000-0005-0000-0000-00004F000000}"/>
    <cellStyle name="Normal_21 Exh B" xfId="32" xr:uid="{00000000-0005-0000-0000-000050000000}"/>
    <cellStyle name="Normal_Attachment O &amp; GG Final 11_11_09 2" xfId="27" xr:uid="{00000000-0005-0000-0000-000051000000}"/>
    <cellStyle name="Normal_Schedule O Info for Mike" xfId="34" xr:uid="{00000000-0005-0000-0000-000052000000}"/>
    <cellStyle name="Normal_SP ANCILLARIES_9-10(clean 9-19)(a)" xfId="40" xr:uid="{00000000-0005-0000-0000-000053000000}"/>
    <cellStyle name="Percent" xfId="29" builtinId="5"/>
    <cellStyle name="Percent 2" xfId="15" xr:uid="{00000000-0005-0000-0000-000055000000}"/>
    <cellStyle name="Percent 2 2" xfId="79" xr:uid="{00000000-0005-0000-0000-000056000000}"/>
    <cellStyle name="Percent 2 2 3" xfId="60" xr:uid="{00000000-0005-0000-0000-000057000000}"/>
    <cellStyle name="Percent 2 3" xfId="36" xr:uid="{00000000-0005-0000-0000-000058000000}"/>
    <cellStyle name="Percent 3" xfId="26" xr:uid="{00000000-0005-0000-0000-000059000000}"/>
    <cellStyle name="Percent 4" xfId="49" xr:uid="{00000000-0005-0000-0000-00005A000000}"/>
    <cellStyle name="Percent 4 2" xfId="91" xr:uid="{00000000-0005-0000-0000-00005B000000}"/>
    <cellStyle name="Percent 5" xfId="58" xr:uid="{00000000-0005-0000-0000-00005C000000}"/>
    <cellStyle name="Style 1" xfId="2" xr:uid="{00000000-0005-0000-0000-00005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1190625</xdr:colOff>
      <xdr:row>0</xdr:row>
      <xdr:rowOff>95250</xdr:rowOff>
    </xdr:from>
    <xdr:to>
      <xdr:col>15</xdr:col>
      <xdr:colOff>170357</xdr:colOff>
      <xdr:row>37</xdr:row>
      <xdr:rowOff>168100</xdr:rowOff>
    </xdr:to>
    <xdr:pic>
      <xdr:nvPicPr>
        <xdr:cNvPr id="2" name="Picture 1">
          <a:extLst>
            <a:ext uri="{FF2B5EF4-FFF2-40B4-BE49-F238E27FC236}">
              <a16:creationId xmlns:a16="http://schemas.microsoft.com/office/drawing/2014/main" id="{4D7E9780-B234-C345-1481-EE898F53EA5A}"/>
            </a:ext>
          </a:extLst>
        </xdr:cNvPr>
        <xdr:cNvPicPr>
          <a:picLocks noChangeAspect="1"/>
        </xdr:cNvPicPr>
      </xdr:nvPicPr>
      <xdr:blipFill>
        <a:blip xmlns:r="http://schemas.openxmlformats.org/officeDocument/2006/relationships" r:embed="rId1"/>
        <a:stretch>
          <a:fillRect/>
        </a:stretch>
      </xdr:blipFill>
      <xdr:spPr>
        <a:xfrm>
          <a:off x="6703219" y="95250"/>
          <a:ext cx="8742857" cy="7752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4"/>
  <sheetViews>
    <sheetView view="pageBreakPreview" topLeftCell="A336" zoomScale="80" zoomScaleNormal="80" zoomScaleSheetLayoutView="80" zoomScalePageLayoutView="75" workbookViewId="0">
      <selection activeCell="D164" sqref="D164"/>
    </sheetView>
  </sheetViews>
  <sheetFormatPr defaultColWidth="8.88671875" defaultRowHeight="15.75"/>
  <cols>
    <col min="1" max="1" width="4.21875" style="24" customWidth="1"/>
    <col min="2" max="2" width="64.77734375" style="24" customWidth="1"/>
    <col min="3" max="3" width="41.6640625" style="24" customWidth="1"/>
    <col min="4" max="4" width="13.21875" style="24" customWidth="1"/>
    <col min="5" max="5" width="4.77734375" style="24" customWidth="1"/>
    <col min="6" max="6" width="4.6640625" style="24" customWidth="1"/>
    <col min="7" max="7" width="13" style="24" customWidth="1"/>
    <col min="8" max="8" width="3.77734375" style="24" customWidth="1"/>
    <col min="9" max="9" width="17.88671875" style="24" customWidth="1"/>
    <col min="10" max="10" width="1.44140625" style="24" customWidth="1"/>
    <col min="11" max="11" width="13.109375" style="24" customWidth="1"/>
    <col min="12" max="12" width="4.77734375" style="29" customWidth="1"/>
    <col min="13" max="13" width="13.77734375" style="29" customWidth="1"/>
    <col min="14" max="14" width="14.77734375" style="29" customWidth="1"/>
    <col min="15" max="15" width="7.88671875" style="29" bestFit="1" customWidth="1"/>
    <col min="16" max="16" width="95.6640625" style="29" customWidth="1"/>
    <col min="17" max="17" width="4.77734375" style="29" customWidth="1"/>
    <col min="18" max="18" width="13.77734375" style="29" customWidth="1"/>
    <col min="19" max="19" width="14.77734375" style="29" customWidth="1"/>
    <col min="20" max="20" width="7.88671875" style="29" bestFit="1" customWidth="1"/>
    <col min="21" max="21" width="95.6640625" style="29" customWidth="1"/>
    <col min="22" max="22" width="106.21875" style="669" bestFit="1" customWidth="1"/>
    <col min="23" max="28" width="8.88671875" style="669"/>
    <col min="29" max="16384" width="8.88671875" style="29"/>
  </cols>
  <sheetData>
    <row r="1" spans="1:17">
      <c r="B1" s="1"/>
      <c r="C1" s="1"/>
      <c r="D1" s="2"/>
      <c r="E1" s="1"/>
      <c r="F1" s="1"/>
      <c r="G1" s="1"/>
      <c r="H1" s="1"/>
      <c r="I1" s="110"/>
      <c r="J1" s="110"/>
      <c r="K1" s="110" t="s">
        <v>297</v>
      </c>
    </row>
    <row r="2" spans="1:17">
      <c r="B2" s="1"/>
      <c r="C2" s="1"/>
      <c r="D2" s="2"/>
      <c r="E2" s="1"/>
      <c r="F2" s="1"/>
      <c r="G2" s="1"/>
      <c r="H2" s="1"/>
      <c r="I2" s="1"/>
      <c r="J2" s="1"/>
      <c r="K2" s="110" t="s">
        <v>180</v>
      </c>
    </row>
    <row r="3" spans="1:17">
      <c r="B3" s="1"/>
      <c r="C3" s="1"/>
      <c r="D3" s="2"/>
      <c r="E3" s="1"/>
      <c r="F3" s="1"/>
      <c r="G3" s="1"/>
      <c r="H3" s="1"/>
      <c r="I3" s="3" t="s">
        <v>746</v>
      </c>
      <c r="J3" s="1"/>
      <c r="K3" s="1"/>
    </row>
    <row r="4" spans="1:17">
      <c r="B4" s="1" t="s">
        <v>0</v>
      </c>
      <c r="C4" s="1"/>
      <c r="D4" s="2" t="s">
        <v>250</v>
      </c>
      <c r="E4" s="1"/>
      <c r="F4" s="1"/>
      <c r="G4" s="1"/>
      <c r="H4" s="3" t="s">
        <v>366</v>
      </c>
      <c r="I4" s="30"/>
      <c r="J4" s="3"/>
      <c r="K4" s="4">
        <v>46022</v>
      </c>
    </row>
    <row r="5" spans="1:17">
      <c r="B5" s="1"/>
      <c r="C5" s="31" t="s">
        <v>2</v>
      </c>
      <c r="D5" s="31" t="s">
        <v>251</v>
      </c>
      <c r="E5" s="31"/>
      <c r="F5" s="31"/>
      <c r="G5" s="31"/>
      <c r="H5" s="1"/>
      <c r="I5" s="1"/>
      <c r="J5" s="1"/>
      <c r="K5" s="1"/>
      <c r="L5" s="675"/>
      <c r="Q5" s="675"/>
    </row>
    <row r="6" spans="1:17">
      <c r="B6" s="1"/>
      <c r="C6" s="1"/>
      <c r="D6" s="1"/>
      <c r="E6" s="1"/>
      <c r="F6" s="1"/>
      <c r="G6" s="1"/>
      <c r="H6" s="1"/>
      <c r="I6" s="1"/>
      <c r="J6" s="1"/>
      <c r="K6" s="1"/>
    </row>
    <row r="7" spans="1:17">
      <c r="A7" s="5"/>
      <c r="B7" s="1"/>
      <c r="C7" s="1"/>
      <c r="D7" s="32" t="s">
        <v>308</v>
      </c>
      <c r="E7" s="1"/>
      <c r="F7" s="1"/>
      <c r="G7" s="1"/>
      <c r="H7" s="1"/>
      <c r="I7" s="1"/>
      <c r="J7" s="1"/>
      <c r="K7" s="1"/>
    </row>
    <row r="8" spans="1:17">
      <c r="A8" s="5"/>
      <c r="B8" s="1"/>
      <c r="C8" s="1"/>
      <c r="D8" s="32"/>
      <c r="E8" s="1"/>
      <c r="F8" s="1"/>
      <c r="G8" s="1"/>
      <c r="H8" s="1"/>
      <c r="I8" s="1"/>
      <c r="J8" s="1"/>
      <c r="K8" s="1"/>
    </row>
    <row r="9" spans="1:17">
      <c r="A9" s="5" t="s">
        <v>4</v>
      </c>
      <c r="B9" s="1"/>
      <c r="C9" s="1"/>
      <c r="D9" s="32"/>
      <c r="E9" s="1"/>
      <c r="F9" s="1"/>
      <c r="G9" s="1"/>
      <c r="H9" s="1"/>
      <c r="I9" s="5" t="s">
        <v>5</v>
      </c>
      <c r="J9" s="1"/>
      <c r="K9" s="1"/>
    </row>
    <row r="10" spans="1:17" ht="16.5" thickBot="1">
      <c r="A10" s="6" t="s">
        <v>6</v>
      </c>
      <c r="B10" s="1"/>
      <c r="C10" s="1"/>
      <c r="D10" s="1"/>
      <c r="E10" s="1"/>
      <c r="F10" s="1"/>
      <c r="G10" s="1"/>
      <c r="H10" s="1"/>
      <c r="I10" s="6" t="s">
        <v>7</v>
      </c>
      <c r="J10" s="1"/>
      <c r="K10" s="1"/>
    </row>
    <row r="11" spans="1:17">
      <c r="A11" s="5">
        <v>1</v>
      </c>
      <c r="B11" s="1" t="s">
        <v>258</v>
      </c>
      <c r="C11" s="1"/>
      <c r="D11" s="31"/>
      <c r="E11" s="1"/>
      <c r="F11" s="1"/>
      <c r="G11" s="1"/>
      <c r="H11" s="1"/>
      <c r="I11" s="79">
        <f ca="1">+I214</f>
        <v>0.15820874087512493</v>
      </c>
      <c r="J11" s="1"/>
      <c r="K11" s="1"/>
    </row>
    <row r="12" spans="1:17">
      <c r="A12" s="5"/>
      <c r="B12" s="1"/>
      <c r="C12" s="1"/>
      <c r="D12" s="1"/>
      <c r="E12" s="1"/>
      <c r="F12" s="1"/>
      <c r="G12" s="1"/>
      <c r="H12" s="1"/>
      <c r="I12" s="31"/>
      <c r="J12" s="1"/>
      <c r="K12" s="1"/>
    </row>
    <row r="13" spans="1:17" ht="16.5" thickBot="1">
      <c r="A13" s="5" t="s">
        <v>2</v>
      </c>
      <c r="B13" s="1" t="s">
        <v>8</v>
      </c>
      <c r="C13" s="31" t="s">
        <v>177</v>
      </c>
      <c r="D13" s="6" t="s">
        <v>9</v>
      </c>
      <c r="E13" s="31"/>
      <c r="F13" s="7" t="s">
        <v>10</v>
      </c>
      <c r="G13" s="7"/>
      <c r="H13" s="1"/>
      <c r="I13" s="31"/>
      <c r="J13" s="1"/>
      <c r="K13" s="1"/>
    </row>
    <row r="14" spans="1:17">
      <c r="A14" s="5">
        <v>2</v>
      </c>
      <c r="B14" s="1" t="s">
        <v>398</v>
      </c>
      <c r="C14" s="31" t="s">
        <v>399</v>
      </c>
      <c r="D14" s="21">
        <f>I280+I281</f>
        <v>0</v>
      </c>
      <c r="E14" s="31"/>
      <c r="F14" s="31" t="s">
        <v>11</v>
      </c>
      <c r="G14" s="80">
        <f>I231</f>
        <v>1</v>
      </c>
      <c r="H14" s="31"/>
      <c r="I14" s="21">
        <f>+G14*D14</f>
        <v>0</v>
      </c>
      <c r="J14" s="1"/>
      <c r="K14" s="1"/>
    </row>
    <row r="15" spans="1:17">
      <c r="A15" s="5">
        <v>3</v>
      </c>
      <c r="B15" s="1" t="s">
        <v>197</v>
      </c>
      <c r="C15" s="31" t="s">
        <v>153</v>
      </c>
      <c r="D15" s="21">
        <f ca="1">I288</f>
        <v>0</v>
      </c>
      <c r="E15" s="31"/>
      <c r="F15" s="21" t="str">
        <f t="shared" ref="F15:G17" si="0">+F14</f>
        <v>TP</v>
      </c>
      <c r="G15" s="80">
        <f t="shared" si="0"/>
        <v>1</v>
      </c>
      <c r="H15" s="31"/>
      <c r="I15" s="21">
        <f ca="1">+G15*D15</f>
        <v>0</v>
      </c>
      <c r="J15" s="1"/>
      <c r="K15" s="1"/>
    </row>
    <row r="16" spans="1:17">
      <c r="A16" s="5">
        <v>4</v>
      </c>
      <c r="B16" s="31" t="s">
        <v>144</v>
      </c>
      <c r="C16" s="31"/>
      <c r="D16" s="34">
        <v>0</v>
      </c>
      <c r="E16" s="31"/>
      <c r="F16" s="21" t="str">
        <f t="shared" si="0"/>
        <v>TP</v>
      </c>
      <c r="G16" s="80">
        <f t="shared" si="0"/>
        <v>1</v>
      </c>
      <c r="H16" s="31"/>
      <c r="I16" s="21">
        <f>+G16*D16</f>
        <v>0</v>
      </c>
      <c r="J16" s="1"/>
      <c r="K16" s="1"/>
    </row>
    <row r="17" spans="1:11" ht="16.5" thickBot="1">
      <c r="A17" s="5">
        <v>5</v>
      </c>
      <c r="B17" s="31" t="s">
        <v>145</v>
      </c>
      <c r="C17" s="31"/>
      <c r="D17" s="34">
        <v>0</v>
      </c>
      <c r="E17" s="31"/>
      <c r="F17" s="21" t="str">
        <f t="shared" si="0"/>
        <v>TP</v>
      </c>
      <c r="G17" s="80">
        <f t="shared" si="0"/>
        <v>1</v>
      </c>
      <c r="H17" s="31"/>
      <c r="I17" s="81">
        <f>+G17*D17</f>
        <v>0</v>
      </c>
      <c r="J17" s="1"/>
      <c r="K17" s="1"/>
    </row>
    <row r="18" spans="1:11">
      <c r="A18" s="5">
        <v>6</v>
      </c>
      <c r="B18" s="1" t="s">
        <v>134</v>
      </c>
      <c r="C18" s="1"/>
      <c r="D18" s="35" t="s">
        <v>2</v>
      </c>
      <c r="E18" s="31"/>
      <c r="F18" s="31"/>
      <c r="G18" s="33"/>
      <c r="H18" s="31"/>
      <c r="I18" s="21">
        <f ca="1">SUM(I14:I17)</f>
        <v>0</v>
      </c>
      <c r="J18" s="1"/>
      <c r="K18" s="1"/>
    </row>
    <row r="19" spans="1:11">
      <c r="A19" s="5"/>
      <c r="B19" s="1"/>
      <c r="C19" s="1"/>
      <c r="D19" s="35"/>
      <c r="E19" s="31"/>
      <c r="F19" s="31"/>
      <c r="G19" s="33"/>
      <c r="H19" s="31"/>
      <c r="I19" s="31"/>
      <c r="J19" s="1"/>
      <c r="K19" s="1"/>
    </row>
    <row r="20" spans="1:11">
      <c r="A20" s="5" t="s">
        <v>285</v>
      </c>
      <c r="B20" s="1" t="s">
        <v>328</v>
      </c>
      <c r="C20" s="1" t="s">
        <v>329</v>
      </c>
      <c r="D20" s="35"/>
      <c r="E20" s="31"/>
      <c r="F20" s="31"/>
      <c r="G20" s="33"/>
      <c r="H20" s="31"/>
      <c r="I20" s="34">
        <v>0</v>
      </c>
      <c r="J20" s="1"/>
      <c r="K20" s="1"/>
    </row>
    <row r="21" spans="1:11">
      <c r="A21" s="5"/>
      <c r="B21" s="1"/>
      <c r="C21" s="1"/>
      <c r="D21" s="35"/>
      <c r="E21" s="31"/>
      <c r="F21" s="31"/>
      <c r="G21" s="33"/>
      <c r="H21" s="31"/>
      <c r="I21" s="31"/>
      <c r="J21" s="1"/>
      <c r="K21" s="1"/>
    </row>
    <row r="22" spans="1:11">
      <c r="A22" s="5" t="s">
        <v>286</v>
      </c>
      <c r="B22" s="1" t="s">
        <v>330</v>
      </c>
      <c r="C22" s="1" t="s">
        <v>331</v>
      </c>
      <c r="D22" s="35"/>
      <c r="E22" s="31"/>
      <c r="F22" s="31"/>
      <c r="G22" s="33"/>
      <c r="H22" s="31"/>
      <c r="I22" s="34">
        <v>0</v>
      </c>
      <c r="J22" s="1"/>
      <c r="K22" s="1"/>
    </row>
    <row r="23" spans="1:11" ht="16.5" thickBot="1">
      <c r="A23" s="5" t="s">
        <v>287</v>
      </c>
      <c r="B23" s="1" t="s">
        <v>332</v>
      </c>
      <c r="C23" s="1" t="s">
        <v>331</v>
      </c>
      <c r="D23" s="35"/>
      <c r="E23" s="31"/>
      <c r="F23" s="31"/>
      <c r="G23" s="33"/>
      <c r="H23" s="31"/>
      <c r="I23" s="36">
        <v>0</v>
      </c>
      <c r="J23" s="1"/>
      <c r="K23" s="1"/>
    </row>
    <row r="24" spans="1:11">
      <c r="A24" s="5" t="s">
        <v>309</v>
      </c>
      <c r="B24" s="1" t="s">
        <v>312</v>
      </c>
      <c r="C24" s="1" t="s">
        <v>317</v>
      </c>
      <c r="D24" s="35"/>
      <c r="E24" s="31"/>
      <c r="F24" s="31"/>
      <c r="G24" s="33"/>
      <c r="H24" s="31"/>
      <c r="I24" s="21">
        <f>I22-I23</f>
        <v>0</v>
      </c>
      <c r="J24" s="1"/>
      <c r="K24" s="1"/>
    </row>
    <row r="25" spans="1:11">
      <c r="A25" s="5"/>
      <c r="B25" s="1"/>
      <c r="C25" s="1"/>
      <c r="D25" s="35"/>
      <c r="E25" s="31"/>
      <c r="F25" s="31"/>
      <c r="G25" s="33"/>
      <c r="H25" s="31"/>
      <c r="I25" s="31"/>
      <c r="J25" s="1"/>
      <c r="K25" s="1"/>
    </row>
    <row r="26" spans="1:11">
      <c r="A26" s="5" t="s">
        <v>310</v>
      </c>
      <c r="B26" s="1" t="s">
        <v>313</v>
      </c>
      <c r="C26" s="1"/>
      <c r="D26" s="35"/>
      <c r="E26" s="31"/>
      <c r="F26" s="31"/>
      <c r="G26" s="33"/>
      <c r="H26" s="31"/>
      <c r="I26" s="34">
        <v>0</v>
      </c>
      <c r="J26" s="1"/>
      <c r="K26" s="1"/>
    </row>
    <row r="27" spans="1:11" ht="16.5" thickBot="1">
      <c r="A27" s="5"/>
      <c r="B27" s="1"/>
      <c r="C27" s="1"/>
      <c r="I27" s="31"/>
      <c r="J27" s="1"/>
      <c r="K27" s="1"/>
    </row>
    <row r="28" spans="1:11">
      <c r="A28" s="5"/>
      <c r="C28" s="1"/>
      <c r="I28" s="37"/>
      <c r="J28" s="1"/>
      <c r="K28" s="1"/>
    </row>
    <row r="29" spans="1:11" ht="16.5" thickBot="1">
      <c r="A29" s="5">
        <v>7</v>
      </c>
      <c r="B29" s="1" t="s">
        <v>12</v>
      </c>
      <c r="C29" s="1" t="s">
        <v>311</v>
      </c>
      <c r="D29" s="35" t="s">
        <v>2</v>
      </c>
      <c r="E29" s="31"/>
      <c r="F29" s="31"/>
      <c r="G29" s="31"/>
      <c r="H29" s="31"/>
      <c r="I29" s="82">
        <f ca="1">+I11-I18+I20+I24+I26</f>
        <v>0.15820874087512493</v>
      </c>
      <c r="J29" s="1"/>
      <c r="K29" s="1"/>
    </row>
    <row r="30" spans="1:11" ht="16.5" thickTop="1">
      <c r="A30" s="5"/>
      <c r="C30" s="1"/>
      <c r="D30" s="35"/>
      <c r="E30" s="31"/>
      <c r="F30" s="31"/>
      <c r="G30" s="31"/>
      <c r="H30" s="31"/>
      <c r="J30" s="1"/>
      <c r="K30" s="1"/>
    </row>
    <row r="31" spans="1:11">
      <c r="A31" s="5"/>
      <c r="B31" s="1" t="s">
        <v>13</v>
      </c>
      <c r="C31" s="1"/>
      <c r="D31" s="31"/>
      <c r="E31" s="1"/>
      <c r="F31" s="1"/>
      <c r="G31" s="1"/>
      <c r="H31" s="1"/>
      <c r="I31" s="31"/>
      <c r="J31" s="1"/>
      <c r="K31" s="1"/>
    </row>
    <row r="32" spans="1:11">
      <c r="A32" s="5">
        <v>8</v>
      </c>
      <c r="B32" s="1" t="s">
        <v>14</v>
      </c>
      <c r="D32" s="31"/>
      <c r="E32" s="1"/>
      <c r="F32" s="1"/>
      <c r="G32" s="1" t="s">
        <v>15</v>
      </c>
      <c r="H32" s="1"/>
      <c r="I32" s="34">
        <v>0</v>
      </c>
      <c r="J32" s="1"/>
      <c r="K32" s="1"/>
    </row>
    <row r="33" spans="1:11">
      <c r="A33" s="5">
        <v>9</v>
      </c>
      <c r="B33" s="1" t="s">
        <v>154</v>
      </c>
      <c r="C33" s="31"/>
      <c r="D33" s="31"/>
      <c r="E33" s="31"/>
      <c r="F33" s="31"/>
      <c r="G33" s="31" t="s">
        <v>16</v>
      </c>
      <c r="H33" s="31"/>
      <c r="I33" s="34">
        <v>0</v>
      </c>
      <c r="J33" s="1"/>
      <c r="K33" s="1"/>
    </row>
    <row r="34" spans="1:11">
      <c r="A34" s="5">
        <v>10</v>
      </c>
      <c r="B34" s="31" t="s">
        <v>155</v>
      </c>
      <c r="C34" s="1"/>
      <c r="D34" s="1"/>
      <c r="E34" s="1"/>
      <c r="G34" s="1" t="s">
        <v>17</v>
      </c>
      <c r="H34" s="1"/>
      <c r="I34" s="34">
        <v>0</v>
      </c>
      <c r="J34" s="1"/>
      <c r="K34" s="1"/>
    </row>
    <row r="35" spans="1:11">
      <c r="A35" s="5">
        <v>11</v>
      </c>
      <c r="B35" s="1" t="s">
        <v>146</v>
      </c>
      <c r="C35" s="1"/>
      <c r="D35" s="1"/>
      <c r="E35" s="1"/>
      <c r="G35" s="1" t="s">
        <v>18</v>
      </c>
      <c r="H35" s="1"/>
      <c r="I35" s="34">
        <v>0</v>
      </c>
      <c r="J35" s="1"/>
      <c r="K35" s="1"/>
    </row>
    <row r="36" spans="1:11">
      <c r="A36" s="5">
        <v>12</v>
      </c>
      <c r="B36" s="31" t="s">
        <v>133</v>
      </c>
      <c r="C36" s="1"/>
      <c r="D36" s="1"/>
      <c r="E36" s="1"/>
      <c r="F36" s="1"/>
      <c r="G36" s="1"/>
      <c r="H36" s="1"/>
      <c r="I36" s="34">
        <v>0</v>
      </c>
      <c r="J36" s="1"/>
      <c r="K36" s="1"/>
    </row>
    <row r="37" spans="1:11">
      <c r="A37" s="5">
        <v>13</v>
      </c>
      <c r="B37" s="31" t="s">
        <v>226</v>
      </c>
      <c r="C37" s="1"/>
      <c r="D37" s="1"/>
      <c r="E37" s="1"/>
      <c r="F37" s="1"/>
      <c r="G37" s="1"/>
      <c r="H37" s="1"/>
      <c r="I37" s="34">
        <v>0</v>
      </c>
      <c r="J37" s="1"/>
      <c r="K37" s="1"/>
    </row>
    <row r="38" spans="1:11" ht="16.5" thickBot="1">
      <c r="A38" s="5">
        <v>14</v>
      </c>
      <c r="B38" s="31" t="s">
        <v>165</v>
      </c>
      <c r="C38" s="1"/>
      <c r="D38" s="1"/>
      <c r="E38" s="1"/>
      <c r="F38" s="1"/>
      <c r="G38" s="1"/>
      <c r="H38" s="1"/>
      <c r="I38" s="36">
        <v>0</v>
      </c>
      <c r="J38" s="1"/>
      <c r="K38" s="1"/>
    </row>
    <row r="39" spans="1:11">
      <c r="A39" s="5">
        <v>15</v>
      </c>
      <c r="B39" s="1" t="s">
        <v>147</v>
      </c>
      <c r="C39" s="1"/>
      <c r="D39" s="1"/>
      <c r="E39" s="1"/>
      <c r="F39" s="1"/>
      <c r="G39" s="1"/>
      <c r="H39" s="1"/>
      <c r="I39" s="21">
        <f>SUM(I32:I38)</f>
        <v>0</v>
      </c>
      <c r="J39" s="1"/>
      <c r="K39" s="1"/>
    </row>
    <row r="40" spans="1:11">
      <c r="A40" s="5"/>
      <c r="B40" s="1"/>
      <c r="C40" s="1"/>
      <c r="D40" s="1"/>
      <c r="E40" s="1"/>
      <c r="F40" s="1"/>
      <c r="G40" s="1"/>
      <c r="H40" s="1"/>
      <c r="I40" s="31"/>
      <c r="J40" s="1"/>
      <c r="K40" s="1"/>
    </row>
    <row r="41" spans="1:11">
      <c r="A41" s="5">
        <v>16</v>
      </c>
      <c r="B41" s="1" t="s">
        <v>19</v>
      </c>
      <c r="C41" s="1" t="s">
        <v>148</v>
      </c>
      <c r="D41" s="83">
        <f>IF(I39&gt;0,I29/I39,0)</f>
        <v>0</v>
      </c>
      <c r="E41" s="1"/>
      <c r="F41" s="1"/>
      <c r="G41" s="1"/>
      <c r="H41" s="1"/>
      <c r="J41" s="1"/>
      <c r="K41" s="1"/>
    </row>
    <row r="42" spans="1:11">
      <c r="A42" s="5">
        <v>17</v>
      </c>
      <c r="B42" s="1" t="s">
        <v>135</v>
      </c>
      <c r="C42" s="1" t="s">
        <v>149</v>
      </c>
      <c r="D42" s="83">
        <f>+D41/12</f>
        <v>0</v>
      </c>
      <c r="E42" s="1"/>
      <c r="F42" s="1"/>
      <c r="G42" s="1"/>
      <c r="H42" s="1"/>
      <c r="J42" s="1"/>
      <c r="K42" s="1"/>
    </row>
    <row r="43" spans="1:11">
      <c r="A43" s="5"/>
      <c r="B43" s="1"/>
      <c r="C43" s="1"/>
      <c r="D43" s="19"/>
      <c r="E43" s="1"/>
      <c r="F43" s="1"/>
      <c r="G43" s="1"/>
      <c r="H43" s="1"/>
      <c r="J43" s="1"/>
      <c r="K43" s="1"/>
    </row>
    <row r="44" spans="1:11">
      <c r="A44" s="5"/>
      <c r="B44" s="1"/>
      <c r="C44" s="1"/>
      <c r="D44" s="38" t="s">
        <v>20</v>
      </c>
      <c r="E44" s="1"/>
      <c r="F44" s="1"/>
      <c r="G44" s="1"/>
      <c r="H44" s="1"/>
      <c r="I44" s="39" t="s">
        <v>21</v>
      </c>
      <c r="J44" s="1"/>
      <c r="K44" s="1"/>
    </row>
    <row r="45" spans="1:11">
      <c r="A45" s="5">
        <v>18</v>
      </c>
      <c r="B45" s="1" t="s">
        <v>22</v>
      </c>
      <c r="C45" s="2" t="s">
        <v>150</v>
      </c>
      <c r="D45" s="83">
        <f>+D41/52</f>
        <v>0</v>
      </c>
      <c r="E45" s="1"/>
      <c r="F45" s="1"/>
      <c r="G45" s="1"/>
      <c r="H45" s="1"/>
      <c r="I45" s="84">
        <f>+D41/52</f>
        <v>0</v>
      </c>
      <c r="J45" s="1"/>
      <c r="K45" s="1"/>
    </row>
    <row r="46" spans="1:11">
      <c r="A46" s="5">
        <v>19</v>
      </c>
      <c r="B46" s="1" t="s">
        <v>23</v>
      </c>
      <c r="C46" s="2" t="s">
        <v>259</v>
      </c>
      <c r="D46" s="83">
        <f>+D41/260</f>
        <v>0</v>
      </c>
      <c r="E46" s="1" t="s">
        <v>24</v>
      </c>
      <c r="G46" s="1"/>
      <c r="H46" s="1"/>
      <c r="I46" s="84">
        <f>+D41/365</f>
        <v>0</v>
      </c>
      <c r="J46" s="1"/>
      <c r="K46" s="1"/>
    </row>
    <row r="47" spans="1:11">
      <c r="A47" s="5">
        <v>20</v>
      </c>
      <c r="B47" s="1" t="s">
        <v>25</v>
      </c>
      <c r="C47" s="2" t="s">
        <v>260</v>
      </c>
      <c r="D47" s="83">
        <f>+D41/4160*1000</f>
        <v>0</v>
      </c>
      <c r="E47" s="1" t="s">
        <v>26</v>
      </c>
      <c r="G47" s="1"/>
      <c r="H47" s="1"/>
      <c r="I47" s="84">
        <f>+D41/8760*1000</f>
        <v>0</v>
      </c>
      <c r="J47" s="1"/>
      <c r="K47" s="1" t="s">
        <v>2</v>
      </c>
    </row>
    <row r="48" spans="1:11">
      <c r="A48" s="5"/>
      <c r="B48" s="1"/>
      <c r="C48" s="1" t="s">
        <v>27</v>
      </c>
      <c r="D48" s="1"/>
      <c r="E48" s="1" t="s">
        <v>28</v>
      </c>
      <c r="G48" s="1"/>
      <c r="H48" s="1"/>
      <c r="J48" s="1"/>
      <c r="K48" s="1" t="s">
        <v>2</v>
      </c>
    </row>
    <row r="49" spans="1:11">
      <c r="A49" s="5"/>
      <c r="B49" s="1"/>
      <c r="C49" s="1"/>
      <c r="D49" s="1"/>
      <c r="E49" s="1"/>
      <c r="G49" s="1"/>
      <c r="H49" s="1"/>
      <c r="J49" s="1"/>
      <c r="K49" s="1" t="s">
        <v>2</v>
      </c>
    </row>
    <row r="50" spans="1:11">
      <c r="A50" s="5">
        <v>21</v>
      </c>
      <c r="B50" s="1" t="s">
        <v>220</v>
      </c>
      <c r="C50" s="1" t="s">
        <v>218</v>
      </c>
      <c r="D50" s="8">
        <v>0</v>
      </c>
      <c r="E50" s="9" t="s">
        <v>29</v>
      </c>
      <c r="F50" s="9"/>
      <c r="G50" s="9"/>
      <c r="H50" s="9"/>
      <c r="I50" s="84">
        <f>D50</f>
        <v>0</v>
      </c>
      <c r="J50" s="9" t="s">
        <v>29</v>
      </c>
      <c r="K50" s="1"/>
    </row>
    <row r="51" spans="1:11">
      <c r="A51" s="5">
        <v>22</v>
      </c>
      <c r="B51" s="1"/>
      <c r="C51" s="1"/>
      <c r="D51" s="8">
        <v>0</v>
      </c>
      <c r="E51" s="9" t="s">
        <v>30</v>
      </c>
      <c r="F51" s="9"/>
      <c r="G51" s="9"/>
      <c r="H51" s="9"/>
      <c r="I51" s="84">
        <f>D51</f>
        <v>0</v>
      </c>
      <c r="J51" s="9" t="s">
        <v>30</v>
      </c>
      <c r="K51" s="1"/>
    </row>
    <row r="52" spans="1:11">
      <c r="A52" s="5"/>
      <c r="B52" s="1"/>
      <c r="C52" s="1"/>
      <c r="D52" s="9"/>
      <c r="E52" s="9"/>
      <c r="F52" s="9"/>
      <c r="G52" s="9"/>
      <c r="H52" s="9"/>
      <c r="I52" s="9"/>
      <c r="J52" s="9"/>
      <c r="K52" s="1"/>
    </row>
    <row r="53" spans="1:11">
      <c r="A53" s="5"/>
      <c r="B53" s="1"/>
      <c r="C53" s="1"/>
      <c r="D53" s="9"/>
      <c r="E53" s="9"/>
      <c r="F53" s="9"/>
      <c r="G53" s="9"/>
      <c r="H53" s="9"/>
      <c r="I53" s="9"/>
      <c r="J53" s="9"/>
      <c r="K53" s="1"/>
    </row>
    <row r="54" spans="1:11">
      <c r="A54" s="5"/>
      <c r="B54" s="1"/>
      <c r="C54" s="1"/>
      <c r="D54" s="9"/>
      <c r="E54" s="9"/>
      <c r="F54" s="9"/>
      <c r="G54" s="9"/>
      <c r="H54" s="9"/>
      <c r="I54" s="9"/>
      <c r="J54" s="9"/>
      <c r="K54" s="1"/>
    </row>
    <row r="55" spans="1:11">
      <c r="A55" s="5"/>
      <c r="B55" s="1"/>
      <c r="C55" s="1"/>
      <c r="D55" s="9"/>
      <c r="E55" s="9"/>
      <c r="F55" s="9"/>
      <c r="G55" s="9"/>
      <c r="H55" s="9"/>
      <c r="I55" s="9"/>
      <c r="J55" s="9"/>
      <c r="K55" s="1"/>
    </row>
    <row r="56" spans="1:11">
      <c r="A56" s="5"/>
      <c r="B56" s="1"/>
      <c r="C56" s="1"/>
      <c r="D56" s="9"/>
      <c r="E56" s="9"/>
      <c r="F56" s="9"/>
      <c r="G56" s="9"/>
      <c r="H56" s="9"/>
      <c r="I56" s="9"/>
      <c r="J56" s="9"/>
      <c r="K56" s="1"/>
    </row>
    <row r="57" spans="1:11">
      <c r="A57" s="5"/>
      <c r="B57" s="1"/>
      <c r="C57" s="1"/>
      <c r="D57" s="9"/>
      <c r="E57" s="9"/>
      <c r="F57" s="9"/>
      <c r="G57" s="9"/>
      <c r="H57" s="9"/>
      <c r="I57" s="9"/>
      <c r="J57" s="9"/>
      <c r="K57" s="1"/>
    </row>
    <row r="58" spans="1:11">
      <c r="A58" s="5"/>
      <c r="B58" s="1"/>
      <c r="C58" s="1"/>
      <c r="D58" s="9"/>
      <c r="E58" s="9"/>
      <c r="F58" s="9"/>
      <c r="G58" s="9"/>
      <c r="H58" s="9"/>
      <c r="I58" s="9"/>
      <c r="J58" s="9"/>
      <c r="K58" s="1"/>
    </row>
    <row r="59" spans="1:11">
      <c r="A59" s="5"/>
      <c r="B59" s="1"/>
      <c r="C59" s="1"/>
      <c r="D59" s="9"/>
      <c r="E59" s="9"/>
      <c r="F59" s="9"/>
      <c r="G59" s="9"/>
      <c r="H59" s="9"/>
      <c r="I59" s="9"/>
      <c r="J59" s="9"/>
      <c r="K59" s="1"/>
    </row>
    <row r="60" spans="1:11">
      <c r="A60" s="5"/>
      <c r="B60" s="1"/>
      <c r="C60" s="1"/>
      <c r="D60" s="9"/>
      <c r="E60" s="9"/>
      <c r="F60" s="9"/>
      <c r="G60" s="9"/>
      <c r="H60" s="9"/>
      <c r="I60" s="9"/>
      <c r="J60" s="9"/>
      <c r="K60" s="1"/>
    </row>
    <row r="61" spans="1:11">
      <c r="A61" s="5"/>
      <c r="B61" s="1"/>
      <c r="C61" s="1"/>
      <c r="D61" s="9"/>
      <c r="E61" s="9"/>
      <c r="F61" s="9"/>
      <c r="G61" s="9"/>
      <c r="H61" s="9"/>
      <c r="I61" s="9"/>
      <c r="J61" s="9"/>
      <c r="K61" s="1"/>
    </row>
    <row r="62" spans="1:11">
      <c r="A62" s="5"/>
      <c r="B62" s="1"/>
      <c r="C62" s="1"/>
      <c r="D62" s="9"/>
      <c r="E62" s="9"/>
      <c r="F62" s="9"/>
      <c r="G62" s="9"/>
      <c r="H62" s="9"/>
      <c r="I62" s="9"/>
      <c r="J62" s="9"/>
      <c r="K62" s="1"/>
    </row>
    <row r="63" spans="1:11">
      <c r="A63" s="5"/>
      <c r="B63" s="1"/>
      <c r="C63" s="1"/>
      <c r="D63" s="9"/>
      <c r="E63" s="9"/>
      <c r="F63" s="9"/>
      <c r="G63" s="9"/>
      <c r="H63" s="9"/>
      <c r="I63" s="9"/>
      <c r="J63" s="9"/>
      <c r="K63" s="1"/>
    </row>
    <row r="64" spans="1:11">
      <c r="A64" s="5"/>
      <c r="B64" s="1"/>
      <c r="C64" s="1"/>
      <c r="D64" s="9"/>
      <c r="E64" s="9"/>
      <c r="F64" s="9"/>
      <c r="G64" s="9"/>
      <c r="H64" s="9"/>
      <c r="I64" s="9"/>
      <c r="J64" s="9"/>
      <c r="K64" s="1"/>
    </row>
    <row r="65" spans="1:22">
      <c r="A65" s="5"/>
      <c r="B65" s="1"/>
      <c r="C65" s="1"/>
      <c r="D65" s="9"/>
      <c r="E65" s="9"/>
      <c r="F65" s="9"/>
      <c r="G65" s="9"/>
      <c r="H65" s="9"/>
      <c r="I65" s="9"/>
      <c r="J65" s="9"/>
      <c r="K65" s="1"/>
    </row>
    <row r="66" spans="1:22">
      <c r="A66" s="5"/>
      <c r="B66" s="1"/>
      <c r="C66" s="1"/>
      <c r="D66" s="9"/>
      <c r="E66" s="9"/>
      <c r="F66" s="9"/>
      <c r="G66" s="9"/>
      <c r="H66" s="9"/>
      <c r="I66" s="9"/>
      <c r="J66" s="9"/>
      <c r="K66" s="1"/>
    </row>
    <row r="67" spans="1:22">
      <c r="A67" s="5"/>
      <c r="B67" s="1"/>
      <c r="C67" s="1"/>
      <c r="D67" s="9"/>
      <c r="E67" s="9"/>
      <c r="F67" s="9"/>
      <c r="G67" s="9"/>
      <c r="H67" s="9"/>
      <c r="I67" s="9"/>
      <c r="J67" s="9"/>
      <c r="K67" s="1"/>
    </row>
    <row r="68" spans="1:22">
      <c r="A68" s="5"/>
      <c r="B68" s="1"/>
      <c r="C68" s="1"/>
      <c r="D68" s="9"/>
      <c r="E68" s="9"/>
      <c r="F68" s="9"/>
      <c r="G68" s="9"/>
      <c r="H68" s="9"/>
      <c r="I68" s="9"/>
      <c r="J68" s="9"/>
      <c r="K68" s="1"/>
    </row>
    <row r="69" spans="1:22">
      <c r="A69" s="5"/>
      <c r="B69" s="1"/>
      <c r="C69" s="1"/>
      <c r="D69" s="9"/>
      <c r="E69" s="9"/>
      <c r="F69" s="9"/>
      <c r="G69" s="9"/>
      <c r="H69" s="9"/>
      <c r="I69" s="9"/>
      <c r="J69" s="9"/>
      <c r="K69" s="1"/>
    </row>
    <row r="70" spans="1:22">
      <c r="A70" s="5"/>
      <c r="B70" s="1"/>
      <c r="C70" s="1"/>
      <c r="D70" s="9"/>
      <c r="E70" s="9"/>
      <c r="F70" s="9"/>
      <c r="G70" s="9"/>
      <c r="H70" s="9"/>
      <c r="I70" s="9"/>
      <c r="J70" s="9"/>
      <c r="K70" s="1"/>
    </row>
    <row r="71" spans="1:22">
      <c r="A71" s="5"/>
      <c r="B71" s="1"/>
      <c r="C71" s="1"/>
      <c r="D71" s="9"/>
      <c r="E71" s="9"/>
      <c r="F71" s="9"/>
      <c r="G71" s="9"/>
      <c r="H71" s="9"/>
      <c r="I71" s="9"/>
      <c r="J71" s="9"/>
      <c r="K71" s="1"/>
    </row>
    <row r="72" spans="1:22">
      <c r="A72" s="5"/>
      <c r="B72" s="1"/>
      <c r="C72" s="1"/>
      <c r="D72" s="9"/>
      <c r="E72" s="9"/>
      <c r="F72" s="9"/>
      <c r="G72" s="9"/>
      <c r="H72" s="9"/>
      <c r="I72" s="9"/>
      <c r="J72" s="9"/>
      <c r="K72" s="1"/>
    </row>
    <row r="73" spans="1:22">
      <c r="A73" s="5"/>
      <c r="B73" s="1"/>
      <c r="C73" s="1"/>
      <c r="D73" s="9"/>
      <c r="E73" s="9"/>
      <c r="F73" s="9"/>
      <c r="G73" s="9"/>
      <c r="H73" s="9"/>
      <c r="I73" s="9"/>
      <c r="J73" s="9"/>
      <c r="K73" s="1"/>
    </row>
    <row r="74" spans="1:22">
      <c r="A74" s="5"/>
      <c r="B74" s="1"/>
      <c r="C74" s="1"/>
      <c r="D74" s="9"/>
      <c r="E74" s="9"/>
      <c r="F74" s="9"/>
      <c r="G74" s="9"/>
      <c r="H74" s="9"/>
      <c r="I74" s="9"/>
      <c r="J74" s="9"/>
      <c r="K74" s="85" t="str">
        <f>K1</f>
        <v>Attachment O -- Republic</v>
      </c>
    </row>
    <row r="75" spans="1:22">
      <c r="B75" s="1"/>
      <c r="C75" s="1"/>
      <c r="D75" s="2"/>
      <c r="E75" s="1"/>
      <c r="F75" s="1"/>
      <c r="G75" s="1"/>
      <c r="H75" s="1"/>
      <c r="I75" s="1"/>
      <c r="J75" s="691" t="s">
        <v>181</v>
      </c>
      <c r="K75" s="691"/>
    </row>
    <row r="76" spans="1:22">
      <c r="B76" s="1"/>
      <c r="C76" s="1"/>
      <c r="D76" s="2"/>
      <c r="E76" s="1"/>
      <c r="F76" s="1"/>
      <c r="G76" s="1"/>
      <c r="H76" s="1"/>
      <c r="I76" s="1" t="str">
        <f>$I$3</f>
        <v>Actual ATRR</v>
      </c>
      <c r="J76" s="1"/>
      <c r="K76" s="110"/>
    </row>
    <row r="77" spans="1:22">
      <c r="B77" s="1" t="s">
        <v>0</v>
      </c>
      <c r="C77" s="1"/>
      <c r="D77" s="2" t="s">
        <v>250</v>
      </c>
      <c r="E77" s="1"/>
      <c r="F77" s="1"/>
      <c r="G77" s="1"/>
      <c r="H77" s="86" t="str">
        <f>+H4</f>
        <v>For the 12 months ended</v>
      </c>
      <c r="I77" s="1"/>
      <c r="J77" s="1"/>
      <c r="K77" s="87">
        <f>K4</f>
        <v>46022</v>
      </c>
    </row>
    <row r="78" spans="1:22">
      <c r="B78" s="1"/>
      <c r="C78" s="31" t="s">
        <v>2</v>
      </c>
      <c r="D78" s="31" t="s">
        <v>251</v>
      </c>
      <c r="E78" s="31"/>
      <c r="F78" s="31"/>
      <c r="G78" s="31"/>
      <c r="H78" s="1"/>
      <c r="I78" s="1"/>
      <c r="J78" s="1"/>
      <c r="K78" s="1"/>
    </row>
    <row r="79" spans="1:22">
      <c r="B79" s="1"/>
      <c r="C79" s="31"/>
      <c r="D79" s="31"/>
      <c r="E79" s="31"/>
      <c r="F79" s="31"/>
      <c r="G79" s="31"/>
      <c r="H79" s="1"/>
      <c r="I79" s="1"/>
      <c r="J79" s="1"/>
      <c r="K79" s="1"/>
    </row>
    <row r="80" spans="1:22">
      <c r="B80" s="1"/>
      <c r="C80" s="1"/>
      <c r="D80" s="21" t="str">
        <f>D7</f>
        <v>REPUBLIC TRANSMISSION, LLC</v>
      </c>
      <c r="E80" s="31"/>
      <c r="F80" s="31"/>
      <c r="G80" s="31"/>
      <c r="H80" s="31"/>
      <c r="I80" s="31"/>
      <c r="J80" s="31"/>
      <c r="K80" s="31"/>
      <c r="M80" s="603"/>
      <c r="N80" s="603"/>
      <c r="O80" s="51"/>
      <c r="P80" s="51"/>
      <c r="R80" s="603"/>
      <c r="S80" s="603"/>
      <c r="T80" s="51"/>
      <c r="U80" s="51"/>
      <c r="V80" s="51"/>
    </row>
    <row r="81" spans="1:25">
      <c r="B81" s="5" t="s">
        <v>31</v>
      </c>
      <c r="C81" s="5" t="s">
        <v>32</v>
      </c>
      <c r="D81" s="5" t="s">
        <v>33</v>
      </c>
      <c r="E81" s="31" t="s">
        <v>2</v>
      </c>
      <c r="F81" s="31"/>
      <c r="G81" s="40" t="s">
        <v>34</v>
      </c>
      <c r="H81" s="31"/>
      <c r="I81" s="41" t="s">
        <v>35</v>
      </c>
      <c r="J81" s="31"/>
      <c r="K81" s="5"/>
      <c r="M81" s="604"/>
      <c r="N81" s="604"/>
      <c r="O81" s="51"/>
      <c r="P81" s="51"/>
      <c r="R81" s="604"/>
      <c r="S81" s="604"/>
      <c r="T81" s="51"/>
      <c r="U81" s="51"/>
      <c r="V81" s="51"/>
    </row>
    <row r="82" spans="1:25">
      <c r="B82" s="1"/>
      <c r="C82" s="42" t="s">
        <v>36</v>
      </c>
      <c r="D82" s="31"/>
      <c r="E82" s="31"/>
      <c r="F82" s="31"/>
      <c r="G82" s="5"/>
      <c r="H82" s="31"/>
      <c r="I82" s="10" t="s">
        <v>37</v>
      </c>
      <c r="J82" s="31"/>
      <c r="K82" s="5"/>
      <c r="M82" s="604"/>
      <c r="N82" s="604"/>
      <c r="O82" s="51"/>
      <c r="P82" s="51"/>
      <c r="R82" s="604"/>
      <c r="S82" s="604"/>
      <c r="T82" s="51"/>
      <c r="U82" s="51"/>
      <c r="V82" s="51"/>
      <c r="Y82" s="617"/>
    </row>
    <row r="83" spans="1:25">
      <c r="A83" s="5" t="s">
        <v>4</v>
      </c>
      <c r="B83" s="1"/>
      <c r="C83" s="43" t="s">
        <v>38</v>
      </c>
      <c r="D83" s="10" t="s">
        <v>39</v>
      </c>
      <c r="E83" s="44"/>
      <c r="F83" s="10" t="s">
        <v>40</v>
      </c>
      <c r="H83" s="44"/>
      <c r="I83" s="5" t="s">
        <v>41</v>
      </c>
      <c r="J83" s="31"/>
      <c r="K83" s="5"/>
      <c r="M83" s="617"/>
      <c r="N83" s="605"/>
      <c r="O83" s="605"/>
      <c r="P83" s="605"/>
      <c r="R83" s="617"/>
      <c r="S83" s="605"/>
      <c r="T83" s="605"/>
      <c r="U83" s="605"/>
      <c r="V83" s="605"/>
      <c r="Y83" s="604"/>
    </row>
    <row r="84" spans="1:25" ht="16.5" thickBot="1">
      <c r="A84" s="6" t="s">
        <v>6</v>
      </c>
      <c r="B84" s="45" t="s">
        <v>42</v>
      </c>
      <c r="C84" s="31"/>
      <c r="D84" s="31"/>
      <c r="E84" s="31"/>
      <c r="F84" s="31"/>
      <c r="G84" s="31"/>
      <c r="H84" s="31"/>
      <c r="I84" s="31"/>
      <c r="J84" s="31"/>
      <c r="K84" s="31"/>
      <c r="M84" s="604"/>
      <c r="N84" s="604"/>
      <c r="O84" s="606"/>
      <c r="P84" s="51"/>
      <c r="R84" s="604"/>
      <c r="S84" s="604"/>
      <c r="T84" s="606"/>
      <c r="U84" s="51"/>
      <c r="V84" s="51"/>
      <c r="Y84" s="604"/>
    </row>
    <row r="85" spans="1:25">
      <c r="A85" s="5"/>
      <c r="B85" s="1" t="s">
        <v>336</v>
      </c>
      <c r="C85" s="31"/>
      <c r="D85" s="31"/>
      <c r="E85" s="31"/>
      <c r="F85" s="31"/>
      <c r="G85" s="31"/>
      <c r="H85" s="31"/>
      <c r="I85" s="31"/>
      <c r="J85" s="31"/>
      <c r="K85" s="31"/>
      <c r="M85" s="604"/>
      <c r="N85" s="604"/>
      <c r="O85" s="606"/>
      <c r="P85" s="51"/>
      <c r="R85" s="604"/>
      <c r="S85" s="604"/>
      <c r="T85" s="606"/>
      <c r="U85" s="51"/>
      <c r="V85" s="51"/>
      <c r="Y85" s="604"/>
    </row>
    <row r="86" spans="1:25">
      <c r="A86" s="5">
        <v>1</v>
      </c>
      <c r="B86" s="1" t="s">
        <v>43</v>
      </c>
      <c r="C86" s="31" t="s">
        <v>201</v>
      </c>
      <c r="D86" s="568">
        <v>0</v>
      </c>
      <c r="E86" s="31"/>
      <c r="F86" s="31" t="s">
        <v>44</v>
      </c>
      <c r="G86" s="46" t="s">
        <v>2</v>
      </c>
      <c r="H86" s="31"/>
      <c r="I86" s="31" t="s">
        <v>2</v>
      </c>
      <c r="J86" s="31"/>
      <c r="K86" s="31"/>
      <c r="M86" s="604"/>
      <c r="N86" s="604"/>
      <c r="O86" s="607"/>
      <c r="P86" s="51"/>
      <c r="R86" s="604"/>
      <c r="S86" s="604"/>
      <c r="T86" s="607"/>
      <c r="U86" s="51"/>
      <c r="V86" s="51"/>
      <c r="Y86" s="604"/>
    </row>
    <row r="87" spans="1:25">
      <c r="A87" s="5">
        <v>2</v>
      </c>
      <c r="B87" s="1" t="s">
        <v>45</v>
      </c>
      <c r="C87" s="31" t="s">
        <v>333</v>
      </c>
      <c r="D87" s="568">
        <f>'WP1 - Cost Support'!D23</f>
        <v>50380329.300339237</v>
      </c>
      <c r="E87" s="31"/>
      <c r="F87" s="31" t="s">
        <v>11</v>
      </c>
      <c r="G87" s="88">
        <f>I231</f>
        <v>1</v>
      </c>
      <c r="H87" s="31"/>
      <c r="I87" s="570">
        <f>+G87*D87</f>
        <v>50380329.300339237</v>
      </c>
      <c r="J87" s="31"/>
      <c r="K87" s="31"/>
      <c r="M87" s="604"/>
      <c r="N87" s="604"/>
      <c r="O87" s="608"/>
      <c r="P87" s="51"/>
      <c r="R87" s="604"/>
      <c r="S87" s="604"/>
      <c r="T87" s="608"/>
      <c r="U87" s="51"/>
      <c r="V87" s="51"/>
      <c r="Y87" s="604"/>
    </row>
    <row r="88" spans="1:25">
      <c r="A88" s="5">
        <v>3</v>
      </c>
      <c r="B88" s="1" t="s">
        <v>46</v>
      </c>
      <c r="C88" s="31" t="s">
        <v>195</v>
      </c>
      <c r="D88" s="568">
        <v>0</v>
      </c>
      <c r="E88" s="31"/>
      <c r="F88" s="31" t="s">
        <v>44</v>
      </c>
      <c r="G88" s="46" t="s">
        <v>2</v>
      </c>
      <c r="H88" s="31"/>
      <c r="I88" s="595" t="s">
        <v>2</v>
      </c>
      <c r="J88" s="31"/>
      <c r="K88" s="31"/>
      <c r="M88" s="604"/>
      <c r="N88" s="604"/>
      <c r="O88" s="608"/>
      <c r="P88" s="51"/>
      <c r="R88" s="604"/>
      <c r="S88" s="604"/>
      <c r="T88" s="608"/>
      <c r="U88" s="51"/>
      <c r="V88" s="51"/>
      <c r="Y88" s="604"/>
    </row>
    <row r="89" spans="1:25">
      <c r="A89" s="5">
        <v>4</v>
      </c>
      <c r="B89" s="1" t="s">
        <v>47</v>
      </c>
      <c r="C89" s="31" t="s">
        <v>202</v>
      </c>
      <c r="D89" s="568">
        <f>'WP1 - Cost Support'!E23</f>
        <v>355663.41000000009</v>
      </c>
      <c r="E89" s="31"/>
      <c r="F89" s="31" t="s">
        <v>48</v>
      </c>
      <c r="G89" s="88">
        <f>I248</f>
        <v>1</v>
      </c>
      <c r="H89" s="31"/>
      <c r="I89" s="570">
        <f>+G89*D89</f>
        <v>355663.41000000009</v>
      </c>
      <c r="J89" s="31"/>
      <c r="K89" s="31"/>
      <c r="M89" s="604"/>
      <c r="N89" s="604"/>
      <c r="O89" s="608"/>
      <c r="P89" s="51"/>
      <c r="R89" s="604"/>
      <c r="S89" s="604"/>
      <c r="T89" s="608"/>
      <c r="U89" s="51"/>
      <c r="V89" s="609"/>
      <c r="Y89" s="604"/>
    </row>
    <row r="90" spans="1:25" ht="16.5" thickBot="1">
      <c r="A90" s="5">
        <v>5</v>
      </c>
      <c r="B90" s="1" t="s">
        <v>49</v>
      </c>
      <c r="C90" s="31" t="s">
        <v>50</v>
      </c>
      <c r="D90" s="569">
        <v>0</v>
      </c>
      <c r="E90" s="31"/>
      <c r="F90" s="31" t="s">
        <v>91</v>
      </c>
      <c r="G90" s="88">
        <f>K252</f>
        <v>0</v>
      </c>
      <c r="H90" s="31"/>
      <c r="I90" s="596">
        <f>+G90*D90</f>
        <v>0</v>
      </c>
      <c r="J90" s="31"/>
      <c r="K90" s="31"/>
      <c r="M90" s="604"/>
      <c r="N90" s="604"/>
      <c r="O90" s="608"/>
      <c r="P90" s="51"/>
      <c r="R90" s="604"/>
      <c r="S90" s="604"/>
      <c r="T90" s="608"/>
      <c r="U90" s="51"/>
      <c r="V90" s="51"/>
      <c r="Y90" s="604"/>
    </row>
    <row r="91" spans="1:25">
      <c r="A91" s="5">
        <v>6</v>
      </c>
      <c r="B91" s="1" t="s">
        <v>248</v>
      </c>
      <c r="C91" s="31"/>
      <c r="D91" s="570">
        <f>SUM(D86:D90)</f>
        <v>50735992.710339233</v>
      </c>
      <c r="E91" s="31"/>
      <c r="F91" s="31" t="s">
        <v>51</v>
      </c>
      <c r="G91" s="89">
        <f>IF(I91&gt;0,I91/D91,0)</f>
        <v>1</v>
      </c>
      <c r="H91" s="31"/>
      <c r="I91" s="570">
        <f>SUM(I86:I90)</f>
        <v>50735992.710339233</v>
      </c>
      <c r="J91" s="31"/>
      <c r="K91" s="90">
        <f>+D91-I91</f>
        <v>0</v>
      </c>
      <c r="M91" s="604"/>
      <c r="N91" s="604"/>
      <c r="O91" s="608"/>
      <c r="P91" s="51"/>
      <c r="R91" s="604"/>
      <c r="S91" s="604"/>
      <c r="T91" s="608"/>
      <c r="U91" s="51"/>
      <c r="V91" s="51"/>
      <c r="Y91" s="604"/>
    </row>
    <row r="92" spans="1:25">
      <c r="B92" s="1"/>
      <c r="C92" s="31"/>
      <c r="D92" s="595"/>
      <c r="E92" s="31"/>
      <c r="F92" s="31"/>
      <c r="G92" s="47"/>
      <c r="H92" s="31"/>
      <c r="I92" s="595"/>
      <c r="J92" s="31"/>
      <c r="K92" s="47"/>
      <c r="M92" s="604"/>
      <c r="N92" s="604"/>
      <c r="O92" s="608"/>
      <c r="P92" s="51"/>
      <c r="R92" s="604"/>
      <c r="S92" s="604"/>
      <c r="T92" s="608"/>
      <c r="U92" s="51"/>
      <c r="V92" s="51"/>
      <c r="Y92" s="616"/>
    </row>
    <row r="93" spans="1:25">
      <c r="B93" s="1" t="s">
        <v>337</v>
      </c>
      <c r="C93" s="31"/>
      <c r="D93" s="595"/>
      <c r="E93" s="31"/>
      <c r="F93" s="31"/>
      <c r="G93" s="31"/>
      <c r="H93" s="31"/>
      <c r="I93" s="595"/>
      <c r="J93" s="31"/>
      <c r="K93" s="31"/>
      <c r="M93" s="616"/>
      <c r="N93" s="604"/>
      <c r="O93" s="608"/>
      <c r="P93" s="51"/>
      <c r="R93" s="616"/>
      <c r="S93" s="604"/>
      <c r="T93" s="608"/>
      <c r="U93" s="51"/>
      <c r="V93" s="51"/>
      <c r="Y93" s="604"/>
    </row>
    <row r="94" spans="1:25">
      <c r="A94" s="5">
        <v>7</v>
      </c>
      <c r="B94" s="86" t="str">
        <f>+B86</f>
        <v xml:space="preserve">  Production</v>
      </c>
      <c r="C94" s="31" t="s">
        <v>185</v>
      </c>
      <c r="D94" s="568">
        <v>0</v>
      </c>
      <c r="E94" s="31"/>
      <c r="F94" s="21" t="str">
        <f>+F86</f>
        <v>NA</v>
      </c>
      <c r="G94" s="88" t="str">
        <f>+G86</f>
        <v xml:space="preserve"> </v>
      </c>
      <c r="H94" s="31"/>
      <c r="I94" s="595" t="s">
        <v>2</v>
      </c>
      <c r="J94" s="31"/>
      <c r="K94" s="31"/>
      <c r="M94" s="604"/>
      <c r="N94" s="604"/>
      <c r="O94" s="608"/>
      <c r="P94" s="51"/>
      <c r="R94" s="604"/>
      <c r="S94" s="604"/>
      <c r="T94" s="608"/>
      <c r="U94" s="51"/>
      <c r="V94" s="51"/>
      <c r="Y94" s="604"/>
    </row>
    <row r="95" spans="1:25">
      <c r="A95" s="5">
        <v>8</v>
      </c>
      <c r="B95" s="86" t="str">
        <f>+B87</f>
        <v xml:space="preserve">  Transmission</v>
      </c>
      <c r="C95" s="31" t="s">
        <v>334</v>
      </c>
      <c r="D95" s="568">
        <f>'WP1 - Cost Support'!I23</f>
        <v>5743053.8146465868</v>
      </c>
      <c r="E95" s="31"/>
      <c r="F95" s="21" t="str">
        <f t="shared" ref="F95:G98" si="1">+F87</f>
        <v>TP</v>
      </c>
      <c r="G95" s="88">
        <f t="shared" si="1"/>
        <v>1</v>
      </c>
      <c r="H95" s="31"/>
      <c r="I95" s="570">
        <f>+G95*D95</f>
        <v>5743053.8146465868</v>
      </c>
      <c r="J95" s="31"/>
      <c r="K95" s="31"/>
      <c r="M95" s="604"/>
      <c r="N95" s="604"/>
      <c r="O95" s="608"/>
      <c r="P95" s="51"/>
      <c r="R95" s="604"/>
      <c r="S95" s="604"/>
      <c r="T95" s="608"/>
      <c r="U95" s="51"/>
      <c r="V95" s="51"/>
      <c r="Y95" s="604"/>
    </row>
    <row r="96" spans="1:25">
      <c r="A96" s="5">
        <v>9</v>
      </c>
      <c r="B96" s="86" t="str">
        <f>+B88</f>
        <v xml:space="preserve">  Distribution</v>
      </c>
      <c r="C96" s="31" t="s">
        <v>186</v>
      </c>
      <c r="D96" s="568">
        <v>0</v>
      </c>
      <c r="E96" s="31"/>
      <c r="F96" s="21" t="str">
        <f t="shared" si="1"/>
        <v>NA</v>
      </c>
      <c r="G96" s="88" t="str">
        <f t="shared" si="1"/>
        <v xml:space="preserve"> </v>
      </c>
      <c r="H96" s="31"/>
      <c r="I96" s="595" t="s">
        <v>2</v>
      </c>
      <c r="J96" s="31"/>
      <c r="K96" s="31"/>
      <c r="M96" s="604"/>
      <c r="N96" s="604"/>
      <c r="O96" s="608"/>
      <c r="P96" s="51"/>
      <c r="R96" s="604"/>
      <c r="S96" s="604"/>
      <c r="T96" s="608"/>
      <c r="U96" s="51"/>
      <c r="V96" s="51"/>
      <c r="Y96" s="604"/>
    </row>
    <row r="97" spans="1:25">
      <c r="A97" s="5">
        <v>10</v>
      </c>
      <c r="B97" s="86" t="str">
        <f>+B89</f>
        <v xml:space="preserve">  General &amp; Intangible</v>
      </c>
      <c r="C97" s="31" t="s">
        <v>273</v>
      </c>
      <c r="D97" s="568">
        <f>'WP1 - Cost Support'!J23</f>
        <v>63036.967875249989</v>
      </c>
      <c r="E97" s="31"/>
      <c r="F97" s="21" t="str">
        <f t="shared" si="1"/>
        <v>W/S</v>
      </c>
      <c r="G97" s="88">
        <f t="shared" si="1"/>
        <v>1</v>
      </c>
      <c r="H97" s="31"/>
      <c r="I97" s="570">
        <f>+G97*D97</f>
        <v>63036.967875249989</v>
      </c>
      <c r="J97" s="31"/>
      <c r="K97" s="31"/>
      <c r="M97" s="604"/>
      <c r="N97" s="604"/>
      <c r="O97" s="608"/>
      <c r="P97" s="51"/>
      <c r="R97" s="604"/>
      <c r="S97" s="604"/>
      <c r="T97" s="608"/>
      <c r="U97" s="51"/>
      <c r="V97" s="51"/>
      <c r="Y97" s="604"/>
    </row>
    <row r="98" spans="1:25" ht="16.5" thickBot="1">
      <c r="A98" s="5">
        <v>11</v>
      </c>
      <c r="B98" s="86" t="str">
        <f>+B90</f>
        <v xml:space="preserve">  Common</v>
      </c>
      <c r="C98" s="31" t="s">
        <v>50</v>
      </c>
      <c r="D98" s="569">
        <v>0</v>
      </c>
      <c r="E98" s="31"/>
      <c r="F98" s="21" t="str">
        <f t="shared" si="1"/>
        <v>CE</v>
      </c>
      <c r="G98" s="88">
        <f t="shared" si="1"/>
        <v>0</v>
      </c>
      <c r="H98" s="31"/>
      <c r="I98" s="596">
        <f>+G98*D98</f>
        <v>0</v>
      </c>
      <c r="J98" s="31"/>
      <c r="K98" s="31"/>
      <c r="M98" s="604"/>
      <c r="N98" s="604"/>
      <c r="O98" s="608"/>
      <c r="P98" s="51"/>
      <c r="R98" s="604"/>
      <c r="S98" s="604"/>
      <c r="T98" s="608"/>
      <c r="U98" s="609"/>
      <c r="V98" s="51"/>
      <c r="Y98" s="604"/>
    </row>
    <row r="99" spans="1:25">
      <c r="A99" s="5">
        <v>12</v>
      </c>
      <c r="B99" s="1" t="s">
        <v>249</v>
      </c>
      <c r="C99" s="31"/>
      <c r="D99" s="570">
        <f>SUM(D94:D98)</f>
        <v>5806090.7825218365</v>
      </c>
      <c r="E99" s="31"/>
      <c r="F99" s="31"/>
      <c r="G99" s="31"/>
      <c r="H99" s="31"/>
      <c r="I99" s="570">
        <f>SUM(I94:I98)</f>
        <v>5806090.7825218365</v>
      </c>
      <c r="J99" s="31"/>
      <c r="K99" s="90">
        <f>+D99-I99</f>
        <v>0</v>
      </c>
      <c r="M99" s="604"/>
      <c r="N99" s="604"/>
      <c r="O99" s="608"/>
      <c r="P99" s="609"/>
      <c r="R99" s="604"/>
      <c r="S99" s="604"/>
      <c r="T99" s="608"/>
      <c r="U99" s="609"/>
      <c r="V99" s="51"/>
      <c r="Y99" s="604"/>
    </row>
    <row r="100" spans="1:25">
      <c r="A100" s="5"/>
      <c r="C100" s="31" t="s">
        <v>2</v>
      </c>
      <c r="D100" s="595"/>
      <c r="E100" s="31"/>
      <c r="F100" s="31"/>
      <c r="G100" s="47"/>
      <c r="H100" s="31"/>
      <c r="I100" s="595"/>
      <c r="J100" s="31"/>
      <c r="K100" s="47"/>
      <c r="M100" s="604"/>
      <c r="N100" s="604"/>
      <c r="O100" s="608"/>
      <c r="P100" s="51"/>
      <c r="R100" s="604"/>
      <c r="S100" s="604"/>
      <c r="T100" s="608"/>
      <c r="U100" s="51"/>
      <c r="V100" s="51"/>
      <c r="Y100" s="604"/>
    </row>
    <row r="101" spans="1:25">
      <c r="A101" s="5"/>
      <c r="B101" s="1" t="s">
        <v>52</v>
      </c>
      <c r="C101" s="31"/>
      <c r="D101" s="595"/>
      <c r="E101" s="31"/>
      <c r="F101" s="31"/>
      <c r="G101" s="31"/>
      <c r="H101" s="31"/>
      <c r="I101" s="595"/>
      <c r="J101" s="31"/>
      <c r="K101" s="31"/>
      <c r="M101" s="604"/>
      <c r="N101" s="604"/>
      <c r="O101" s="608"/>
      <c r="P101" s="51"/>
      <c r="R101" s="604"/>
      <c r="S101" s="604"/>
      <c r="T101" s="608"/>
      <c r="U101" s="51"/>
      <c r="V101" s="51"/>
      <c r="Y101" s="604"/>
    </row>
    <row r="102" spans="1:25">
      <c r="A102" s="5">
        <v>13</v>
      </c>
      <c r="B102" s="86" t="str">
        <f>+B94</f>
        <v xml:space="preserve">  Production</v>
      </c>
      <c r="C102" s="31" t="s">
        <v>221</v>
      </c>
      <c r="D102" s="570">
        <f>D86-D94</f>
        <v>0</v>
      </c>
      <c r="E102" s="31"/>
      <c r="F102" s="31"/>
      <c r="G102" s="47"/>
      <c r="H102" s="31"/>
      <c r="I102" s="595" t="s">
        <v>2</v>
      </c>
      <c r="J102" s="31"/>
      <c r="K102" s="47"/>
      <c r="M102" s="604"/>
      <c r="N102" s="604"/>
      <c r="O102" s="608"/>
      <c r="P102" s="51"/>
      <c r="R102" s="604"/>
      <c r="S102" s="604"/>
      <c r="T102" s="608"/>
      <c r="U102" s="51"/>
      <c r="V102" s="51"/>
      <c r="Y102" s="604"/>
    </row>
    <row r="103" spans="1:25">
      <c r="A103" s="5">
        <v>14</v>
      </c>
      <c r="B103" s="86" t="str">
        <f>+B95</f>
        <v xml:space="preserve">  Transmission</v>
      </c>
      <c r="C103" s="31" t="s">
        <v>222</v>
      </c>
      <c r="D103" s="570">
        <f>D87-D95</f>
        <v>44637275.48569265</v>
      </c>
      <c r="E103" s="31"/>
      <c r="F103" s="31"/>
      <c r="G103" s="46"/>
      <c r="H103" s="31"/>
      <c r="I103" s="570">
        <f>I87-I95</f>
        <v>44637275.48569265</v>
      </c>
      <c r="J103" s="31"/>
      <c r="K103" s="47"/>
      <c r="M103" s="604"/>
      <c r="N103" s="604"/>
      <c r="O103" s="608"/>
      <c r="P103" s="51"/>
      <c r="R103" s="604"/>
      <c r="S103" s="604"/>
      <c r="T103" s="608"/>
      <c r="U103" s="51"/>
      <c r="V103" s="51"/>
      <c r="Y103" s="604"/>
    </row>
    <row r="104" spans="1:25">
      <c r="A104" s="5">
        <v>15</v>
      </c>
      <c r="B104" s="86" t="str">
        <f>+B96</f>
        <v xml:space="preserve">  Distribution</v>
      </c>
      <c r="C104" s="31" t="s">
        <v>223</v>
      </c>
      <c r="D104" s="570">
        <f>D88-D96</f>
        <v>0</v>
      </c>
      <c r="E104" s="31"/>
      <c r="F104" s="31"/>
      <c r="G104" s="47"/>
      <c r="H104" s="31"/>
      <c r="I104" s="595" t="s">
        <v>2</v>
      </c>
      <c r="J104" s="31"/>
      <c r="K104" s="47"/>
      <c r="M104" s="604"/>
      <c r="N104" s="604"/>
      <c r="O104" s="608"/>
      <c r="P104" s="51"/>
      <c r="R104" s="604"/>
      <c r="S104" s="604"/>
      <c r="T104" s="608"/>
      <c r="U104" s="51"/>
      <c r="V104" s="51"/>
      <c r="Y104" s="604"/>
    </row>
    <row r="105" spans="1:25">
      <c r="A105" s="5">
        <v>16</v>
      </c>
      <c r="B105" s="86" t="str">
        <f>+B97</f>
        <v xml:space="preserve">  General &amp; Intangible</v>
      </c>
      <c r="C105" s="31" t="s">
        <v>224</v>
      </c>
      <c r="D105" s="570">
        <f>D89-D97</f>
        <v>292626.44212475012</v>
      </c>
      <c r="E105" s="31"/>
      <c r="F105" s="31"/>
      <c r="G105" s="47"/>
      <c r="H105" s="31"/>
      <c r="I105" s="570">
        <f>I89-I97</f>
        <v>292626.44212475012</v>
      </c>
      <c r="J105" s="31"/>
      <c r="K105" s="47"/>
      <c r="M105" s="604"/>
      <c r="N105" s="604"/>
      <c r="O105" s="608"/>
      <c r="P105" s="51"/>
      <c r="R105" s="604"/>
      <c r="S105" s="604"/>
      <c r="T105" s="608"/>
      <c r="U105" s="51"/>
      <c r="V105" s="51"/>
      <c r="Y105" s="604"/>
    </row>
    <row r="106" spans="1:25" ht="16.5" thickBot="1">
      <c r="A106" s="5">
        <v>17</v>
      </c>
      <c r="B106" s="86" t="str">
        <f>+B98</f>
        <v xml:space="preserve">  Common</v>
      </c>
      <c r="C106" s="31" t="s">
        <v>225</v>
      </c>
      <c r="D106" s="596">
        <f>D90-D98</f>
        <v>0</v>
      </c>
      <c r="E106" s="31"/>
      <c r="F106" s="31"/>
      <c r="G106" s="47"/>
      <c r="H106" s="31"/>
      <c r="I106" s="596">
        <f>I90-I98</f>
        <v>0</v>
      </c>
      <c r="J106" s="31"/>
      <c r="K106" s="47"/>
      <c r="L106" s="676"/>
      <c r="M106" s="604"/>
      <c r="N106" s="604"/>
      <c r="O106" s="608"/>
      <c r="P106" s="51"/>
      <c r="Q106" s="676"/>
      <c r="R106" s="604"/>
      <c r="S106" s="604"/>
      <c r="T106" s="608"/>
      <c r="U106" s="51"/>
      <c r="V106" s="51"/>
      <c r="Y106" s="604"/>
    </row>
    <row r="107" spans="1:25">
      <c r="A107" s="5">
        <v>18</v>
      </c>
      <c r="B107" s="1" t="s">
        <v>247</v>
      </c>
      <c r="C107" s="31"/>
      <c r="D107" s="570">
        <f>SUM(D102:D106)</f>
        <v>44929901.927817397</v>
      </c>
      <c r="E107" s="31"/>
      <c r="F107" s="31" t="s">
        <v>53</v>
      </c>
      <c r="G107" s="91">
        <f>IF(I107&gt;0,I107/D107,0)</f>
        <v>1</v>
      </c>
      <c r="H107" s="31"/>
      <c r="I107" s="570">
        <f>SUM(I102:I106)</f>
        <v>44929901.927817397</v>
      </c>
      <c r="J107" s="31"/>
      <c r="K107" s="90">
        <f>+D107-I107</f>
        <v>0</v>
      </c>
      <c r="L107" s="677"/>
      <c r="M107" s="604"/>
      <c r="N107" s="604"/>
      <c r="O107" s="608"/>
      <c r="P107" s="51"/>
      <c r="Q107" s="677"/>
      <c r="R107" s="604"/>
      <c r="S107" s="604"/>
      <c r="T107" s="608"/>
      <c r="U107" s="51"/>
      <c r="V107" s="51"/>
      <c r="Y107" s="604"/>
    </row>
    <row r="108" spans="1:25">
      <c r="A108" s="5"/>
      <c r="C108" s="31"/>
      <c r="D108" s="595"/>
      <c r="E108" s="31"/>
      <c r="H108" s="31"/>
      <c r="I108" s="595"/>
      <c r="J108" s="31"/>
      <c r="K108" s="47"/>
      <c r="M108" s="604"/>
      <c r="N108" s="604"/>
      <c r="O108" s="608"/>
      <c r="P108" s="51"/>
      <c r="R108" s="604"/>
      <c r="S108" s="604"/>
      <c r="T108" s="608"/>
      <c r="U108" s="51"/>
      <c r="V108" s="51"/>
      <c r="Y108" s="616"/>
    </row>
    <row r="109" spans="1:25">
      <c r="A109" s="5"/>
      <c r="B109" s="1" t="s">
        <v>367</v>
      </c>
      <c r="C109" s="31"/>
      <c r="D109" s="595"/>
      <c r="E109" s="31"/>
      <c r="F109" s="31"/>
      <c r="G109" s="31"/>
      <c r="H109" s="31"/>
      <c r="I109" s="595"/>
      <c r="J109" s="31"/>
      <c r="K109" s="31"/>
      <c r="M109" s="617"/>
      <c r="N109" s="605"/>
      <c r="O109" s="605"/>
      <c r="P109" s="605"/>
      <c r="R109" s="617"/>
      <c r="S109" s="605"/>
      <c r="T109" s="605"/>
      <c r="U109" s="605"/>
      <c r="V109" s="605"/>
      <c r="Y109" s="604"/>
    </row>
    <row r="110" spans="1:25">
      <c r="A110" s="5">
        <v>19</v>
      </c>
      <c r="B110" s="1" t="s">
        <v>136</v>
      </c>
      <c r="C110" s="31" t="s">
        <v>368</v>
      </c>
      <c r="D110" s="568">
        <v>0</v>
      </c>
      <c r="E110" s="31"/>
      <c r="F110" s="21" t="str">
        <f>+F94</f>
        <v>NA</v>
      </c>
      <c r="G110" s="48">
        <v>1</v>
      </c>
      <c r="H110" s="31"/>
      <c r="I110" s="570">
        <f>+D110*G110</f>
        <v>0</v>
      </c>
      <c r="J110" s="31"/>
      <c r="K110" s="47"/>
      <c r="M110" s="604"/>
      <c r="N110" s="604"/>
      <c r="O110" s="608"/>
      <c r="P110" s="51"/>
      <c r="R110" s="604"/>
      <c r="S110" s="604"/>
      <c r="T110" s="608"/>
      <c r="U110" s="51"/>
      <c r="V110" s="51"/>
      <c r="Y110" s="604"/>
    </row>
    <row r="111" spans="1:25">
      <c r="A111" s="5">
        <v>20</v>
      </c>
      <c r="B111" s="1" t="s">
        <v>137</v>
      </c>
      <c r="C111" s="31" t="s">
        <v>369</v>
      </c>
      <c r="D111" s="568">
        <f xml:space="preserve"> 'WP2 - ADIT'!G34</f>
        <v>-2536984.6389099779</v>
      </c>
      <c r="E111" s="31"/>
      <c r="F111" s="31" t="s">
        <v>54</v>
      </c>
      <c r="G111" s="88">
        <f>+G107</f>
        <v>1</v>
      </c>
      <c r="H111" s="31"/>
      <c r="I111" s="570">
        <f>D111*G111</f>
        <v>-2536984.6389099779</v>
      </c>
      <c r="J111" s="31"/>
      <c r="K111" s="47"/>
      <c r="M111" s="604"/>
      <c r="N111" s="604"/>
      <c r="O111" s="608"/>
      <c r="P111" s="51"/>
      <c r="R111" s="604"/>
      <c r="S111" s="604"/>
      <c r="T111" s="608"/>
      <c r="U111" s="51"/>
      <c r="V111" s="51"/>
      <c r="Y111" s="604"/>
    </row>
    <row r="112" spans="1:25">
      <c r="A112" s="5">
        <v>21</v>
      </c>
      <c r="B112" s="1" t="s">
        <v>138</v>
      </c>
      <c r="C112" s="31" t="s">
        <v>370</v>
      </c>
      <c r="D112" s="568">
        <f>'WP2 - ADIT'!G75</f>
        <v>-131.90830571125844</v>
      </c>
      <c r="E112" s="31"/>
      <c r="F112" s="31" t="s">
        <v>54</v>
      </c>
      <c r="G112" s="88">
        <f>+G111</f>
        <v>1</v>
      </c>
      <c r="H112" s="31"/>
      <c r="I112" s="570">
        <f>D112*G112</f>
        <v>-131.90830571125844</v>
      </c>
      <c r="J112" s="31"/>
      <c r="K112" s="47"/>
      <c r="M112" s="604"/>
      <c r="N112" s="604"/>
      <c r="O112" s="608"/>
      <c r="P112" s="51"/>
      <c r="R112" s="604"/>
      <c r="S112" s="604"/>
      <c r="T112" s="608"/>
      <c r="U112" s="51"/>
      <c r="V112" s="51"/>
      <c r="Y112" s="604"/>
    </row>
    <row r="113" spans="1:25">
      <c r="A113" s="5">
        <v>22</v>
      </c>
      <c r="B113" s="1" t="s">
        <v>140</v>
      </c>
      <c r="C113" s="31" t="s">
        <v>371</v>
      </c>
      <c r="D113" s="568">
        <f>'WP2 - ADIT'!G95</f>
        <v>82644.846565528394</v>
      </c>
      <c r="E113" s="31"/>
      <c r="F113" s="21" t="str">
        <f>+F112</f>
        <v>NP</v>
      </c>
      <c r="G113" s="88">
        <f>+G112</f>
        <v>1</v>
      </c>
      <c r="H113" s="31"/>
      <c r="I113" s="570">
        <f>D113*G113</f>
        <v>82644.846565528394</v>
      </c>
      <c r="J113" s="31"/>
      <c r="K113" s="47"/>
      <c r="M113" s="604"/>
      <c r="N113" s="604"/>
      <c r="O113" s="608"/>
      <c r="P113" s="51"/>
      <c r="R113" s="604"/>
      <c r="S113" s="604"/>
      <c r="T113" s="608"/>
      <c r="U113" s="51"/>
      <c r="V113" s="51"/>
      <c r="Y113" s="604"/>
    </row>
    <row r="114" spans="1:25">
      <c r="A114" s="5">
        <v>23</v>
      </c>
      <c r="B114" s="24" t="s">
        <v>139</v>
      </c>
      <c r="C114" s="24" t="s">
        <v>372</v>
      </c>
      <c r="D114" s="568">
        <v>0</v>
      </c>
      <c r="E114" s="31"/>
      <c r="F114" s="31" t="s">
        <v>54</v>
      </c>
      <c r="G114" s="88">
        <f>+G112</f>
        <v>1</v>
      </c>
      <c r="H114" s="31"/>
      <c r="I114" s="570">
        <f t="shared" ref="I114:I116" si="2">D114*G114</f>
        <v>0</v>
      </c>
      <c r="J114" s="31"/>
      <c r="K114" s="47"/>
      <c r="M114" s="679"/>
      <c r="N114" s="679"/>
      <c r="O114" s="680"/>
      <c r="P114" s="609"/>
      <c r="R114" s="604"/>
      <c r="S114" s="604"/>
      <c r="T114" s="608"/>
      <c r="U114" s="51"/>
      <c r="V114" s="51"/>
      <c r="Y114" s="604"/>
    </row>
    <row r="115" spans="1:25">
      <c r="A115" s="5" t="s">
        <v>290</v>
      </c>
      <c r="B115" s="24" t="s">
        <v>292</v>
      </c>
      <c r="C115" s="24" t="s">
        <v>373</v>
      </c>
      <c r="D115" s="568">
        <f>'WP1 - Cost Support'!D43</f>
        <v>12699.934615384591</v>
      </c>
      <c r="E115" s="31"/>
      <c r="F115" s="31" t="s">
        <v>294</v>
      </c>
      <c r="G115" s="46">
        <v>1</v>
      </c>
      <c r="H115" s="31"/>
      <c r="I115" s="570">
        <f t="shared" si="2"/>
        <v>12699.934615384591</v>
      </c>
      <c r="J115" s="31"/>
      <c r="K115" s="47"/>
      <c r="M115" s="604"/>
      <c r="N115" s="604"/>
      <c r="O115" s="608"/>
      <c r="P115" s="51"/>
      <c r="R115" s="604"/>
      <c r="S115" s="604"/>
      <c r="T115" s="608"/>
      <c r="U115" s="51"/>
      <c r="V115" s="51"/>
      <c r="Y115" s="604"/>
    </row>
    <row r="116" spans="1:25">
      <c r="A116" s="5" t="s">
        <v>291</v>
      </c>
      <c r="B116" s="24" t="s">
        <v>293</v>
      </c>
      <c r="C116" s="24" t="s">
        <v>374</v>
      </c>
      <c r="D116" s="568">
        <v>0</v>
      </c>
      <c r="E116" s="31"/>
      <c r="F116" s="31" t="s">
        <v>294</v>
      </c>
      <c r="G116" s="46">
        <v>1</v>
      </c>
      <c r="H116" s="31"/>
      <c r="I116" s="570">
        <f t="shared" si="2"/>
        <v>0</v>
      </c>
      <c r="J116" s="31"/>
      <c r="K116" s="47"/>
      <c r="M116" s="604"/>
      <c r="N116" s="604"/>
      <c r="O116" s="608"/>
      <c r="P116" s="609"/>
      <c r="R116" s="604"/>
      <c r="S116" s="604"/>
      <c r="T116" s="608"/>
      <c r="U116" s="51"/>
      <c r="V116" s="51"/>
      <c r="Y116" s="51"/>
    </row>
    <row r="117" spans="1:25" s="51" customFormat="1" ht="16.5" thickBot="1">
      <c r="A117" s="103" t="s">
        <v>364</v>
      </c>
      <c r="B117" s="104" t="s">
        <v>365</v>
      </c>
      <c r="C117" s="104" t="s">
        <v>404</v>
      </c>
      <c r="D117" s="597">
        <f>'Att 2 Excess Deficient Summary'!E14</f>
        <v>0</v>
      </c>
      <c r="E117" s="105"/>
      <c r="F117" s="105" t="s">
        <v>54</v>
      </c>
      <c r="G117" s="106">
        <f>+G113</f>
        <v>1</v>
      </c>
      <c r="H117" s="105"/>
      <c r="I117" s="600">
        <v>0</v>
      </c>
      <c r="J117" s="49"/>
      <c r="K117" s="50"/>
      <c r="N117" s="604"/>
      <c r="O117" s="608"/>
      <c r="P117" s="609"/>
      <c r="S117" s="604"/>
      <c r="T117" s="608"/>
      <c r="Y117" s="604"/>
    </row>
    <row r="118" spans="1:25">
      <c r="A118" s="5">
        <v>24</v>
      </c>
      <c r="B118" s="1" t="s">
        <v>408</v>
      </c>
      <c r="C118" s="31"/>
      <c r="D118" s="570">
        <f>SUM(D110:D117)</f>
        <v>-2441771.7660347759</v>
      </c>
      <c r="E118" s="31"/>
      <c r="F118" s="31"/>
      <c r="G118" s="31"/>
      <c r="H118" s="31"/>
      <c r="I118" s="570">
        <f>SUM(I110:I117)</f>
        <v>-2441771.7660347759</v>
      </c>
      <c r="J118" s="31"/>
      <c r="K118" s="31"/>
      <c r="M118" s="604"/>
      <c r="N118" s="604"/>
      <c r="O118" s="608"/>
      <c r="P118" s="609"/>
      <c r="R118" s="604"/>
      <c r="S118" s="604"/>
      <c r="T118" s="608"/>
      <c r="U118" s="609"/>
      <c r="V118" s="51"/>
      <c r="Y118" s="604"/>
    </row>
    <row r="119" spans="1:25">
      <c r="A119" s="5"/>
      <c r="C119" s="31"/>
      <c r="D119" s="595"/>
      <c r="E119" s="31"/>
      <c r="F119" s="31"/>
      <c r="G119" s="47"/>
      <c r="H119" s="31"/>
      <c r="I119" s="595"/>
      <c r="J119" s="31"/>
      <c r="K119" s="47"/>
      <c r="M119" s="604"/>
      <c r="N119" s="604"/>
      <c r="O119" s="608"/>
      <c r="P119" s="51"/>
      <c r="R119" s="604"/>
      <c r="S119" s="604"/>
      <c r="T119" s="608"/>
      <c r="U119" s="51"/>
      <c r="V119" s="51"/>
      <c r="Y119" s="604"/>
    </row>
    <row r="120" spans="1:25">
      <c r="A120" s="5">
        <v>25</v>
      </c>
      <c r="B120" s="1" t="s">
        <v>55</v>
      </c>
      <c r="C120" s="31" t="s">
        <v>338</v>
      </c>
      <c r="D120" s="598">
        <v>0</v>
      </c>
      <c r="E120" s="31"/>
      <c r="F120" s="21" t="str">
        <f>+F95</f>
        <v>TP</v>
      </c>
      <c r="G120" s="88">
        <f>+G95</f>
        <v>1</v>
      </c>
      <c r="H120" s="31"/>
      <c r="I120" s="570">
        <f>+G120*D120</f>
        <v>0</v>
      </c>
      <c r="J120" s="31"/>
      <c r="K120" s="31"/>
      <c r="M120" s="604"/>
      <c r="N120" s="604"/>
      <c r="O120" s="608"/>
      <c r="P120" s="51"/>
      <c r="R120" s="604"/>
      <c r="S120" s="604"/>
      <c r="T120" s="608"/>
      <c r="U120" s="51"/>
      <c r="V120" s="51"/>
      <c r="Y120" s="604"/>
    </row>
    <row r="121" spans="1:25">
      <c r="A121" s="5"/>
      <c r="B121" s="1"/>
      <c r="C121" s="31"/>
      <c r="D121" s="595"/>
      <c r="E121" s="31"/>
      <c r="F121" s="31"/>
      <c r="G121" s="31"/>
      <c r="H121" s="31"/>
      <c r="I121" s="595"/>
      <c r="J121" s="31"/>
      <c r="K121" s="31"/>
      <c r="M121" s="604"/>
      <c r="N121" s="604"/>
      <c r="O121" s="608"/>
      <c r="P121" s="51"/>
      <c r="R121" s="604"/>
      <c r="S121" s="604"/>
      <c r="T121" s="608"/>
      <c r="U121" s="51"/>
      <c r="V121" s="51"/>
      <c r="Y121" s="604"/>
    </row>
    <row r="122" spans="1:25">
      <c r="A122" s="5"/>
      <c r="B122" s="1" t="s">
        <v>166</v>
      </c>
      <c r="C122" s="31" t="s">
        <v>2</v>
      </c>
      <c r="D122" s="595"/>
      <c r="E122" s="31"/>
      <c r="F122" s="31"/>
      <c r="G122" s="31"/>
      <c r="H122" s="31"/>
      <c r="I122" s="595"/>
      <c r="J122" s="31"/>
      <c r="K122" s="31"/>
      <c r="M122" s="604"/>
      <c r="N122" s="604"/>
      <c r="O122" s="608"/>
      <c r="P122" s="51"/>
      <c r="R122" s="604"/>
      <c r="S122" s="604"/>
      <c r="T122" s="608"/>
      <c r="U122" s="51"/>
      <c r="V122" s="51"/>
      <c r="Y122" s="604"/>
    </row>
    <row r="123" spans="1:25">
      <c r="A123" s="5">
        <v>26</v>
      </c>
      <c r="B123" s="1" t="s">
        <v>167</v>
      </c>
      <c r="C123" s="24" t="s">
        <v>163</v>
      </c>
      <c r="D123" s="570">
        <f>+D167/8</f>
        <v>160900.57987402758</v>
      </c>
      <c r="E123" s="31"/>
      <c r="F123" s="31"/>
      <c r="G123" s="47"/>
      <c r="H123" s="31"/>
      <c r="I123" s="570">
        <f>+I167/8</f>
        <v>160900.57987402758</v>
      </c>
      <c r="J123" s="1"/>
      <c r="K123" s="47"/>
      <c r="M123" s="604"/>
      <c r="N123" s="604"/>
      <c r="O123" s="608"/>
      <c r="P123" s="51"/>
      <c r="R123" s="604"/>
      <c r="S123" s="604"/>
      <c r="T123" s="608"/>
      <c r="U123" s="51"/>
      <c r="V123" s="51"/>
      <c r="Y123" s="604"/>
    </row>
    <row r="124" spans="1:25">
      <c r="A124" s="5">
        <v>27</v>
      </c>
      <c r="B124" s="1" t="s">
        <v>339</v>
      </c>
      <c r="C124" s="31" t="s">
        <v>396</v>
      </c>
      <c r="D124" s="598">
        <f>'WP1 - Cost Support'!G23</f>
        <v>528389.07999999996</v>
      </c>
      <c r="E124" s="31"/>
      <c r="F124" s="31" t="s">
        <v>56</v>
      </c>
      <c r="G124" s="88">
        <f>I240</f>
        <v>1</v>
      </c>
      <c r="H124" s="31"/>
      <c r="I124" s="570">
        <f>+G124*D124</f>
        <v>528389.07999999996</v>
      </c>
      <c r="J124" s="31" t="s">
        <v>2</v>
      </c>
      <c r="K124" s="47"/>
      <c r="M124" s="604"/>
      <c r="N124" s="604"/>
      <c r="O124" s="608"/>
      <c r="P124" s="51"/>
      <c r="R124" s="604"/>
      <c r="S124" s="604"/>
      <c r="T124" s="608"/>
      <c r="U124" s="51"/>
      <c r="V124" s="51"/>
      <c r="Y124" s="604"/>
    </row>
    <row r="125" spans="1:25" ht="16.5" thickBot="1">
      <c r="A125" s="5">
        <v>28</v>
      </c>
      <c r="B125" s="1" t="s">
        <v>142</v>
      </c>
      <c r="C125" s="31" t="s">
        <v>340</v>
      </c>
      <c r="D125" s="599">
        <f>'WP1 - Cost Support'!H23</f>
        <v>45646.165184615398</v>
      </c>
      <c r="E125" s="31"/>
      <c r="F125" s="31" t="s">
        <v>57</v>
      </c>
      <c r="G125" s="88">
        <f>+G91</f>
        <v>1</v>
      </c>
      <c r="H125" s="31"/>
      <c r="I125" s="596">
        <f>+G125*D125</f>
        <v>45646.165184615398</v>
      </c>
      <c r="J125" s="31"/>
      <c r="K125" s="47"/>
      <c r="M125" s="604"/>
      <c r="N125" s="604"/>
      <c r="O125" s="608"/>
      <c r="P125" s="51"/>
      <c r="R125" s="604"/>
      <c r="S125" s="604"/>
      <c r="T125" s="608"/>
      <c r="U125" s="51"/>
      <c r="V125" s="51"/>
      <c r="Y125" s="604"/>
    </row>
    <row r="126" spans="1:25">
      <c r="A126" s="5">
        <v>29</v>
      </c>
      <c r="B126" s="1" t="s">
        <v>246</v>
      </c>
      <c r="C126" s="1"/>
      <c r="D126" s="570">
        <f>D123+D124+D125</f>
        <v>734935.82505864301</v>
      </c>
      <c r="E126" s="1"/>
      <c r="F126" s="1"/>
      <c r="G126" s="1"/>
      <c r="H126" s="1"/>
      <c r="I126" s="570">
        <f>I123+I124+I125</f>
        <v>734935.82505864301</v>
      </c>
      <c r="J126" s="1"/>
      <c r="K126" s="1"/>
      <c r="M126" s="604"/>
      <c r="N126" s="604"/>
      <c r="O126" s="608"/>
      <c r="P126" s="51"/>
      <c r="R126" s="604"/>
      <c r="S126" s="604"/>
      <c r="T126" s="608"/>
      <c r="U126" s="51"/>
      <c r="V126" s="51"/>
      <c r="Y126" s="604"/>
    </row>
    <row r="127" spans="1:25" ht="16.5" thickBot="1">
      <c r="C127" s="31"/>
      <c r="D127" s="52"/>
      <c r="E127" s="31"/>
      <c r="F127" s="31"/>
      <c r="G127" s="31"/>
      <c r="H127" s="31"/>
      <c r="I127" s="601"/>
      <c r="J127" s="31"/>
      <c r="K127" s="31"/>
      <c r="M127" s="604"/>
      <c r="N127" s="604"/>
      <c r="O127" s="608"/>
      <c r="P127" s="51"/>
      <c r="R127" s="604"/>
      <c r="S127" s="604"/>
      <c r="T127" s="608"/>
      <c r="U127" s="51"/>
      <c r="V127" s="51"/>
      <c r="Y127" s="610"/>
    </row>
    <row r="128" spans="1:25" ht="16.5" thickBot="1">
      <c r="A128" s="5">
        <v>30</v>
      </c>
      <c r="B128" s="1" t="s">
        <v>141</v>
      </c>
      <c r="C128" s="31"/>
      <c r="D128" s="92">
        <f>+D126+D120+D118+D107</f>
        <v>43223065.986841261</v>
      </c>
      <c r="E128" s="31"/>
      <c r="F128" s="31"/>
      <c r="G128" s="47"/>
      <c r="H128" s="31"/>
      <c r="I128" s="602">
        <f>+I126+I120+I118+I107</f>
        <v>43223065.986841261</v>
      </c>
      <c r="J128" s="31"/>
      <c r="K128" s="47"/>
      <c r="L128" s="678"/>
      <c r="M128" s="610"/>
      <c r="N128" s="604"/>
      <c r="O128" s="608"/>
      <c r="P128" s="51"/>
      <c r="Q128" s="678"/>
      <c r="R128" s="610"/>
      <c r="S128" s="604"/>
      <c r="T128" s="608"/>
      <c r="U128" s="51"/>
      <c r="V128" s="51"/>
      <c r="Y128" s="611"/>
    </row>
    <row r="129" spans="1:25" ht="16.5" thickTop="1">
      <c r="A129" s="5"/>
      <c r="B129" s="1"/>
      <c r="C129" s="31"/>
      <c r="D129" s="31"/>
      <c r="E129" s="31"/>
      <c r="F129" s="31"/>
      <c r="G129" s="47"/>
      <c r="H129" s="31"/>
      <c r="I129" s="31"/>
      <c r="J129" s="31"/>
      <c r="K129" s="47"/>
      <c r="L129" s="678"/>
      <c r="M129" s="611"/>
      <c r="N129" s="51"/>
      <c r="O129" s="612"/>
      <c r="P129" s="51"/>
      <c r="Q129" s="678"/>
      <c r="R129" s="611"/>
      <c r="S129" s="51"/>
      <c r="T129" s="612"/>
      <c r="U129" s="51"/>
      <c r="V129" s="51"/>
      <c r="Y129" s="51"/>
    </row>
    <row r="130" spans="1:25">
      <c r="A130" s="5"/>
      <c r="B130" s="1"/>
      <c r="C130" s="31"/>
      <c r="D130" s="31"/>
      <c r="E130" s="31"/>
      <c r="F130" s="31"/>
      <c r="G130" s="47"/>
      <c r="H130" s="31"/>
      <c r="I130" s="31"/>
      <c r="J130" s="31"/>
      <c r="K130" s="47"/>
      <c r="L130" s="677"/>
      <c r="M130" s="51"/>
      <c r="N130" s="51"/>
      <c r="O130" s="613"/>
      <c r="P130" s="51"/>
      <c r="Q130" s="677"/>
      <c r="R130" s="51"/>
      <c r="S130" s="51"/>
      <c r="T130" s="613"/>
      <c r="U130" s="51"/>
      <c r="V130" s="51"/>
      <c r="Y130" s="51"/>
    </row>
    <row r="131" spans="1:25">
      <c r="A131" s="5"/>
      <c r="B131" s="1"/>
      <c r="C131" s="31"/>
      <c r="D131" s="31"/>
      <c r="E131" s="31"/>
      <c r="F131" s="31"/>
      <c r="G131" s="47"/>
      <c r="H131" s="31"/>
      <c r="I131" s="31"/>
      <c r="J131" s="31"/>
      <c r="K131" s="47"/>
      <c r="M131" s="51"/>
      <c r="N131" s="51"/>
      <c r="O131" s="51"/>
      <c r="P131" s="51"/>
      <c r="R131" s="51"/>
      <c r="S131" s="51"/>
      <c r="T131" s="51"/>
      <c r="U131" s="51"/>
      <c r="V131" s="51"/>
      <c r="Y131" s="51"/>
    </row>
    <row r="132" spans="1:25">
      <c r="A132" s="5"/>
      <c r="B132" s="1"/>
      <c r="C132" s="31"/>
      <c r="D132" s="31"/>
      <c r="E132" s="31"/>
      <c r="F132" s="31"/>
      <c r="G132" s="47"/>
      <c r="H132" s="31"/>
      <c r="I132" s="31"/>
      <c r="J132" s="31"/>
      <c r="K132" s="47"/>
      <c r="M132" s="51"/>
      <c r="N132" s="51"/>
      <c r="O132" s="51"/>
      <c r="P132" s="51"/>
      <c r="R132" s="51"/>
      <c r="S132" s="51"/>
      <c r="T132" s="51"/>
      <c r="U132" s="51"/>
      <c r="V132" s="51"/>
      <c r="Y132" s="51"/>
    </row>
    <row r="133" spans="1:25">
      <c r="A133" s="5"/>
      <c r="B133" s="1"/>
      <c r="C133" s="31"/>
      <c r="D133" s="31"/>
      <c r="E133" s="31"/>
      <c r="F133" s="31"/>
      <c r="G133" s="47"/>
      <c r="H133" s="31"/>
      <c r="I133" s="31"/>
      <c r="J133" s="31"/>
      <c r="K133" s="47"/>
      <c r="M133" s="51"/>
      <c r="N133" s="51"/>
      <c r="O133" s="51"/>
      <c r="P133" s="51"/>
      <c r="R133" s="51"/>
      <c r="S133" s="51"/>
      <c r="T133" s="51"/>
      <c r="U133" s="51"/>
      <c r="V133" s="51"/>
      <c r="Y133" s="51"/>
    </row>
    <row r="134" spans="1:25">
      <c r="A134" s="5"/>
      <c r="B134" s="1"/>
      <c r="C134" s="31"/>
      <c r="D134" s="31"/>
      <c r="E134" s="31"/>
      <c r="F134" s="31"/>
      <c r="G134" s="47"/>
      <c r="H134" s="31"/>
      <c r="I134" s="31"/>
      <c r="J134" s="31"/>
      <c r="K134" s="47"/>
      <c r="M134" s="51"/>
      <c r="N134" s="51"/>
      <c r="O134" s="51"/>
      <c r="P134" s="51"/>
      <c r="R134" s="51"/>
      <c r="S134" s="51"/>
      <c r="T134" s="51"/>
      <c r="U134" s="51"/>
      <c r="V134" s="51"/>
      <c r="Y134" s="51"/>
    </row>
    <row r="135" spans="1:25">
      <c r="A135" s="5"/>
      <c r="B135" s="1"/>
      <c r="C135" s="31"/>
      <c r="D135" s="31"/>
      <c r="E135" s="31"/>
      <c r="F135" s="31"/>
      <c r="G135" s="47"/>
      <c r="H135" s="31"/>
      <c r="I135" s="31"/>
      <c r="J135" s="31"/>
      <c r="K135" s="47"/>
      <c r="M135" s="51"/>
      <c r="N135" s="51"/>
      <c r="O135" s="51"/>
      <c r="P135" s="51"/>
      <c r="R135" s="51"/>
      <c r="S135" s="51"/>
      <c r="T135" s="51"/>
      <c r="U135" s="51"/>
      <c r="V135" s="51"/>
      <c r="Y135" s="51"/>
    </row>
    <row r="136" spans="1:25">
      <c r="A136" s="5"/>
      <c r="B136" s="1"/>
      <c r="C136" s="31"/>
      <c r="D136" s="31"/>
      <c r="E136" s="31"/>
      <c r="F136" s="31"/>
      <c r="G136" s="47"/>
      <c r="H136" s="31"/>
      <c r="I136" s="31"/>
      <c r="J136" s="31"/>
      <c r="K136" s="47"/>
      <c r="M136" s="51"/>
      <c r="N136" s="51"/>
      <c r="O136" s="51"/>
      <c r="P136" s="51"/>
      <c r="R136" s="51"/>
      <c r="S136" s="51"/>
      <c r="T136" s="51"/>
      <c r="U136" s="51"/>
      <c r="V136" s="51"/>
      <c r="Y136" s="51"/>
    </row>
    <row r="137" spans="1:25">
      <c r="A137" s="5"/>
      <c r="B137" s="1"/>
      <c r="C137" s="31"/>
      <c r="D137" s="31"/>
      <c r="E137" s="31"/>
      <c r="F137" s="31"/>
      <c r="G137" s="47"/>
      <c r="H137" s="31"/>
      <c r="I137" s="31"/>
      <c r="J137" s="31"/>
      <c r="K137" s="47"/>
      <c r="M137" s="51"/>
      <c r="N137" s="51"/>
      <c r="O137" s="51"/>
      <c r="P137" s="51"/>
      <c r="R137" s="51"/>
      <c r="S137" s="51"/>
      <c r="T137" s="51"/>
      <c r="U137" s="51"/>
      <c r="V137" s="51"/>
      <c r="Y137" s="51"/>
    </row>
    <row r="138" spans="1:25">
      <c r="A138" s="5"/>
      <c r="B138" s="1"/>
      <c r="C138" s="31"/>
      <c r="D138" s="31"/>
      <c r="E138" s="31"/>
      <c r="F138" s="31"/>
      <c r="G138" s="47"/>
      <c r="H138" s="31"/>
      <c r="I138" s="31"/>
      <c r="J138" s="31"/>
      <c r="K138" s="47"/>
      <c r="M138" s="51"/>
      <c r="N138" s="51"/>
      <c r="O138" s="51"/>
      <c r="P138" s="51"/>
      <c r="R138" s="51"/>
      <c r="S138" s="51"/>
      <c r="T138" s="51"/>
      <c r="U138" s="51"/>
      <c r="V138" s="51"/>
      <c r="Y138" s="51"/>
    </row>
    <row r="139" spans="1:25">
      <c r="A139" s="5"/>
      <c r="B139" s="1"/>
      <c r="C139" s="31"/>
      <c r="D139" s="31"/>
      <c r="E139" s="31"/>
      <c r="F139" s="31"/>
      <c r="G139" s="47"/>
      <c r="H139" s="31"/>
      <c r="I139" s="31"/>
      <c r="J139" s="31"/>
      <c r="K139" s="47"/>
      <c r="M139" s="51"/>
      <c r="N139" s="51"/>
      <c r="O139" s="51"/>
      <c r="P139" s="51"/>
      <c r="R139" s="51"/>
      <c r="S139" s="51"/>
      <c r="T139" s="51"/>
      <c r="U139" s="51"/>
      <c r="V139" s="51"/>
      <c r="Y139" s="51"/>
    </row>
    <row r="140" spans="1:25">
      <c r="A140" s="5"/>
      <c r="B140" s="1"/>
      <c r="C140" s="31"/>
      <c r="D140" s="31"/>
      <c r="E140" s="31"/>
      <c r="F140" s="31"/>
      <c r="G140" s="47"/>
      <c r="H140" s="31"/>
      <c r="I140" s="31"/>
      <c r="J140" s="31"/>
      <c r="K140" s="47"/>
      <c r="M140" s="51"/>
      <c r="N140" s="51"/>
      <c r="O140" s="51"/>
      <c r="P140" s="51"/>
      <c r="R140" s="51"/>
      <c r="S140" s="51"/>
      <c r="T140" s="51"/>
      <c r="U140" s="51"/>
      <c r="V140" s="51"/>
      <c r="Y140" s="51"/>
    </row>
    <row r="141" spans="1:25">
      <c r="A141" s="5"/>
      <c r="B141" s="1"/>
      <c r="C141" s="31"/>
      <c r="D141" s="31"/>
      <c r="E141" s="31"/>
      <c r="F141" s="31"/>
      <c r="G141" s="47"/>
      <c r="H141" s="31"/>
      <c r="I141" s="31"/>
      <c r="J141" s="31"/>
      <c r="K141" s="47"/>
      <c r="M141" s="51"/>
      <c r="N141" s="51"/>
      <c r="O141" s="51"/>
      <c r="P141" s="51"/>
      <c r="R141" s="51"/>
      <c r="S141" s="51"/>
      <c r="T141" s="51"/>
      <c r="U141" s="51"/>
      <c r="V141" s="51"/>
      <c r="Y141" s="51"/>
    </row>
    <row r="142" spans="1:25">
      <c r="A142" s="5"/>
      <c r="B142" s="1"/>
      <c r="C142" s="31"/>
      <c r="D142" s="31"/>
      <c r="E142" s="31"/>
      <c r="F142" s="31"/>
      <c r="G142" s="47"/>
      <c r="H142" s="31"/>
      <c r="I142" s="31"/>
      <c r="J142" s="31"/>
      <c r="K142" s="47"/>
      <c r="M142" s="51"/>
      <c r="N142" s="51"/>
      <c r="O142" s="51"/>
      <c r="P142" s="51"/>
      <c r="R142" s="51"/>
      <c r="S142" s="51"/>
      <c r="T142" s="51"/>
      <c r="U142" s="51"/>
      <c r="V142" s="51"/>
      <c r="Y142" s="51"/>
    </row>
    <row r="143" spans="1:25">
      <c r="A143" s="5"/>
      <c r="B143" s="1"/>
      <c r="C143" s="31"/>
      <c r="D143" s="31"/>
      <c r="E143" s="31"/>
      <c r="F143" s="31"/>
      <c r="G143" s="47"/>
      <c r="H143" s="31"/>
      <c r="I143" s="31"/>
      <c r="J143" s="31"/>
      <c r="K143" s="47"/>
      <c r="M143" s="51"/>
      <c r="N143" s="51"/>
      <c r="O143" s="51"/>
      <c r="P143" s="51"/>
      <c r="R143" s="51"/>
      <c r="S143" s="51"/>
      <c r="T143" s="51"/>
      <c r="U143" s="51"/>
      <c r="V143" s="51"/>
      <c r="Y143" s="51"/>
    </row>
    <row r="144" spans="1:25">
      <c r="A144" s="5"/>
      <c r="B144" s="1"/>
      <c r="C144" s="31"/>
      <c r="D144" s="31"/>
      <c r="E144" s="31"/>
      <c r="F144" s="31"/>
      <c r="G144" s="47"/>
      <c r="H144" s="31"/>
      <c r="I144" s="31"/>
      <c r="J144" s="31"/>
      <c r="K144" s="85" t="str">
        <f>K1</f>
        <v>Attachment O -- Republic</v>
      </c>
      <c r="M144" s="51"/>
      <c r="N144" s="51"/>
      <c r="O144" s="51"/>
      <c r="P144" s="51"/>
      <c r="R144" s="51"/>
      <c r="S144" s="51"/>
      <c r="T144" s="51"/>
      <c r="U144" s="51"/>
      <c r="V144" s="51"/>
      <c r="Y144" s="51"/>
    </row>
    <row r="145" spans="1:25">
      <c r="B145" s="1"/>
      <c r="C145" s="1"/>
      <c r="D145" s="2"/>
      <c r="E145" s="1"/>
      <c r="F145" s="1"/>
      <c r="G145" s="1"/>
      <c r="H145" s="1"/>
      <c r="I145" s="1"/>
      <c r="J145" s="691" t="s">
        <v>182</v>
      </c>
      <c r="K145" s="691"/>
      <c r="M145" s="51"/>
      <c r="N145" s="51"/>
      <c r="O145" s="51"/>
      <c r="P145" s="51"/>
      <c r="R145" s="51"/>
      <c r="S145" s="51"/>
      <c r="T145" s="51"/>
      <c r="U145" s="51"/>
      <c r="V145" s="51"/>
      <c r="Y145" s="51"/>
    </row>
    <row r="146" spans="1:25">
      <c r="B146" s="1"/>
      <c r="C146" s="1"/>
      <c r="D146" s="2"/>
      <c r="E146" s="1"/>
      <c r="F146" s="1"/>
      <c r="G146" s="1"/>
      <c r="H146" s="1"/>
      <c r="I146" s="1" t="str">
        <f>$I$3</f>
        <v>Actual ATRR</v>
      </c>
      <c r="J146" s="1"/>
      <c r="K146" s="110"/>
      <c r="M146" s="51"/>
      <c r="N146" s="51"/>
      <c r="O146" s="51"/>
      <c r="P146" s="51"/>
      <c r="R146" s="51"/>
      <c r="S146" s="51"/>
      <c r="T146" s="51"/>
      <c r="U146" s="51"/>
      <c r="V146" s="51"/>
      <c r="Y146" s="51"/>
    </row>
    <row r="147" spans="1:25">
      <c r="B147" s="1" t="s">
        <v>0</v>
      </c>
      <c r="C147" s="1"/>
      <c r="D147" s="2" t="s">
        <v>1</v>
      </c>
      <c r="E147" s="1"/>
      <c r="F147" s="1"/>
      <c r="G147" s="1"/>
      <c r="H147" s="86" t="str">
        <f>+H4</f>
        <v>For the 12 months ended</v>
      </c>
      <c r="I147" s="1"/>
      <c r="J147" s="1"/>
      <c r="K147" s="87">
        <f>K4</f>
        <v>46022</v>
      </c>
      <c r="M147" s="51"/>
      <c r="N147" s="51"/>
      <c r="O147" s="51"/>
      <c r="P147" s="51"/>
      <c r="R147" s="51"/>
      <c r="S147" s="51"/>
      <c r="T147" s="51"/>
      <c r="U147" s="51"/>
      <c r="V147" s="51"/>
      <c r="Y147" s="51"/>
    </row>
    <row r="148" spans="1:25">
      <c r="B148" s="1"/>
      <c r="C148" s="31" t="s">
        <v>2</v>
      </c>
      <c r="D148" s="31" t="s">
        <v>3</v>
      </c>
      <c r="E148" s="31"/>
      <c r="F148" s="31"/>
      <c r="G148" s="31"/>
      <c r="H148" s="1"/>
      <c r="I148" s="1"/>
      <c r="J148" s="1"/>
      <c r="K148" s="1"/>
      <c r="M148" s="51"/>
      <c r="N148" s="51"/>
      <c r="O148" s="51"/>
      <c r="P148" s="51"/>
      <c r="R148" s="51"/>
      <c r="S148" s="51"/>
      <c r="T148" s="51"/>
      <c r="U148" s="51"/>
      <c r="V148" s="51"/>
      <c r="Y148" s="51"/>
    </row>
    <row r="149" spans="1:25">
      <c r="B149" s="1"/>
      <c r="C149" s="31"/>
      <c r="D149" s="31"/>
      <c r="E149" s="31"/>
      <c r="F149" s="31"/>
      <c r="G149" s="31"/>
      <c r="H149" s="1"/>
      <c r="I149" s="1"/>
      <c r="J149" s="1"/>
      <c r="K149" s="1"/>
      <c r="M149" s="51"/>
      <c r="N149" s="51"/>
      <c r="O149" s="51"/>
      <c r="P149" s="51"/>
      <c r="R149" s="51"/>
      <c r="S149" s="51"/>
      <c r="T149" s="51"/>
      <c r="U149" s="51"/>
      <c r="V149" s="51"/>
      <c r="Y149" s="604"/>
    </row>
    <row r="150" spans="1:25">
      <c r="A150" s="5"/>
      <c r="D150" s="93" t="str">
        <f>D7</f>
        <v>REPUBLIC TRANSMISSION, LLC</v>
      </c>
      <c r="J150" s="31"/>
      <c r="K150" s="31"/>
      <c r="M150" s="604"/>
      <c r="N150" s="604"/>
      <c r="O150" s="606"/>
      <c r="P150" s="51"/>
      <c r="R150" s="604"/>
      <c r="S150" s="604"/>
      <c r="T150" s="606"/>
      <c r="U150" s="51"/>
      <c r="V150" s="51"/>
      <c r="Y150" s="604"/>
    </row>
    <row r="151" spans="1:25">
      <c r="A151" s="5"/>
      <c r="B151" s="5" t="s">
        <v>31</v>
      </c>
      <c r="C151" s="5" t="s">
        <v>32</v>
      </c>
      <c r="D151" s="5" t="s">
        <v>33</v>
      </c>
      <c r="E151" s="31" t="s">
        <v>2</v>
      </c>
      <c r="F151" s="31"/>
      <c r="G151" s="40" t="s">
        <v>34</v>
      </c>
      <c r="H151" s="31"/>
      <c r="I151" s="41" t="s">
        <v>35</v>
      </c>
      <c r="J151" s="31"/>
      <c r="K151" s="31"/>
      <c r="M151" s="604"/>
      <c r="N151" s="604"/>
      <c r="O151" s="606"/>
      <c r="P151" s="51"/>
      <c r="R151" s="604"/>
      <c r="S151" s="604"/>
      <c r="T151" s="606"/>
      <c r="U151" s="51"/>
      <c r="V151" s="51"/>
      <c r="Y151" s="51"/>
    </row>
    <row r="152" spans="1:25">
      <c r="A152" s="5" t="s">
        <v>4</v>
      </c>
      <c r="B152" s="1"/>
      <c r="C152" s="42" t="s">
        <v>36</v>
      </c>
      <c r="D152" s="31"/>
      <c r="E152" s="31"/>
      <c r="F152" s="31"/>
      <c r="G152" s="5"/>
      <c r="H152" s="31"/>
      <c r="I152" s="10" t="s">
        <v>37</v>
      </c>
      <c r="J152" s="31"/>
      <c r="K152" s="10"/>
      <c r="M152" s="51"/>
      <c r="N152" s="51"/>
      <c r="O152" s="51"/>
      <c r="P152" s="51"/>
      <c r="R152" s="51"/>
      <c r="S152" s="51"/>
      <c r="T152" s="51"/>
      <c r="U152" s="51"/>
      <c r="V152" s="51"/>
      <c r="Y152" s="617"/>
    </row>
    <row r="153" spans="1:25" ht="16.5" thickBot="1">
      <c r="A153" s="6" t="s">
        <v>6</v>
      </c>
      <c r="B153" s="1"/>
      <c r="C153" s="43" t="s">
        <v>38</v>
      </c>
      <c r="D153" s="10" t="s">
        <v>39</v>
      </c>
      <c r="E153" s="44"/>
      <c r="F153" s="10" t="s">
        <v>40</v>
      </c>
      <c r="H153" s="44"/>
      <c r="I153" s="5" t="s">
        <v>41</v>
      </c>
      <c r="J153" s="31"/>
      <c r="K153" s="10"/>
      <c r="M153" s="617"/>
      <c r="N153" s="605"/>
      <c r="O153" s="605"/>
      <c r="P153" s="605"/>
      <c r="R153" s="617"/>
      <c r="S153" s="605"/>
      <c r="T153" s="605"/>
      <c r="U153" s="605"/>
      <c r="V153" s="605"/>
      <c r="Y153" s="604"/>
    </row>
    <row r="154" spans="1:25">
      <c r="A154" s="5"/>
      <c r="B154" s="1" t="s">
        <v>274</v>
      </c>
      <c r="C154" s="31"/>
      <c r="D154" s="31"/>
      <c r="E154" s="31"/>
      <c r="F154" s="31"/>
      <c r="G154" s="31"/>
      <c r="H154" s="31"/>
      <c r="I154" s="31"/>
      <c r="J154" s="31"/>
      <c r="K154" s="31"/>
      <c r="M154" s="604"/>
      <c r="N154" s="604"/>
      <c r="O154" s="606"/>
      <c r="P154" s="51"/>
      <c r="R154" s="604"/>
      <c r="S154" s="604"/>
      <c r="T154" s="606"/>
      <c r="U154" s="51"/>
      <c r="V154" s="51"/>
      <c r="Y154" s="604"/>
    </row>
    <row r="155" spans="1:25">
      <c r="A155" s="5">
        <v>1</v>
      </c>
      <c r="B155" s="1" t="s">
        <v>58</v>
      </c>
      <c r="C155" s="31" t="s">
        <v>322</v>
      </c>
      <c r="D155" s="571">
        <v>409088.58467028639</v>
      </c>
      <c r="E155" s="31"/>
      <c r="F155" s="31" t="s">
        <v>56</v>
      </c>
      <c r="G155" s="88">
        <f>I240</f>
        <v>1</v>
      </c>
      <c r="H155" s="31"/>
      <c r="I155" s="575">
        <f>+G155*D155</f>
        <v>409088.58467028639</v>
      </c>
      <c r="J155" s="1"/>
      <c r="K155" s="31"/>
      <c r="M155" s="604"/>
      <c r="N155" s="604"/>
      <c r="O155" s="608"/>
      <c r="P155" s="51"/>
      <c r="R155" s="604"/>
      <c r="S155" s="604"/>
      <c r="T155" s="608"/>
      <c r="U155" s="51"/>
      <c r="V155" s="51"/>
      <c r="Y155" s="604"/>
    </row>
    <row r="156" spans="1:25">
      <c r="A156" s="5" t="s">
        <v>196</v>
      </c>
      <c r="B156" s="1" t="s">
        <v>227</v>
      </c>
      <c r="C156" s="31"/>
      <c r="D156" s="571">
        <v>0</v>
      </c>
      <c r="E156" s="31"/>
      <c r="F156" s="54"/>
      <c r="G156" s="46">
        <v>1</v>
      </c>
      <c r="H156" s="31"/>
      <c r="I156" s="575">
        <f>+G156*D156</f>
        <v>0</v>
      </c>
      <c r="J156" s="1"/>
      <c r="K156" s="31"/>
      <c r="M156" s="604"/>
      <c r="N156" s="604"/>
      <c r="O156" s="606"/>
      <c r="P156" s="51"/>
      <c r="R156" s="604"/>
      <c r="S156" s="604"/>
      <c r="T156" s="606"/>
      <c r="U156" s="51"/>
      <c r="V156" s="51"/>
      <c r="Y156" s="604"/>
    </row>
    <row r="157" spans="1:25">
      <c r="A157" s="5">
        <v>2</v>
      </c>
      <c r="B157" s="1" t="s">
        <v>59</v>
      </c>
      <c r="C157" s="31" t="s">
        <v>203</v>
      </c>
      <c r="D157" s="571">
        <v>0</v>
      </c>
      <c r="E157" s="31"/>
      <c r="F157" s="31" t="s">
        <v>56</v>
      </c>
      <c r="G157" s="88">
        <f>+G155</f>
        <v>1</v>
      </c>
      <c r="H157" s="31"/>
      <c r="I157" s="575">
        <f t="shared" ref="I157:I166" si="3">+G157*D157</f>
        <v>0</v>
      </c>
      <c r="J157" s="1"/>
      <c r="K157" s="31"/>
      <c r="M157" s="604"/>
      <c r="N157" s="604"/>
      <c r="O157" s="606"/>
      <c r="P157" s="51"/>
      <c r="R157" s="604"/>
      <c r="S157" s="604"/>
      <c r="T157" s="606"/>
      <c r="U157" s="51"/>
      <c r="V157" s="51"/>
      <c r="Y157" s="604"/>
    </row>
    <row r="158" spans="1:25">
      <c r="A158" s="5" t="s">
        <v>302</v>
      </c>
      <c r="B158" s="1" t="s">
        <v>298</v>
      </c>
      <c r="C158" s="31" t="s">
        <v>299</v>
      </c>
      <c r="D158" s="571">
        <v>55233</v>
      </c>
      <c r="E158" s="31"/>
      <c r="F158" s="31" t="s">
        <v>56</v>
      </c>
      <c r="G158" s="88">
        <f>+G155</f>
        <v>1</v>
      </c>
      <c r="H158" s="31"/>
      <c r="I158" s="572">
        <f>+G158*D158</f>
        <v>55233</v>
      </c>
      <c r="J158" s="1"/>
      <c r="K158" s="31"/>
      <c r="M158" s="604"/>
      <c r="N158" s="604"/>
      <c r="O158" s="608"/>
      <c r="P158" s="51"/>
      <c r="R158" s="604"/>
      <c r="S158" s="604"/>
      <c r="T158" s="608"/>
      <c r="U158" s="51"/>
      <c r="V158" s="51"/>
      <c r="Y158" s="604"/>
    </row>
    <row r="159" spans="1:25">
      <c r="A159" s="5" t="s">
        <v>303</v>
      </c>
      <c r="B159" s="1" t="s">
        <v>300</v>
      </c>
      <c r="C159" s="31" t="s">
        <v>323</v>
      </c>
      <c r="D159" s="571">
        <v>55033</v>
      </c>
      <c r="E159" s="31"/>
      <c r="F159" s="31" t="s">
        <v>294</v>
      </c>
      <c r="G159" s="46">
        <v>1</v>
      </c>
      <c r="H159" s="31"/>
      <c r="I159" s="572">
        <f t="shared" ref="I159:I160" si="4">+G159*D159</f>
        <v>55033</v>
      </c>
      <c r="J159" s="1"/>
      <c r="K159" s="31"/>
      <c r="M159" s="604"/>
      <c r="N159" s="604"/>
      <c r="O159" s="608"/>
      <c r="P159" s="51"/>
      <c r="R159" s="604"/>
      <c r="S159" s="604"/>
      <c r="T159" s="608"/>
      <c r="U159" s="51"/>
      <c r="V159" s="51"/>
      <c r="Y159" s="604"/>
    </row>
    <row r="160" spans="1:25">
      <c r="A160" s="5" t="s">
        <v>304</v>
      </c>
      <c r="B160" s="1" t="s">
        <v>301</v>
      </c>
      <c r="C160" s="31" t="s">
        <v>325</v>
      </c>
      <c r="D160" s="572">
        <f>D158-D159</f>
        <v>200</v>
      </c>
      <c r="E160" s="31"/>
      <c r="F160" s="31" t="s">
        <v>294</v>
      </c>
      <c r="G160" s="46">
        <v>1</v>
      </c>
      <c r="H160" s="31"/>
      <c r="I160" s="572">
        <f t="shared" si="4"/>
        <v>200</v>
      </c>
      <c r="J160" s="1"/>
      <c r="K160" s="31"/>
      <c r="M160" s="604"/>
      <c r="N160" s="604"/>
      <c r="O160" s="608"/>
      <c r="P160" s="51"/>
      <c r="R160" s="604"/>
      <c r="S160" s="604"/>
      <c r="T160" s="608"/>
      <c r="U160" s="51"/>
      <c r="V160" s="51"/>
      <c r="Y160" s="604"/>
    </row>
    <row r="161" spans="1:25">
      <c r="A161" s="5">
        <v>3</v>
      </c>
      <c r="B161" s="1" t="s">
        <v>60</v>
      </c>
      <c r="C161" s="31" t="s">
        <v>204</v>
      </c>
      <c r="D161" s="571">
        <v>878116.05432193424</v>
      </c>
      <c r="E161" s="31"/>
      <c r="F161" s="31" t="s">
        <v>48</v>
      </c>
      <c r="G161" s="88">
        <f>+G97</f>
        <v>1</v>
      </c>
      <c r="H161" s="31"/>
      <c r="I161" s="575">
        <f t="shared" si="3"/>
        <v>878116.05432193424</v>
      </c>
      <c r="J161" s="31"/>
      <c r="K161" s="31" t="s">
        <v>2</v>
      </c>
      <c r="M161" s="604"/>
      <c r="N161" s="604"/>
      <c r="O161" s="608"/>
      <c r="P161" s="51"/>
      <c r="R161" s="604"/>
      <c r="S161" s="604"/>
      <c r="T161" s="608"/>
      <c r="U161" s="51"/>
      <c r="V161" s="51"/>
      <c r="Y161" s="604"/>
    </row>
    <row r="162" spans="1:25">
      <c r="A162" s="5">
        <v>4</v>
      </c>
      <c r="B162" s="1" t="s">
        <v>61</v>
      </c>
      <c r="C162" s="31"/>
      <c r="D162" s="571">
        <v>0</v>
      </c>
      <c r="E162" s="31"/>
      <c r="F162" s="21" t="str">
        <f>+F161</f>
        <v>W/S</v>
      </c>
      <c r="G162" s="88">
        <f>+G161</f>
        <v>1</v>
      </c>
      <c r="H162" s="31"/>
      <c r="I162" s="575">
        <f t="shared" si="3"/>
        <v>0</v>
      </c>
      <c r="J162" s="31"/>
      <c r="K162" s="31"/>
      <c r="M162" s="604"/>
      <c r="N162" s="604"/>
      <c r="O162" s="606"/>
      <c r="P162" s="51"/>
      <c r="R162" s="604"/>
      <c r="S162" s="604"/>
      <c r="T162" s="606"/>
      <c r="U162" s="51"/>
      <c r="V162" s="51"/>
      <c r="Y162" s="604"/>
    </row>
    <row r="163" spans="1:25">
      <c r="A163" s="5">
        <v>5</v>
      </c>
      <c r="B163" s="1" t="s">
        <v>228</v>
      </c>
      <c r="C163" s="31"/>
      <c r="D163" s="571">
        <v>26024.572266961815</v>
      </c>
      <c r="E163" s="31"/>
      <c r="F163" s="21" t="str">
        <f>+F162</f>
        <v>W/S</v>
      </c>
      <c r="G163" s="88">
        <f>+G162</f>
        <v>1</v>
      </c>
      <c r="H163" s="31"/>
      <c r="I163" s="575">
        <f t="shared" si="3"/>
        <v>26024.572266961815</v>
      </c>
      <c r="J163" s="31"/>
      <c r="K163" s="31"/>
      <c r="M163" s="604"/>
      <c r="N163" s="604"/>
      <c r="O163" s="608"/>
      <c r="P163" s="51"/>
      <c r="R163" s="604"/>
      <c r="S163" s="604"/>
      <c r="T163" s="608"/>
      <c r="U163" s="51"/>
      <c r="V163" s="51"/>
      <c r="Y163" s="604"/>
    </row>
    <row r="164" spans="1:25">
      <c r="A164" s="5" t="s">
        <v>174</v>
      </c>
      <c r="B164" s="1" t="s">
        <v>229</v>
      </c>
      <c r="C164" s="31"/>
      <c r="D164" s="571">
        <v>26024.572266961815</v>
      </c>
      <c r="E164" s="31"/>
      <c r="F164" s="94" t="str">
        <f>+F155</f>
        <v>TE</v>
      </c>
      <c r="G164" s="88">
        <f>+G155</f>
        <v>1</v>
      </c>
      <c r="H164" s="31"/>
      <c r="I164" s="575">
        <f>+G164*D164</f>
        <v>26024.572266961815</v>
      </c>
      <c r="J164" s="31"/>
      <c r="K164" s="31"/>
      <c r="M164" s="604"/>
      <c r="N164" s="604"/>
      <c r="O164" s="608"/>
      <c r="P164" s="51"/>
      <c r="R164" s="604"/>
      <c r="S164" s="604"/>
      <c r="T164" s="608"/>
      <c r="U164" s="51"/>
      <c r="V164" s="51"/>
      <c r="Y164" s="604"/>
    </row>
    <row r="165" spans="1:25">
      <c r="A165" s="5">
        <v>6</v>
      </c>
      <c r="B165" s="1" t="s">
        <v>49</v>
      </c>
      <c r="C165" s="21" t="str">
        <f>+C98</f>
        <v>356.1</v>
      </c>
      <c r="D165" s="571">
        <v>0</v>
      </c>
      <c r="E165" s="31"/>
      <c r="F165" s="31" t="s">
        <v>91</v>
      </c>
      <c r="G165" s="88">
        <f>+G98</f>
        <v>0</v>
      </c>
      <c r="H165" s="31"/>
      <c r="I165" s="575">
        <f t="shared" si="3"/>
        <v>0</v>
      </c>
      <c r="J165" s="31"/>
      <c r="K165" s="31"/>
      <c r="M165" s="604"/>
      <c r="N165" s="604"/>
      <c r="O165" s="606"/>
      <c r="P165" s="51"/>
      <c r="R165" s="604"/>
      <c r="S165" s="604"/>
      <c r="T165" s="606"/>
      <c r="U165" s="51"/>
      <c r="V165" s="51"/>
      <c r="Y165" s="604"/>
    </row>
    <row r="166" spans="1:25" ht="16.5" thickBot="1">
      <c r="A166" s="5">
        <v>7</v>
      </c>
      <c r="B166" s="1" t="s">
        <v>62</v>
      </c>
      <c r="C166" s="31"/>
      <c r="D166" s="573">
        <v>0</v>
      </c>
      <c r="E166" s="31"/>
      <c r="F166" s="31" t="s">
        <v>2</v>
      </c>
      <c r="G166" s="46">
        <v>1</v>
      </c>
      <c r="H166" s="31"/>
      <c r="I166" s="583">
        <f t="shared" si="3"/>
        <v>0</v>
      </c>
      <c r="J166" s="31"/>
      <c r="K166" s="31"/>
      <c r="M166" s="604"/>
      <c r="N166" s="604"/>
      <c r="O166" s="606"/>
      <c r="P166" s="51"/>
      <c r="R166" s="604"/>
      <c r="S166" s="604"/>
      <c r="T166" s="606"/>
      <c r="U166" s="51"/>
      <c r="V166" s="51"/>
      <c r="Y166" s="604"/>
    </row>
    <row r="167" spans="1:25">
      <c r="A167" s="5">
        <v>8</v>
      </c>
      <c r="B167" s="1" t="s">
        <v>362</v>
      </c>
      <c r="C167" s="31"/>
      <c r="D167" s="572">
        <f>+D155-D156-D157-D158+D159+D160+D161-D162-D163+D164+D165+D166</f>
        <v>1287204.6389922206</v>
      </c>
      <c r="E167" s="31"/>
      <c r="F167" s="31"/>
      <c r="G167" s="31"/>
      <c r="H167" s="31"/>
      <c r="I167" s="572">
        <f>+I155-I156-I157-I158+I159+I160+I161-I162-I163+I164+I165+I166</f>
        <v>1287204.6389922206</v>
      </c>
      <c r="J167" s="31"/>
      <c r="K167" s="31"/>
      <c r="M167" s="604"/>
      <c r="N167" s="604"/>
      <c r="O167" s="608"/>
      <c r="P167" s="51"/>
      <c r="R167" s="604"/>
      <c r="S167" s="604"/>
      <c r="T167" s="608"/>
      <c r="U167" s="51"/>
      <c r="V167" s="51"/>
      <c r="Y167" s="604"/>
    </row>
    <row r="168" spans="1:25">
      <c r="A168" s="5"/>
      <c r="C168" s="31"/>
      <c r="D168" s="574"/>
      <c r="E168" s="31"/>
      <c r="F168" s="31"/>
      <c r="G168" s="31"/>
      <c r="H168" s="31"/>
      <c r="I168" s="574"/>
      <c r="J168" s="31"/>
      <c r="K168" s="31"/>
      <c r="M168" s="604"/>
      <c r="N168" s="604"/>
      <c r="O168" s="606"/>
      <c r="P168" s="51"/>
      <c r="R168" s="604"/>
      <c r="S168" s="604"/>
      <c r="T168" s="606"/>
      <c r="U168" s="51"/>
      <c r="V168" s="51"/>
      <c r="Y168" s="604"/>
    </row>
    <row r="169" spans="1:25">
      <c r="A169" s="5"/>
      <c r="B169" s="1" t="s">
        <v>275</v>
      </c>
      <c r="C169" s="31"/>
      <c r="D169" s="574"/>
      <c r="E169" s="31"/>
      <c r="F169" s="31"/>
      <c r="G169" s="31"/>
      <c r="H169" s="31"/>
      <c r="I169" s="574"/>
      <c r="J169" s="31"/>
      <c r="K169" s="31"/>
      <c r="M169" s="604"/>
      <c r="N169" s="604"/>
      <c r="O169" s="606"/>
      <c r="P169" s="51"/>
      <c r="R169" s="604"/>
      <c r="S169" s="604"/>
      <c r="T169" s="606"/>
      <c r="U169" s="51"/>
      <c r="V169" s="51"/>
      <c r="Y169" s="604"/>
    </row>
    <row r="170" spans="1:25">
      <c r="A170" s="5">
        <v>9</v>
      </c>
      <c r="B170" s="86" t="str">
        <f>+B155</f>
        <v xml:space="preserve">  Transmission </v>
      </c>
      <c r="C170" s="31" t="s">
        <v>335</v>
      </c>
      <c r="D170" s="571">
        <f>'WP1 - Cost Support'!I22-'WP1 - Cost Support'!I10</f>
        <v>1141999.5541599132</v>
      </c>
      <c r="E170" s="31"/>
      <c r="F170" s="31" t="s">
        <v>11</v>
      </c>
      <c r="G170" s="88">
        <f>+G120</f>
        <v>1</v>
      </c>
      <c r="H170" s="31"/>
      <c r="I170" s="575">
        <f>+G170*D170</f>
        <v>1141999.5541599132</v>
      </c>
      <c r="J170" s="31"/>
      <c r="K170" s="47"/>
      <c r="M170" s="604"/>
      <c r="N170" s="604"/>
      <c r="O170" s="608"/>
      <c r="P170" s="51"/>
      <c r="R170" s="604"/>
      <c r="S170" s="604"/>
      <c r="T170" s="608"/>
      <c r="U170" s="51"/>
      <c r="V170" s="51"/>
      <c r="Y170" s="604"/>
    </row>
    <row r="171" spans="1:25">
      <c r="A171" s="5">
        <v>10</v>
      </c>
      <c r="B171" s="1" t="s">
        <v>47</v>
      </c>
      <c r="C171" s="31" t="s">
        <v>276</v>
      </c>
      <c r="D171" s="571">
        <f>'WP1 - Cost Support'!J22-'WP1 - Cost Support'!J10</f>
        <v>16982.626773000004</v>
      </c>
      <c r="E171" s="31"/>
      <c r="F171" s="31" t="s">
        <v>48</v>
      </c>
      <c r="G171" s="88">
        <f>+G161</f>
        <v>1</v>
      </c>
      <c r="H171" s="31"/>
      <c r="I171" s="575">
        <f>+G171*D171</f>
        <v>16982.626773000004</v>
      </c>
      <c r="J171" s="31"/>
      <c r="K171" s="47"/>
      <c r="M171" s="604"/>
      <c r="N171" s="604"/>
      <c r="O171" s="608"/>
      <c r="P171" s="51"/>
      <c r="R171" s="604"/>
      <c r="S171" s="604"/>
      <c r="T171" s="608"/>
      <c r="U171" s="51"/>
      <c r="V171" s="51"/>
      <c r="Y171" s="604"/>
    </row>
    <row r="172" spans="1:25">
      <c r="A172" s="5">
        <v>11</v>
      </c>
      <c r="B172" s="86" t="str">
        <f>+B165</f>
        <v xml:space="preserve">  Common</v>
      </c>
      <c r="C172" s="31" t="s">
        <v>205</v>
      </c>
      <c r="D172" s="571">
        <v>0</v>
      </c>
      <c r="E172" s="31"/>
      <c r="F172" s="31" t="s">
        <v>91</v>
      </c>
      <c r="G172" s="88">
        <f>+G165</f>
        <v>0</v>
      </c>
      <c r="H172" s="31"/>
      <c r="I172" s="575">
        <f>+G172*D172</f>
        <v>0</v>
      </c>
      <c r="J172" s="31"/>
      <c r="K172" s="47"/>
      <c r="M172" s="604"/>
      <c r="N172" s="604"/>
      <c r="O172" s="606"/>
      <c r="P172" s="51"/>
      <c r="R172" s="604"/>
      <c r="S172" s="604"/>
      <c r="T172" s="606"/>
      <c r="U172" s="51"/>
      <c r="V172" s="51"/>
      <c r="Y172" s="604"/>
    </row>
    <row r="173" spans="1:25" ht="16.5" thickBot="1">
      <c r="A173" s="5" t="s">
        <v>305</v>
      </c>
      <c r="B173" s="1" t="s">
        <v>306</v>
      </c>
      <c r="C173" s="31" t="s">
        <v>324</v>
      </c>
      <c r="D173" s="573">
        <v>0</v>
      </c>
      <c r="E173" s="31"/>
      <c r="F173" s="31" t="s">
        <v>294</v>
      </c>
      <c r="G173" s="46">
        <v>1</v>
      </c>
      <c r="H173" s="31"/>
      <c r="I173" s="583">
        <f>+G173*D173</f>
        <v>0</v>
      </c>
      <c r="J173" s="31"/>
      <c r="K173" s="47"/>
      <c r="M173" s="604"/>
      <c r="N173" s="604"/>
      <c r="O173" s="606"/>
      <c r="P173" s="51"/>
      <c r="R173" s="604"/>
      <c r="S173" s="604"/>
      <c r="T173" s="606"/>
      <c r="U173" s="51"/>
      <c r="V173" s="51"/>
      <c r="Y173" s="604"/>
    </row>
    <row r="174" spans="1:25">
      <c r="A174" s="5">
        <v>12</v>
      </c>
      <c r="B174" s="1" t="s">
        <v>327</v>
      </c>
      <c r="C174" s="31"/>
      <c r="D174" s="575">
        <f>SUM(D170:D173)</f>
        <v>1158982.1809329132</v>
      </c>
      <c r="E174" s="31"/>
      <c r="F174" s="31"/>
      <c r="G174" s="31"/>
      <c r="H174" s="31"/>
      <c r="I174" s="575">
        <f>SUM(I170:I173)</f>
        <v>1158982.1809329132</v>
      </c>
      <c r="J174" s="31"/>
      <c r="K174" s="31"/>
      <c r="M174" s="604"/>
      <c r="N174" s="604"/>
      <c r="O174" s="608"/>
      <c r="P174" s="51"/>
      <c r="R174" s="604"/>
      <c r="S174" s="604"/>
      <c r="T174" s="608"/>
      <c r="U174" s="51"/>
      <c r="V174" s="51"/>
      <c r="Y174" s="604"/>
    </row>
    <row r="175" spans="1:25">
      <c r="A175" s="5"/>
      <c r="B175" s="1"/>
      <c r="C175" s="31"/>
      <c r="D175" s="574"/>
      <c r="E175" s="31"/>
      <c r="F175" s="31"/>
      <c r="G175" s="31"/>
      <c r="H175" s="31"/>
      <c r="I175" s="574"/>
      <c r="J175" s="31"/>
      <c r="K175" s="31"/>
      <c r="M175" s="604"/>
      <c r="N175" s="604"/>
      <c r="O175" s="606"/>
      <c r="P175" s="51"/>
      <c r="R175" s="604"/>
      <c r="S175" s="604"/>
      <c r="T175" s="606"/>
      <c r="U175" s="51"/>
      <c r="V175" s="51"/>
      <c r="Y175" s="604"/>
    </row>
    <row r="176" spans="1:25">
      <c r="A176" s="5" t="s">
        <v>2</v>
      </c>
      <c r="B176" s="1" t="s">
        <v>230</v>
      </c>
      <c r="D176" s="574"/>
      <c r="E176" s="31"/>
      <c r="F176" s="31"/>
      <c r="G176" s="31"/>
      <c r="H176" s="31"/>
      <c r="I176" s="574"/>
      <c r="J176" s="31"/>
      <c r="K176" s="31"/>
      <c r="M176" s="604"/>
      <c r="N176" s="604"/>
      <c r="O176" s="606"/>
      <c r="P176" s="51"/>
      <c r="R176" s="604"/>
      <c r="S176" s="604"/>
      <c r="T176" s="606"/>
      <c r="U176" s="51"/>
      <c r="V176" s="51"/>
      <c r="Y176" s="604"/>
    </row>
    <row r="177" spans="1:25">
      <c r="A177" s="5"/>
      <c r="B177" s="1" t="s">
        <v>63</v>
      </c>
      <c r="D177" s="574"/>
      <c r="E177" s="31"/>
      <c r="F177" s="31"/>
      <c r="H177" s="31"/>
      <c r="I177" s="574"/>
      <c r="J177" s="31"/>
      <c r="K177" s="47"/>
      <c r="M177" s="604"/>
      <c r="N177" s="604"/>
      <c r="O177" s="606"/>
      <c r="P177" s="51"/>
      <c r="R177" s="604"/>
      <c r="S177" s="604"/>
      <c r="T177" s="606"/>
      <c r="U177" s="51"/>
      <c r="V177" s="51"/>
      <c r="Y177" s="604"/>
    </row>
    <row r="178" spans="1:25">
      <c r="A178" s="5">
        <v>13</v>
      </c>
      <c r="B178" s="1" t="s">
        <v>64</v>
      </c>
      <c r="C178" s="31" t="s">
        <v>187</v>
      </c>
      <c r="D178" s="571">
        <v>30762.474202569992</v>
      </c>
      <c r="E178" s="31"/>
      <c r="F178" s="31" t="s">
        <v>48</v>
      </c>
      <c r="G178" s="80">
        <f>+G171</f>
        <v>1</v>
      </c>
      <c r="H178" s="31"/>
      <c r="I178" s="575">
        <f>+G178*D178</f>
        <v>30762.474202569992</v>
      </c>
      <c r="J178" s="31"/>
      <c r="K178" s="47"/>
      <c r="M178" s="604"/>
      <c r="N178" s="604"/>
      <c r="O178" s="608"/>
      <c r="P178" s="51"/>
      <c r="R178" s="604"/>
      <c r="S178" s="604"/>
      <c r="T178" s="608"/>
      <c r="U178" s="51"/>
      <c r="V178" s="609"/>
      <c r="Y178" s="604"/>
    </row>
    <row r="179" spans="1:25">
      <c r="A179" s="5">
        <v>14</v>
      </c>
      <c r="B179" s="1" t="s">
        <v>65</v>
      </c>
      <c r="C179" s="21" t="str">
        <f>+C178</f>
        <v>263.i</v>
      </c>
      <c r="D179" s="571">
        <v>0</v>
      </c>
      <c r="E179" s="31"/>
      <c r="F179" s="21" t="str">
        <f>+F178</f>
        <v>W/S</v>
      </c>
      <c r="G179" s="80">
        <f>+G178</f>
        <v>1</v>
      </c>
      <c r="H179" s="31"/>
      <c r="I179" s="575">
        <f>+G179*D179</f>
        <v>0</v>
      </c>
      <c r="J179" s="31"/>
      <c r="K179" s="47"/>
      <c r="M179" s="604"/>
      <c r="N179" s="604"/>
      <c r="O179" s="606"/>
      <c r="P179" s="51"/>
      <c r="R179" s="604"/>
      <c r="S179" s="604"/>
      <c r="T179" s="606"/>
      <c r="U179" s="51"/>
      <c r="V179" s="51"/>
      <c r="Y179" s="604"/>
    </row>
    <row r="180" spans="1:25">
      <c r="A180" s="5">
        <v>15</v>
      </c>
      <c r="B180" s="1" t="s">
        <v>66</v>
      </c>
      <c r="C180" s="31" t="s">
        <v>2</v>
      </c>
      <c r="D180" s="574"/>
      <c r="E180" s="31"/>
      <c r="F180" s="31"/>
      <c r="H180" s="31"/>
      <c r="I180" s="574"/>
      <c r="J180" s="31"/>
      <c r="K180" s="47"/>
      <c r="M180" s="604"/>
      <c r="N180" s="604"/>
      <c r="O180" s="606"/>
      <c r="P180" s="51"/>
      <c r="R180" s="604"/>
      <c r="S180" s="604"/>
      <c r="T180" s="606"/>
      <c r="U180" s="51"/>
      <c r="V180" s="51"/>
      <c r="Y180" s="604"/>
    </row>
    <row r="181" spans="1:25">
      <c r="A181" s="5">
        <v>16</v>
      </c>
      <c r="B181" s="1" t="s">
        <v>67</v>
      </c>
      <c r="C181" s="31" t="s">
        <v>187</v>
      </c>
      <c r="D181" s="571">
        <v>500184</v>
      </c>
      <c r="E181" s="31"/>
      <c r="F181" s="31" t="s">
        <v>57</v>
      </c>
      <c r="G181" s="80">
        <f>+G91</f>
        <v>1</v>
      </c>
      <c r="H181" s="31"/>
      <c r="I181" s="575">
        <f>+G181*D181</f>
        <v>500184</v>
      </c>
      <c r="J181" s="31"/>
      <c r="K181" s="47"/>
      <c r="M181" s="604"/>
      <c r="N181" s="604"/>
      <c r="O181" s="608"/>
      <c r="P181" s="51"/>
      <c r="R181" s="604"/>
      <c r="S181" s="604"/>
      <c r="T181" s="608"/>
      <c r="U181" s="51"/>
      <c r="V181" s="51"/>
      <c r="Y181" s="604"/>
    </row>
    <row r="182" spans="1:25">
      <c r="A182" s="5">
        <v>17</v>
      </c>
      <c r="B182" s="1" t="s">
        <v>68</v>
      </c>
      <c r="C182" s="31" t="s">
        <v>187</v>
      </c>
      <c r="D182" s="571">
        <v>0</v>
      </c>
      <c r="E182" s="31"/>
      <c r="F182" s="21" t="str">
        <f>+F110</f>
        <v>NA</v>
      </c>
      <c r="G182" s="55"/>
      <c r="H182" s="31"/>
      <c r="I182" s="574">
        <v>0</v>
      </c>
      <c r="J182" s="31"/>
      <c r="K182" s="47"/>
      <c r="M182" s="604"/>
      <c r="N182" s="604"/>
      <c r="O182" s="606"/>
      <c r="P182" s="51"/>
      <c r="R182" s="604"/>
      <c r="S182" s="604"/>
      <c r="T182" s="606"/>
      <c r="U182" s="51"/>
      <c r="V182" s="51"/>
      <c r="Y182" s="604"/>
    </row>
    <row r="183" spans="1:25">
      <c r="A183" s="5">
        <v>18</v>
      </c>
      <c r="B183" s="1" t="s">
        <v>69</v>
      </c>
      <c r="C183" s="21" t="str">
        <f>+C182</f>
        <v>263.i</v>
      </c>
      <c r="D183" s="571">
        <v>0</v>
      </c>
      <c r="E183" s="31"/>
      <c r="F183" s="21" t="str">
        <f>+F181</f>
        <v>GP</v>
      </c>
      <c r="G183" s="80">
        <f>+G181</f>
        <v>1</v>
      </c>
      <c r="H183" s="31"/>
      <c r="I183" s="575">
        <f>+G183*D183</f>
        <v>0</v>
      </c>
      <c r="J183" s="31"/>
      <c r="K183" s="47"/>
      <c r="M183" s="604"/>
      <c r="N183" s="604"/>
      <c r="O183" s="606"/>
      <c r="P183" s="51"/>
      <c r="R183" s="604"/>
      <c r="S183" s="604"/>
      <c r="T183" s="606"/>
      <c r="U183" s="51"/>
      <c r="V183" s="51"/>
      <c r="Y183" s="604"/>
    </row>
    <row r="184" spans="1:25" ht="16.5" thickBot="1">
      <c r="A184" s="5">
        <v>19</v>
      </c>
      <c r="B184" s="1" t="s">
        <v>70</v>
      </c>
      <c r="C184" s="31"/>
      <c r="D184" s="573">
        <v>0</v>
      </c>
      <c r="E184" s="31"/>
      <c r="F184" s="31" t="s">
        <v>57</v>
      </c>
      <c r="G184" s="80">
        <f>+G181</f>
        <v>1</v>
      </c>
      <c r="H184" s="31"/>
      <c r="I184" s="584">
        <f>+G184*D184</f>
        <v>0</v>
      </c>
      <c r="J184" s="31"/>
      <c r="K184" s="47"/>
      <c r="M184" s="604"/>
      <c r="N184" s="604"/>
      <c r="O184" s="606"/>
      <c r="P184" s="51"/>
      <c r="R184" s="604"/>
      <c r="S184" s="604"/>
      <c r="T184" s="606"/>
      <c r="U184" s="51"/>
      <c r="V184" s="51"/>
      <c r="Y184" s="604"/>
    </row>
    <row r="185" spans="1:25">
      <c r="A185" s="5">
        <v>20</v>
      </c>
      <c r="B185" s="1" t="s">
        <v>71</v>
      </c>
      <c r="C185" s="31"/>
      <c r="D185" s="575">
        <f>SUM(D178:D184)</f>
        <v>530946.47420257004</v>
      </c>
      <c r="E185" s="31"/>
      <c r="F185" s="31"/>
      <c r="G185" s="33"/>
      <c r="H185" s="31"/>
      <c r="I185" s="575">
        <f>SUM(I178:I184)</f>
        <v>530946.47420257004</v>
      </c>
      <c r="J185" s="31"/>
      <c r="K185" s="31"/>
      <c r="M185" s="604"/>
      <c r="N185" s="604"/>
      <c r="O185" s="608"/>
      <c r="P185" s="51"/>
      <c r="R185" s="604"/>
      <c r="S185" s="604"/>
      <c r="T185" s="608"/>
      <c r="U185" s="51"/>
      <c r="V185" s="51"/>
      <c r="Y185" s="604"/>
    </row>
    <row r="186" spans="1:25">
      <c r="A186" s="5"/>
      <c r="B186" s="1"/>
      <c r="C186" s="31"/>
      <c r="D186" s="31"/>
      <c r="E186" s="31"/>
      <c r="F186" s="31"/>
      <c r="G186" s="33"/>
      <c r="H186" s="31"/>
      <c r="I186" s="53"/>
      <c r="J186" s="31"/>
      <c r="K186" s="31"/>
      <c r="M186" s="604"/>
      <c r="N186" s="604"/>
      <c r="O186" s="606"/>
      <c r="P186" s="51"/>
      <c r="R186" s="604"/>
      <c r="S186" s="604"/>
      <c r="T186" s="606"/>
      <c r="U186" s="51"/>
      <c r="V186" s="51"/>
      <c r="Y186" s="604"/>
    </row>
    <row r="187" spans="1:25">
      <c r="A187" s="5" t="s">
        <v>2</v>
      </c>
      <c r="B187" s="1" t="s">
        <v>72</v>
      </c>
      <c r="C187" s="31" t="s">
        <v>231</v>
      </c>
      <c r="D187" s="31"/>
      <c r="E187" s="31"/>
      <c r="G187" s="13"/>
      <c r="H187" s="31"/>
      <c r="I187" s="53"/>
      <c r="J187" s="31"/>
      <c r="M187" s="604"/>
      <c r="N187" s="604"/>
      <c r="O187" s="614"/>
      <c r="P187" s="51"/>
      <c r="R187" s="604"/>
      <c r="S187" s="604"/>
      <c r="T187" s="614"/>
      <c r="U187" s="51"/>
      <c r="V187" s="51"/>
      <c r="Y187" s="604"/>
    </row>
    <row r="188" spans="1:25">
      <c r="A188" s="5">
        <v>21</v>
      </c>
      <c r="B188" s="11" t="s">
        <v>375</v>
      </c>
      <c r="C188" s="31"/>
      <c r="D188" s="95">
        <f>IF(D312&gt;0,(1-((1-D313)*(1-D312))/(1-D313*D312*D314)),0)</f>
        <v>0.24870999999999999</v>
      </c>
      <c r="E188" s="31"/>
      <c r="G188" s="13"/>
      <c r="H188" s="31"/>
      <c r="I188" s="53"/>
      <c r="J188" s="31"/>
      <c r="M188" s="604"/>
      <c r="N188" s="604"/>
      <c r="O188" s="614"/>
      <c r="P188" s="51"/>
      <c r="R188" s="604"/>
      <c r="S188" s="604"/>
      <c r="T188" s="614"/>
      <c r="U188" s="51"/>
      <c r="V188" s="51"/>
      <c r="Y188" s="604"/>
    </row>
    <row r="189" spans="1:25">
      <c r="A189" s="5">
        <v>22</v>
      </c>
      <c r="B189" s="24" t="s">
        <v>159</v>
      </c>
      <c r="C189" s="31"/>
      <c r="D189" s="95">
        <f ca="1">IF(I271&gt;0,(D188/(1-D188))*(1-I268/I271),0)</f>
        <v>0.24413805905452721</v>
      </c>
      <c r="E189" s="31"/>
      <c r="G189" s="13"/>
      <c r="H189" s="31"/>
      <c r="I189" s="53"/>
      <c r="J189" s="31"/>
      <c r="M189" s="604"/>
      <c r="N189" s="604"/>
      <c r="O189" s="614"/>
      <c r="P189" s="51"/>
      <c r="R189" s="604"/>
      <c r="S189" s="604"/>
      <c r="T189" s="614"/>
      <c r="U189" s="51"/>
      <c r="V189" s="51"/>
      <c r="Y189" s="604"/>
    </row>
    <row r="190" spans="1:25">
      <c r="A190" s="5"/>
      <c r="B190" s="1" t="s">
        <v>219</v>
      </c>
      <c r="C190" s="31"/>
      <c r="D190" s="31"/>
      <c r="E190" s="31"/>
      <c r="G190" s="13"/>
      <c r="H190" s="31"/>
      <c r="I190" s="53"/>
      <c r="J190" s="31"/>
      <c r="M190" s="604"/>
      <c r="N190" s="604"/>
      <c r="O190" s="614"/>
      <c r="P190" s="51"/>
      <c r="R190" s="604"/>
      <c r="S190" s="604"/>
      <c r="T190" s="614"/>
      <c r="U190" s="51"/>
      <c r="V190" s="51"/>
      <c r="Y190" s="604"/>
    </row>
    <row r="191" spans="1:25">
      <c r="A191" s="5"/>
      <c r="B191" s="1" t="s">
        <v>161</v>
      </c>
      <c r="C191" s="31"/>
      <c r="D191" s="31"/>
      <c r="E191" s="31"/>
      <c r="G191" s="13"/>
      <c r="H191" s="31"/>
      <c r="I191" s="53"/>
      <c r="J191" s="31"/>
      <c r="M191" s="604"/>
      <c r="N191" s="604"/>
      <c r="O191" s="614"/>
      <c r="P191" s="51"/>
      <c r="R191" s="604"/>
      <c r="S191" s="604"/>
      <c r="T191" s="614"/>
      <c r="U191" s="51"/>
      <c r="V191" s="51"/>
      <c r="Y191" s="604"/>
    </row>
    <row r="192" spans="1:25">
      <c r="A192" s="5">
        <v>23</v>
      </c>
      <c r="B192" s="11" t="s">
        <v>160</v>
      </c>
      <c r="C192" s="31"/>
      <c r="D192" s="96">
        <f>IF(D188&gt;0,1/(1-D188),0)</f>
        <v>1.3310439377603855</v>
      </c>
      <c r="E192" s="31"/>
      <c r="G192" s="13"/>
      <c r="H192" s="31"/>
      <c r="I192" s="53"/>
      <c r="J192" s="31"/>
      <c r="M192" s="604"/>
      <c r="N192" s="604"/>
      <c r="O192" s="614"/>
      <c r="P192" s="51"/>
      <c r="R192" s="604"/>
      <c r="S192" s="604"/>
      <c r="T192" s="614"/>
      <c r="U192" s="51"/>
      <c r="V192" s="51"/>
      <c r="Y192" s="604"/>
    </row>
    <row r="193" spans="1:25">
      <c r="A193" s="5">
        <v>24</v>
      </c>
      <c r="B193" s="1" t="s">
        <v>376</v>
      </c>
      <c r="C193" s="31"/>
      <c r="D193" s="568">
        <v>0</v>
      </c>
      <c r="E193" s="31"/>
      <c r="G193" s="13"/>
      <c r="H193" s="31"/>
      <c r="I193" s="53"/>
      <c r="J193" s="31"/>
      <c r="M193" s="604"/>
      <c r="N193" s="604"/>
      <c r="O193" s="614"/>
      <c r="P193" s="51"/>
      <c r="R193" s="604"/>
      <c r="S193" s="604"/>
      <c r="T193" s="614"/>
      <c r="U193" s="51"/>
      <c r="V193" s="51"/>
      <c r="Y193" s="604"/>
    </row>
    <row r="194" spans="1:25">
      <c r="A194" s="5" t="s">
        <v>347</v>
      </c>
      <c r="B194" s="1" t="s">
        <v>377</v>
      </c>
      <c r="C194" s="107" t="s">
        <v>405</v>
      </c>
      <c r="D194" s="568">
        <v>0</v>
      </c>
      <c r="E194" s="31"/>
      <c r="G194" s="13"/>
      <c r="H194" s="31"/>
      <c r="I194" s="53"/>
      <c r="J194" s="31"/>
      <c r="M194" s="604"/>
      <c r="N194" s="604"/>
      <c r="O194" s="614"/>
      <c r="P194" s="51"/>
      <c r="R194" s="604"/>
      <c r="S194" s="604"/>
      <c r="T194" s="614"/>
      <c r="U194" s="51"/>
      <c r="V194" s="51"/>
      <c r="Y194" s="604"/>
    </row>
    <row r="195" spans="1:25">
      <c r="A195" s="5" t="s">
        <v>348</v>
      </c>
      <c r="B195" s="1" t="s">
        <v>378</v>
      </c>
      <c r="C195" s="107"/>
      <c r="D195" s="568">
        <f>'WP3 - Perm Tax Diff'!G18</f>
        <v>8388.7737804967255</v>
      </c>
      <c r="E195" s="31"/>
      <c r="G195" s="13"/>
      <c r="H195" s="31"/>
      <c r="I195" s="53"/>
      <c r="J195" s="31"/>
      <c r="M195" s="604"/>
      <c r="N195" s="604"/>
      <c r="O195" s="606"/>
      <c r="P195" s="51"/>
      <c r="R195" s="604"/>
      <c r="S195" s="604"/>
      <c r="T195" s="606"/>
      <c r="U195" s="51"/>
      <c r="V195" s="51"/>
      <c r="Y195" s="604"/>
    </row>
    <row r="196" spans="1:25">
      <c r="A196" s="5">
        <v>25</v>
      </c>
      <c r="B196" s="11" t="s">
        <v>379</v>
      </c>
      <c r="C196" s="108"/>
      <c r="D196" s="590">
        <f ca="1">D189*D202*D315</f>
        <v>504776.86740679177</v>
      </c>
      <c r="E196" s="31"/>
      <c r="F196" s="31" t="s">
        <v>44</v>
      </c>
      <c r="G196" s="33"/>
      <c r="H196" s="31"/>
      <c r="I196" s="575">
        <f ca="1">D189*I202*D315</f>
        <v>504776.86740679177</v>
      </c>
      <c r="J196" s="31"/>
      <c r="K196" s="57" t="s">
        <v>2</v>
      </c>
      <c r="M196" s="604"/>
      <c r="N196" s="604"/>
      <c r="O196" s="608"/>
      <c r="P196" s="51"/>
      <c r="R196" s="604"/>
      <c r="S196" s="604"/>
      <c r="T196" s="608"/>
      <c r="U196" s="51"/>
      <c r="V196" s="51"/>
      <c r="Y196" s="604"/>
    </row>
    <row r="197" spans="1:25">
      <c r="A197" s="5">
        <v>26</v>
      </c>
      <c r="B197" s="24" t="s">
        <v>380</v>
      </c>
      <c r="C197" s="108" t="s">
        <v>381</v>
      </c>
      <c r="D197" s="568">
        <v>0</v>
      </c>
      <c r="E197" s="31"/>
      <c r="F197" s="24" t="s">
        <v>54</v>
      </c>
      <c r="G197" s="80">
        <f>G107</f>
        <v>1</v>
      </c>
      <c r="H197" s="31"/>
      <c r="I197" s="576">
        <f>G197*D197</f>
        <v>0</v>
      </c>
      <c r="J197" s="31"/>
      <c r="K197" s="57"/>
      <c r="M197" s="604"/>
      <c r="N197" s="604"/>
      <c r="O197" s="606"/>
      <c r="P197" s="51"/>
      <c r="R197" s="604"/>
      <c r="S197" s="604"/>
      <c r="T197" s="606"/>
      <c r="U197" s="51"/>
      <c r="V197" s="51"/>
      <c r="Y197" s="604"/>
    </row>
    <row r="198" spans="1:25">
      <c r="A198" s="5" t="s">
        <v>349</v>
      </c>
      <c r="B198" s="1" t="s">
        <v>395</v>
      </c>
      <c r="C198" s="108" t="s">
        <v>406</v>
      </c>
      <c r="D198" s="568">
        <v>0</v>
      </c>
      <c r="E198" s="31"/>
      <c r="F198" s="24" t="s">
        <v>54</v>
      </c>
      <c r="G198" s="80">
        <f>+G197</f>
        <v>1</v>
      </c>
      <c r="H198" s="31"/>
      <c r="I198" s="592">
        <f t="shared" ref="I198" si="5">G198*D198</f>
        <v>0</v>
      </c>
      <c r="J198" s="31"/>
      <c r="K198" s="57"/>
      <c r="M198" s="604"/>
      <c r="N198" s="604"/>
      <c r="O198" s="606"/>
      <c r="P198" s="51"/>
      <c r="R198" s="604"/>
      <c r="S198" s="604"/>
      <c r="T198" s="606"/>
      <c r="U198" s="51"/>
      <c r="V198" s="51"/>
      <c r="Y198" s="604"/>
    </row>
    <row r="199" spans="1:25" ht="16.5" thickBot="1">
      <c r="A199" s="5" t="s">
        <v>350</v>
      </c>
      <c r="B199" s="24" t="s">
        <v>382</v>
      </c>
      <c r="C199" s="56"/>
      <c r="D199" s="569">
        <f>'WP3 - Perm Tax Diff'!G22</f>
        <v>11165.826485773438</v>
      </c>
      <c r="E199" s="31"/>
      <c r="F199" s="24" t="s">
        <v>54</v>
      </c>
      <c r="G199" s="80">
        <f>+G197</f>
        <v>1</v>
      </c>
      <c r="H199" s="31"/>
      <c r="I199" s="583">
        <f>G199*D199</f>
        <v>11165.826485773438</v>
      </c>
      <c r="J199" s="31"/>
      <c r="K199" s="57"/>
      <c r="M199" s="604"/>
      <c r="N199" s="604"/>
      <c r="O199" s="608"/>
      <c r="P199" s="51"/>
      <c r="R199" s="604"/>
      <c r="S199" s="604"/>
      <c r="T199" s="608"/>
      <c r="U199" s="51"/>
      <c r="V199" s="51"/>
      <c r="Y199" s="604"/>
    </row>
    <row r="200" spans="1:25">
      <c r="A200" s="5">
        <v>27</v>
      </c>
      <c r="B200" s="11" t="s">
        <v>383</v>
      </c>
      <c r="C200" s="24" t="s">
        <v>360</v>
      </c>
      <c r="D200" s="591">
        <f ca="1">+D196+D197+D198+D199</f>
        <v>515942.69389256521</v>
      </c>
      <c r="E200" s="31"/>
      <c r="F200" s="31" t="s">
        <v>2</v>
      </c>
      <c r="G200" s="33" t="s">
        <v>2</v>
      </c>
      <c r="H200" s="31"/>
      <c r="I200" s="593">
        <f ca="1">+I196+I197+I198+I199</f>
        <v>515942.69389256521</v>
      </c>
      <c r="J200" s="31"/>
      <c r="K200" s="31"/>
      <c r="M200" s="604"/>
      <c r="N200" s="604"/>
      <c r="O200" s="608"/>
      <c r="P200" s="51"/>
      <c r="R200" s="604"/>
      <c r="S200" s="604"/>
      <c r="T200" s="608"/>
      <c r="U200" s="51"/>
      <c r="V200" s="51"/>
      <c r="Y200" s="604"/>
    </row>
    <row r="201" spans="1:25">
      <c r="A201" s="5" t="s">
        <v>2</v>
      </c>
      <c r="C201" s="58"/>
      <c r="D201" s="53"/>
      <c r="E201" s="31"/>
      <c r="F201" s="31"/>
      <c r="G201" s="33"/>
      <c r="H201" s="31"/>
      <c r="I201" s="574"/>
      <c r="J201" s="31"/>
      <c r="K201" s="31"/>
      <c r="M201" s="604"/>
      <c r="N201" s="604"/>
      <c r="O201" s="606"/>
      <c r="P201" s="51"/>
      <c r="R201" s="604"/>
      <c r="S201" s="604"/>
      <c r="T201" s="606"/>
      <c r="U201" s="51"/>
      <c r="V201" s="51"/>
      <c r="Y201" s="604"/>
    </row>
    <row r="202" spans="1:25">
      <c r="A202" s="5">
        <v>28</v>
      </c>
      <c r="B202" s="1" t="s">
        <v>73</v>
      </c>
      <c r="C202" s="47"/>
      <c r="D202" s="575">
        <f ca="1">+D128*I271</f>
        <v>2584484.7243483858</v>
      </c>
      <c r="E202" s="31"/>
      <c r="F202" s="31" t="s">
        <v>44</v>
      </c>
      <c r="G202" s="13"/>
      <c r="H202" s="31"/>
      <c r="I202" s="575">
        <f ca="1">+$I271*I128</f>
        <v>2584484.7243483858</v>
      </c>
      <c r="J202" s="31"/>
      <c r="L202" s="677"/>
      <c r="M202" s="604"/>
      <c r="N202" s="604"/>
      <c r="O202" s="608"/>
      <c r="P202" s="51"/>
      <c r="Q202" s="677"/>
      <c r="R202" s="604"/>
      <c r="S202" s="604"/>
      <c r="T202" s="608"/>
      <c r="U202" s="51"/>
      <c r="V202" s="51"/>
      <c r="Y202" s="604"/>
    </row>
    <row r="203" spans="1:25">
      <c r="A203" s="5"/>
      <c r="B203" s="11" t="s">
        <v>215</v>
      </c>
      <c r="D203" s="53"/>
      <c r="E203" s="31"/>
      <c r="F203" s="31"/>
      <c r="G203" s="13"/>
      <c r="H203" s="31"/>
      <c r="I203" s="31"/>
      <c r="J203" s="31"/>
      <c r="K203" s="47"/>
      <c r="M203" s="604"/>
      <c r="N203" s="604"/>
      <c r="O203" s="606"/>
      <c r="P203" s="51"/>
      <c r="R203" s="604"/>
      <c r="S203" s="604"/>
      <c r="T203" s="606"/>
      <c r="U203" s="51"/>
      <c r="V203" s="51"/>
      <c r="Y203" s="604"/>
    </row>
    <row r="204" spans="1:25">
      <c r="A204" s="5"/>
      <c r="B204" s="1"/>
      <c r="D204" s="53"/>
      <c r="E204" s="31"/>
      <c r="F204" s="31"/>
      <c r="G204" s="13"/>
      <c r="H204" s="31"/>
      <c r="I204" s="31"/>
      <c r="J204" s="31"/>
      <c r="K204" s="47"/>
      <c r="M204" s="604"/>
      <c r="N204" s="604"/>
      <c r="O204" s="606"/>
      <c r="P204" s="51"/>
      <c r="R204" s="604"/>
      <c r="S204" s="604"/>
      <c r="T204" s="606"/>
      <c r="U204" s="51"/>
      <c r="V204" s="51"/>
      <c r="Y204" s="604"/>
    </row>
    <row r="205" spans="1:25">
      <c r="A205" s="5">
        <v>29</v>
      </c>
      <c r="B205" s="1" t="s">
        <v>162</v>
      </c>
      <c r="C205" s="31"/>
      <c r="D205" s="576">
        <f ca="1">+D202+D200+D185+D174+D167</f>
        <v>6077560.7123686541</v>
      </c>
      <c r="E205" s="574"/>
      <c r="F205" s="574"/>
      <c r="G205" s="574"/>
      <c r="H205" s="574"/>
      <c r="I205" s="576">
        <f ca="1">+I202+I200+I185+I174+I167</f>
        <v>6077560.7123686541</v>
      </c>
      <c r="J205" s="1"/>
      <c r="K205" s="1"/>
      <c r="L205" s="677"/>
      <c r="M205" s="604"/>
      <c r="N205" s="604"/>
      <c r="O205" s="608"/>
      <c r="P205" s="51"/>
      <c r="Q205" s="677"/>
      <c r="R205" s="604"/>
      <c r="S205" s="604"/>
      <c r="T205" s="608"/>
      <c r="U205" s="51"/>
      <c r="V205" s="51"/>
      <c r="Y205" s="604"/>
    </row>
    <row r="206" spans="1:25">
      <c r="A206" s="5"/>
      <c r="B206" s="1"/>
      <c r="C206" s="31"/>
      <c r="D206" s="577"/>
      <c r="E206" s="574"/>
      <c r="F206" s="574"/>
      <c r="G206" s="574"/>
      <c r="H206" s="574"/>
      <c r="I206" s="577"/>
      <c r="J206" s="1"/>
      <c r="K206" s="1"/>
      <c r="M206" s="604"/>
      <c r="N206" s="604"/>
      <c r="O206" s="606"/>
      <c r="P206" s="51"/>
      <c r="R206" s="604"/>
      <c r="S206" s="604"/>
      <c r="T206" s="606"/>
      <c r="U206" s="51"/>
      <c r="V206" s="51"/>
      <c r="Y206" s="604"/>
    </row>
    <row r="207" spans="1:25">
      <c r="A207" s="5">
        <v>30</v>
      </c>
      <c r="B207" s="1" t="s">
        <v>261</v>
      </c>
      <c r="C207" s="31"/>
      <c r="D207" s="577"/>
      <c r="E207" s="574"/>
      <c r="F207" s="574"/>
      <c r="G207" s="574"/>
      <c r="H207" s="574"/>
      <c r="I207" s="577"/>
      <c r="J207" s="1"/>
      <c r="K207" s="1"/>
      <c r="M207" s="604"/>
      <c r="N207" s="604"/>
      <c r="O207" s="606"/>
      <c r="P207" s="51"/>
      <c r="R207" s="604"/>
      <c r="S207" s="604"/>
      <c r="T207" s="606"/>
      <c r="U207" s="51"/>
      <c r="V207" s="51"/>
      <c r="Y207" s="604"/>
    </row>
    <row r="208" spans="1:25">
      <c r="A208" s="5"/>
      <c r="B208" s="692" t="s">
        <v>214</v>
      </c>
      <c r="C208" s="692"/>
      <c r="D208" s="574"/>
      <c r="E208" s="574"/>
      <c r="F208" s="574"/>
      <c r="G208" s="574"/>
      <c r="H208" s="574"/>
      <c r="I208" s="574"/>
      <c r="J208" s="1"/>
      <c r="K208" s="1"/>
      <c r="M208" s="604"/>
      <c r="N208" s="604"/>
      <c r="O208" s="606"/>
      <c r="P208" s="51"/>
      <c r="R208" s="604"/>
      <c r="S208" s="604"/>
      <c r="T208" s="606"/>
      <c r="U208" s="51"/>
      <c r="V208" s="51"/>
      <c r="Y208" s="604"/>
    </row>
    <row r="209" spans="1:25">
      <c r="A209" s="5"/>
      <c r="B209" s="1" t="s">
        <v>213</v>
      </c>
      <c r="C209" s="31"/>
      <c r="D209" s="578">
        <f ca="1">'Attachment GG'!L95</f>
        <v>6077560.5541599132</v>
      </c>
      <c r="E209" s="574"/>
      <c r="F209" s="574"/>
      <c r="G209" s="574"/>
      <c r="H209" s="574"/>
      <c r="I209" s="578">
        <f ca="1">'Attachment GG'!L95</f>
        <v>6077560.5541599132</v>
      </c>
      <c r="J209" s="1"/>
      <c r="K209" s="1"/>
      <c r="M209" s="604"/>
      <c r="N209" s="604"/>
      <c r="O209" s="608"/>
      <c r="P209" s="51"/>
      <c r="R209" s="604"/>
      <c r="S209" s="604"/>
      <c r="T209" s="608"/>
      <c r="U209" s="51"/>
      <c r="V209" s="51"/>
      <c r="Y209" s="604"/>
    </row>
    <row r="210" spans="1:25">
      <c r="A210" s="5"/>
      <c r="B210" s="1"/>
      <c r="C210" s="31"/>
      <c r="D210" s="579"/>
      <c r="E210" s="579"/>
      <c r="F210" s="579"/>
      <c r="G210" s="579"/>
      <c r="H210" s="579"/>
      <c r="I210" s="579"/>
      <c r="J210" s="1"/>
      <c r="K210" s="1"/>
      <c r="M210" s="604"/>
      <c r="N210" s="604"/>
      <c r="O210" s="614"/>
      <c r="P210" s="51"/>
      <c r="R210" s="604"/>
      <c r="S210" s="604"/>
      <c r="T210" s="614"/>
      <c r="U210" s="51"/>
      <c r="V210" s="51"/>
      <c r="Y210" s="604"/>
    </row>
    <row r="211" spans="1:25" ht="15.75" customHeight="1">
      <c r="A211" s="5" t="s">
        <v>266</v>
      </c>
      <c r="B211" s="1" t="s">
        <v>282</v>
      </c>
      <c r="C211" s="31"/>
      <c r="D211" s="580"/>
      <c r="E211" s="579"/>
      <c r="F211" s="574"/>
      <c r="G211" s="574"/>
      <c r="H211" s="574"/>
      <c r="I211" s="577"/>
      <c r="J211" s="1"/>
      <c r="K211" s="1"/>
      <c r="M211" s="604"/>
      <c r="N211" s="604"/>
      <c r="O211" s="614"/>
      <c r="P211" s="51"/>
      <c r="R211" s="604"/>
      <c r="S211" s="604"/>
      <c r="T211" s="614"/>
      <c r="U211" s="51"/>
      <c r="V211" s="51"/>
      <c r="Y211" s="604"/>
    </row>
    <row r="212" spans="1:25">
      <c r="A212" s="5"/>
      <c r="B212" s="692" t="s">
        <v>214</v>
      </c>
      <c r="C212" s="692"/>
      <c r="D212" s="574"/>
      <c r="E212" s="574"/>
      <c r="F212" s="574"/>
      <c r="G212" s="574"/>
      <c r="H212" s="574"/>
      <c r="I212" s="574"/>
      <c r="J212" s="1"/>
      <c r="K212" s="1"/>
      <c r="M212" s="604"/>
      <c r="N212" s="604"/>
      <c r="O212" s="614"/>
      <c r="P212" s="51"/>
      <c r="R212" s="604"/>
      <c r="S212" s="604"/>
      <c r="T212" s="614"/>
      <c r="U212" s="51"/>
      <c r="V212" s="51"/>
      <c r="Y212" s="604"/>
    </row>
    <row r="213" spans="1:25" ht="16.5" thickBot="1">
      <c r="A213" s="5"/>
      <c r="B213" s="1" t="s">
        <v>267</v>
      </c>
      <c r="C213" s="31"/>
      <c r="D213" s="581">
        <v>0</v>
      </c>
      <c r="E213" s="574"/>
      <c r="F213" s="574"/>
      <c r="G213" s="574"/>
      <c r="H213" s="574"/>
      <c r="I213" s="581">
        <v>0</v>
      </c>
      <c r="J213" s="1"/>
      <c r="K213" s="1"/>
      <c r="M213" s="604"/>
      <c r="N213" s="604"/>
      <c r="O213" s="614"/>
      <c r="P213" s="51"/>
      <c r="R213" s="604"/>
      <c r="S213" s="604"/>
      <c r="T213" s="614"/>
      <c r="U213" s="51"/>
      <c r="V213" s="51"/>
      <c r="Y213" s="604"/>
    </row>
    <row r="214" spans="1:25" ht="16.5" thickBot="1">
      <c r="A214" s="5">
        <v>31</v>
      </c>
      <c r="B214" s="24" t="s">
        <v>212</v>
      </c>
      <c r="C214" s="31"/>
      <c r="D214" s="582">
        <f ca="1">D205-D209-D213</f>
        <v>0.15820874087512493</v>
      </c>
      <c r="E214" s="579"/>
      <c r="F214" s="579"/>
      <c r="G214" s="579"/>
      <c r="H214" s="579"/>
      <c r="I214" s="582">
        <f ca="1">I205-I209-I213</f>
        <v>0.15820874087512493</v>
      </c>
      <c r="J214" s="1"/>
      <c r="K214" s="31"/>
      <c r="M214" s="604"/>
      <c r="N214" s="604"/>
      <c r="O214" s="614"/>
      <c r="P214" s="51"/>
      <c r="R214" s="604"/>
      <c r="S214" s="604"/>
      <c r="T214" s="614"/>
      <c r="U214" s="51"/>
      <c r="V214" s="51"/>
      <c r="Y214" s="51"/>
    </row>
    <row r="215" spans="1:25" ht="16.5" thickTop="1">
      <c r="A215" s="5"/>
      <c r="B215" s="1" t="s">
        <v>268</v>
      </c>
      <c r="C215" s="31"/>
      <c r="D215" s="31"/>
      <c r="E215" s="31"/>
      <c r="F215" s="31"/>
      <c r="G215" s="31"/>
      <c r="H215" s="31"/>
      <c r="I215" s="31"/>
      <c r="J215" s="1"/>
      <c r="K215" s="1"/>
      <c r="M215" s="51"/>
      <c r="N215" s="604"/>
      <c r="O215" s="614"/>
      <c r="P215" s="51"/>
      <c r="R215" s="51"/>
      <c r="S215" s="604"/>
      <c r="T215" s="614"/>
      <c r="U215" s="51"/>
      <c r="V215" s="51"/>
      <c r="Y215" s="51"/>
    </row>
    <row r="216" spans="1:25">
      <c r="A216" s="5"/>
      <c r="B216" s="1"/>
      <c r="C216" s="31"/>
      <c r="D216" s="31"/>
      <c r="E216" s="31"/>
      <c r="F216" s="31"/>
      <c r="G216" s="31"/>
      <c r="H216" s="31"/>
      <c r="I216" s="31"/>
      <c r="J216" s="1"/>
      <c r="K216" s="1"/>
      <c r="M216" s="51"/>
      <c r="N216" s="604"/>
      <c r="O216" s="614"/>
      <c r="P216" s="51"/>
      <c r="R216" s="51"/>
      <c r="S216" s="604"/>
      <c r="T216" s="614"/>
      <c r="U216" s="51"/>
      <c r="V216" s="51"/>
      <c r="Y216" s="51"/>
    </row>
    <row r="217" spans="1:25">
      <c r="A217" s="5"/>
      <c r="B217" s="1"/>
      <c r="C217" s="31"/>
      <c r="D217" s="31"/>
      <c r="E217" s="31"/>
      <c r="F217" s="31"/>
      <c r="G217" s="31"/>
      <c r="H217" s="31"/>
      <c r="I217" s="31"/>
      <c r="J217" s="1"/>
      <c r="K217" s="85" t="str">
        <f>K1</f>
        <v>Attachment O -- Republic</v>
      </c>
      <c r="M217" s="51"/>
      <c r="N217" s="604"/>
      <c r="O217" s="614"/>
      <c r="P217" s="51"/>
      <c r="R217" s="51"/>
      <c r="S217" s="604"/>
      <c r="T217" s="614"/>
      <c r="U217" s="51"/>
      <c r="V217" s="51"/>
      <c r="Y217" s="51"/>
    </row>
    <row r="218" spans="1:25">
      <c r="B218" s="1"/>
      <c r="C218" s="1"/>
      <c r="D218" s="2"/>
      <c r="E218" s="1"/>
      <c r="F218" s="1"/>
      <c r="G218" s="1"/>
      <c r="H218" s="1"/>
      <c r="I218" s="1" t="str">
        <f>$I$3</f>
        <v>Actual ATRR</v>
      </c>
      <c r="J218" s="691" t="s">
        <v>183</v>
      </c>
      <c r="K218" s="691"/>
      <c r="M218" s="51"/>
      <c r="N218" s="604"/>
      <c r="O218" s="614"/>
      <c r="P218" s="51"/>
      <c r="R218" s="51"/>
      <c r="S218" s="604"/>
      <c r="T218" s="614"/>
      <c r="U218" s="51"/>
      <c r="V218" s="51"/>
      <c r="Y218" s="51"/>
    </row>
    <row r="219" spans="1:25">
      <c r="B219" s="1" t="s">
        <v>0</v>
      </c>
      <c r="C219" s="1"/>
      <c r="D219" s="2" t="s">
        <v>1</v>
      </c>
      <c r="E219" s="1"/>
      <c r="F219" s="1"/>
      <c r="G219" s="1"/>
      <c r="H219" s="86" t="str">
        <f>+H4</f>
        <v>For the 12 months ended</v>
      </c>
      <c r="I219" s="1"/>
      <c r="J219" s="1"/>
      <c r="K219" s="97">
        <f>K4</f>
        <v>46022</v>
      </c>
      <c r="M219" s="51"/>
      <c r="N219" s="604"/>
      <c r="O219" s="614"/>
      <c r="P219" s="51"/>
      <c r="R219" s="51"/>
      <c r="S219" s="604"/>
      <c r="T219" s="614"/>
      <c r="U219" s="51"/>
      <c r="V219" s="51"/>
      <c r="Y219" s="51"/>
    </row>
    <row r="220" spans="1:25">
      <c r="B220" s="1"/>
      <c r="C220" s="31" t="s">
        <v>2</v>
      </c>
      <c r="D220" s="31" t="s">
        <v>3</v>
      </c>
      <c r="E220" s="31"/>
      <c r="F220" s="31"/>
      <c r="G220" s="31"/>
      <c r="H220" s="1"/>
      <c r="I220" s="1"/>
      <c r="J220" s="1"/>
      <c r="K220" s="1"/>
      <c r="M220" s="51"/>
      <c r="N220" s="604"/>
      <c r="O220" s="614"/>
      <c r="P220" s="51"/>
      <c r="R220" s="51"/>
      <c r="S220" s="604"/>
      <c r="T220" s="614"/>
      <c r="U220" s="51"/>
      <c r="V220" s="51"/>
      <c r="Y220" s="51"/>
    </row>
    <row r="221" spans="1:25" ht="9" customHeight="1">
      <c r="A221" s="5"/>
      <c r="J221" s="31"/>
      <c r="K221" s="31"/>
      <c r="M221" s="51"/>
      <c r="N221" s="604"/>
      <c r="O221" s="614"/>
      <c r="P221" s="51"/>
      <c r="R221" s="51"/>
      <c r="S221" s="604"/>
      <c r="T221" s="614"/>
      <c r="U221" s="51"/>
      <c r="V221" s="51"/>
      <c r="Y221" s="51"/>
    </row>
    <row r="222" spans="1:25">
      <c r="A222" s="5"/>
      <c r="D222" s="93" t="str">
        <f>D7</f>
        <v>REPUBLIC TRANSMISSION, LLC</v>
      </c>
      <c r="J222" s="31"/>
      <c r="K222" s="31"/>
      <c r="M222" s="51"/>
      <c r="N222" s="604"/>
      <c r="O222" s="614"/>
      <c r="P222" s="51"/>
      <c r="R222" s="51"/>
      <c r="S222" s="604"/>
      <c r="T222" s="614"/>
      <c r="U222" s="51"/>
      <c r="V222" s="51"/>
      <c r="Y222" s="51"/>
    </row>
    <row r="223" spans="1:25">
      <c r="A223" s="5"/>
      <c r="C223" s="45" t="s">
        <v>74</v>
      </c>
      <c r="E223" s="1"/>
      <c r="F223" s="1"/>
      <c r="G223" s="1"/>
      <c r="H223" s="1"/>
      <c r="I223" s="1"/>
      <c r="J223" s="31"/>
      <c r="K223" s="31"/>
      <c r="M223" s="51"/>
      <c r="N223" s="604"/>
      <c r="O223" s="614"/>
      <c r="P223" s="51"/>
      <c r="R223" s="51"/>
      <c r="S223" s="604"/>
      <c r="T223" s="614"/>
      <c r="U223" s="51"/>
      <c r="V223" s="51"/>
      <c r="Y223" s="615"/>
    </row>
    <row r="224" spans="1:25">
      <c r="A224" s="5" t="s">
        <v>4</v>
      </c>
      <c r="B224" s="45"/>
      <c r="C224" s="1"/>
      <c r="D224" s="1"/>
      <c r="E224" s="1"/>
      <c r="F224" s="1"/>
      <c r="G224" s="1"/>
      <c r="H224" s="1"/>
      <c r="I224" s="1"/>
      <c r="J224" s="31"/>
      <c r="K224" s="31"/>
      <c r="M224" s="615"/>
      <c r="N224" s="604"/>
      <c r="O224" s="614"/>
      <c r="P224" s="51"/>
      <c r="R224" s="615"/>
      <c r="S224" s="604"/>
      <c r="T224" s="614"/>
      <c r="U224" s="51"/>
      <c r="V224" s="51"/>
      <c r="Y224" s="615"/>
    </row>
    <row r="225" spans="1:25" ht="16.5" thickBot="1">
      <c r="A225" s="6" t="s">
        <v>6</v>
      </c>
      <c r="B225" s="1" t="s">
        <v>77</v>
      </c>
      <c r="C225" s="1"/>
      <c r="D225" s="1"/>
      <c r="E225" s="1"/>
      <c r="F225" s="1"/>
      <c r="G225" s="1"/>
      <c r="J225" s="31"/>
      <c r="K225" s="31"/>
      <c r="M225" s="615"/>
      <c r="N225" s="604"/>
      <c r="O225" s="606"/>
      <c r="P225" s="51"/>
      <c r="R225" s="615"/>
      <c r="S225" s="604"/>
      <c r="T225" s="606"/>
      <c r="U225" s="51"/>
      <c r="V225" s="51"/>
      <c r="Y225" s="615"/>
    </row>
    <row r="226" spans="1:25">
      <c r="A226" s="5">
        <v>1</v>
      </c>
      <c r="B226" s="1" t="s">
        <v>233</v>
      </c>
      <c r="C226" s="1"/>
      <c r="D226" s="31"/>
      <c r="E226" s="31"/>
      <c r="F226" s="31"/>
      <c r="G226" s="31"/>
      <c r="H226" s="31"/>
      <c r="I226" s="572">
        <f>D87</f>
        <v>50380329.300339237</v>
      </c>
      <c r="J226" s="31"/>
      <c r="K226" s="31"/>
      <c r="M226" s="615"/>
      <c r="N226" s="604"/>
      <c r="O226" s="608"/>
      <c r="P226" s="51"/>
      <c r="R226" s="615"/>
      <c r="S226" s="604"/>
      <c r="T226" s="608"/>
      <c r="U226" s="51"/>
      <c r="V226" s="51"/>
      <c r="Y226" s="615"/>
    </row>
    <row r="227" spans="1:25">
      <c r="A227" s="5">
        <v>2</v>
      </c>
      <c r="B227" s="1" t="s">
        <v>232</v>
      </c>
      <c r="I227" s="585">
        <v>0</v>
      </c>
      <c r="J227" s="31"/>
      <c r="K227" s="31"/>
      <c r="M227" s="615"/>
      <c r="N227" s="604"/>
      <c r="O227" s="606"/>
      <c r="P227" s="51"/>
      <c r="R227" s="615"/>
      <c r="S227" s="604"/>
      <c r="T227" s="606"/>
      <c r="U227" s="51"/>
      <c r="V227" s="51"/>
      <c r="Y227" s="615"/>
    </row>
    <row r="228" spans="1:25" ht="16.5" thickBot="1">
      <c r="A228" s="5">
        <v>3</v>
      </c>
      <c r="B228" s="12" t="s">
        <v>234</v>
      </c>
      <c r="C228" s="12"/>
      <c r="D228" s="31"/>
      <c r="E228" s="31"/>
      <c r="F228" s="31"/>
      <c r="G228" s="61"/>
      <c r="H228" s="31"/>
      <c r="I228" s="581">
        <v>0</v>
      </c>
      <c r="J228" s="31"/>
      <c r="K228" s="31"/>
      <c r="M228" s="615"/>
      <c r="N228" s="604"/>
      <c r="O228" s="606"/>
      <c r="P228" s="51"/>
      <c r="R228" s="615"/>
      <c r="S228" s="604"/>
      <c r="T228" s="606"/>
      <c r="U228" s="51"/>
      <c r="V228" s="51"/>
      <c r="Y228" s="615"/>
    </row>
    <row r="229" spans="1:25">
      <c r="A229" s="5">
        <v>4</v>
      </c>
      <c r="B229" s="1" t="s">
        <v>179</v>
      </c>
      <c r="C229" s="1"/>
      <c r="D229" s="31"/>
      <c r="E229" s="31"/>
      <c r="F229" s="31"/>
      <c r="G229" s="61"/>
      <c r="H229" s="31"/>
      <c r="I229" s="572">
        <f>I226-I227-I228</f>
        <v>50380329.300339237</v>
      </c>
      <c r="J229" s="31"/>
      <c r="K229" s="31"/>
      <c r="M229" s="615"/>
      <c r="N229" s="604"/>
      <c r="O229" s="608"/>
      <c r="P229" s="51"/>
      <c r="R229" s="615"/>
      <c r="S229" s="604"/>
      <c r="T229" s="608"/>
      <c r="U229" s="51"/>
      <c r="V229" s="51"/>
      <c r="Y229" s="615"/>
    </row>
    <row r="230" spans="1:25" ht="9" customHeight="1">
      <c r="A230" s="5"/>
      <c r="C230" s="1"/>
      <c r="D230" s="31"/>
      <c r="E230" s="31"/>
      <c r="F230" s="31"/>
      <c r="G230" s="61"/>
      <c r="H230" s="31"/>
      <c r="J230" s="31"/>
      <c r="K230" s="31"/>
      <c r="M230" s="615"/>
      <c r="N230" s="604"/>
      <c r="O230" s="606"/>
      <c r="P230" s="51"/>
      <c r="R230" s="615"/>
      <c r="S230" s="604"/>
      <c r="T230" s="606"/>
      <c r="U230" s="51"/>
      <c r="V230" s="51"/>
      <c r="Y230" s="615"/>
    </row>
    <row r="231" spans="1:25">
      <c r="A231" s="5">
        <v>5</v>
      </c>
      <c r="B231" s="1" t="s">
        <v>235</v>
      </c>
      <c r="C231" s="32"/>
      <c r="D231" s="32"/>
      <c r="E231" s="32"/>
      <c r="F231" s="32"/>
      <c r="G231" s="41"/>
      <c r="H231" s="31" t="s">
        <v>78</v>
      </c>
      <c r="I231" s="98">
        <f>IF(I226&gt;0,I229/I226,0)</f>
        <v>1</v>
      </c>
      <c r="J231" s="31"/>
      <c r="K231" s="31"/>
      <c r="M231" s="615"/>
      <c r="N231" s="604"/>
      <c r="O231" s="606"/>
      <c r="P231" s="51"/>
      <c r="R231" s="615"/>
      <c r="S231" s="604"/>
      <c r="T231" s="606"/>
      <c r="U231" s="51"/>
      <c r="V231" s="51"/>
      <c r="Y231" s="615"/>
    </row>
    <row r="232" spans="1:25" ht="9" customHeight="1">
      <c r="A232" s="5"/>
      <c r="J232" s="31"/>
      <c r="K232" s="31"/>
      <c r="M232" s="615"/>
      <c r="N232" s="604"/>
      <c r="O232" s="606"/>
      <c r="P232" s="51"/>
      <c r="R232" s="615"/>
      <c r="S232" s="604"/>
      <c r="T232" s="606"/>
      <c r="U232" s="51"/>
      <c r="V232" s="51"/>
      <c r="Y232" s="615"/>
    </row>
    <row r="233" spans="1:25">
      <c r="A233" s="5"/>
      <c r="B233" s="1" t="s">
        <v>75</v>
      </c>
      <c r="J233" s="31"/>
      <c r="K233" s="31"/>
      <c r="M233" s="615"/>
      <c r="N233" s="604"/>
      <c r="O233" s="606"/>
      <c r="P233" s="51"/>
      <c r="R233" s="615"/>
      <c r="S233" s="604"/>
      <c r="T233" s="606"/>
      <c r="U233" s="51"/>
      <c r="V233" s="51"/>
      <c r="Y233" s="615"/>
    </row>
    <row r="234" spans="1:25">
      <c r="A234" s="5">
        <v>6</v>
      </c>
      <c r="B234" s="24" t="s">
        <v>236</v>
      </c>
      <c r="D234" s="1"/>
      <c r="E234" s="1"/>
      <c r="F234" s="1"/>
      <c r="G234" s="5"/>
      <c r="H234" s="1"/>
      <c r="I234" s="572">
        <f>D155</f>
        <v>409088.58467028639</v>
      </c>
      <c r="J234" s="31"/>
      <c r="K234" s="31"/>
      <c r="M234" s="615"/>
      <c r="N234" s="604"/>
      <c r="O234" s="608"/>
      <c r="P234" s="51"/>
      <c r="R234" s="615"/>
      <c r="S234" s="604"/>
      <c r="T234" s="608"/>
      <c r="U234" s="51"/>
      <c r="V234" s="51"/>
      <c r="Y234" s="615"/>
    </row>
    <row r="235" spans="1:25" ht="16.5" thickBot="1">
      <c r="A235" s="5">
        <v>7</v>
      </c>
      <c r="B235" s="12" t="s">
        <v>237</v>
      </c>
      <c r="C235" s="12"/>
      <c r="D235" s="31"/>
      <c r="E235" s="31"/>
      <c r="F235" s="31"/>
      <c r="G235" s="31"/>
      <c r="H235" s="31"/>
      <c r="I235" s="581">
        <v>0</v>
      </c>
      <c r="J235" s="31"/>
      <c r="K235" s="31"/>
      <c r="M235" s="615"/>
      <c r="N235" s="604"/>
      <c r="O235" s="606"/>
      <c r="P235" s="51"/>
      <c r="R235" s="615"/>
      <c r="S235" s="604"/>
      <c r="T235" s="606"/>
      <c r="U235" s="51"/>
      <c r="V235" s="51"/>
      <c r="Y235" s="615"/>
    </row>
    <row r="236" spans="1:25">
      <c r="A236" s="5">
        <v>8</v>
      </c>
      <c r="B236" s="1" t="s">
        <v>238</v>
      </c>
      <c r="C236" s="32"/>
      <c r="D236" s="32"/>
      <c r="E236" s="32"/>
      <c r="F236" s="32"/>
      <c r="G236" s="41"/>
      <c r="H236" s="32"/>
      <c r="I236" s="572">
        <f>+I234-I235</f>
        <v>409088.58467028639</v>
      </c>
      <c r="M236" s="615"/>
      <c r="N236" s="604"/>
      <c r="O236" s="608"/>
      <c r="P236" s="51"/>
      <c r="R236" s="615"/>
      <c r="S236" s="604"/>
      <c r="T236" s="608"/>
      <c r="U236" s="51"/>
      <c r="V236" s="51"/>
      <c r="Y236" s="615"/>
    </row>
    <row r="237" spans="1:25">
      <c r="A237" s="5"/>
      <c r="B237" s="1"/>
      <c r="C237" s="1"/>
      <c r="D237" s="31"/>
      <c r="E237" s="31"/>
      <c r="F237" s="31"/>
      <c r="G237" s="31"/>
      <c r="M237" s="615"/>
      <c r="N237" s="604"/>
      <c r="O237" s="606"/>
      <c r="P237" s="51"/>
      <c r="R237" s="615"/>
      <c r="S237" s="604"/>
      <c r="T237" s="606"/>
      <c r="U237" s="51"/>
      <c r="V237" s="51"/>
      <c r="Y237" s="615"/>
    </row>
    <row r="238" spans="1:25">
      <c r="A238" s="5">
        <v>9</v>
      </c>
      <c r="B238" s="1" t="s">
        <v>239</v>
      </c>
      <c r="C238" s="1"/>
      <c r="D238" s="31"/>
      <c r="E238" s="31"/>
      <c r="F238" s="31"/>
      <c r="G238" s="31"/>
      <c r="H238" s="31"/>
      <c r="I238" s="88">
        <f>IF(I234&gt;0,I236/I234,0)</f>
        <v>1</v>
      </c>
      <c r="M238" s="615"/>
      <c r="N238" s="604"/>
      <c r="O238" s="606"/>
      <c r="P238" s="51"/>
      <c r="R238" s="615"/>
      <c r="S238" s="604"/>
      <c r="T238" s="606"/>
      <c r="U238" s="51"/>
      <c r="V238" s="51"/>
      <c r="Y238" s="615"/>
    </row>
    <row r="239" spans="1:25">
      <c r="A239" s="5">
        <v>10</v>
      </c>
      <c r="B239" s="1" t="s">
        <v>240</v>
      </c>
      <c r="C239" s="1"/>
      <c r="D239" s="31"/>
      <c r="E239" s="31"/>
      <c r="F239" s="31"/>
      <c r="G239" s="31"/>
      <c r="H239" s="1" t="s">
        <v>11</v>
      </c>
      <c r="I239" s="88">
        <f>I231</f>
        <v>1</v>
      </c>
      <c r="M239" s="615"/>
      <c r="N239" s="604"/>
      <c r="O239" s="606"/>
      <c r="P239" s="51"/>
      <c r="R239" s="615"/>
      <c r="S239" s="604"/>
      <c r="T239" s="606"/>
      <c r="U239" s="51"/>
      <c r="V239" s="51"/>
      <c r="Y239" s="615"/>
    </row>
    <row r="240" spans="1:25">
      <c r="A240" s="5">
        <v>11</v>
      </c>
      <c r="B240" s="1" t="s">
        <v>241</v>
      </c>
      <c r="C240" s="1"/>
      <c r="D240" s="1"/>
      <c r="E240" s="1"/>
      <c r="F240" s="1"/>
      <c r="G240" s="1"/>
      <c r="H240" s="1" t="s">
        <v>76</v>
      </c>
      <c r="I240" s="80">
        <f>+I239*I238</f>
        <v>1</v>
      </c>
      <c r="M240" s="615"/>
      <c r="N240" s="604"/>
      <c r="O240" s="606"/>
      <c r="P240" s="51"/>
      <c r="R240" s="615"/>
      <c r="S240" s="604"/>
      <c r="T240" s="606"/>
      <c r="U240" s="51"/>
      <c r="V240" s="51"/>
      <c r="Y240" s="615"/>
    </row>
    <row r="241" spans="1:25">
      <c r="A241" s="5"/>
      <c r="C241" s="1"/>
      <c r="D241" s="31"/>
      <c r="E241" s="31"/>
      <c r="F241" s="31"/>
      <c r="G241" s="61"/>
      <c r="H241" s="31"/>
      <c r="M241" s="615"/>
      <c r="N241" s="604"/>
      <c r="O241" s="606"/>
      <c r="P241" s="51"/>
      <c r="R241" s="615"/>
      <c r="S241" s="604"/>
      <c r="T241" s="606"/>
      <c r="U241" s="51"/>
      <c r="V241" s="51"/>
      <c r="Y241" s="615"/>
    </row>
    <row r="242" spans="1:25">
      <c r="A242" s="5" t="s">
        <v>2</v>
      </c>
      <c r="B242" s="1" t="s">
        <v>345</v>
      </c>
      <c r="C242" s="31"/>
      <c r="D242" s="31"/>
      <c r="E242" s="31"/>
      <c r="F242" s="31"/>
      <c r="G242" s="31"/>
      <c r="H242" s="31"/>
      <c r="I242" s="31"/>
      <c r="J242" s="31"/>
      <c r="K242" s="31"/>
      <c r="M242" s="615"/>
      <c r="N242" s="604"/>
      <c r="O242" s="606"/>
      <c r="P242" s="51"/>
      <c r="R242" s="615"/>
      <c r="S242" s="604"/>
      <c r="T242" s="606"/>
      <c r="U242" s="51"/>
      <c r="V242" s="51"/>
      <c r="Y242" s="615"/>
    </row>
    <row r="243" spans="1:25" ht="16.5" thickBot="1">
      <c r="A243" s="5" t="s">
        <v>2</v>
      </c>
      <c r="B243" s="1"/>
      <c r="C243" s="62" t="s">
        <v>79</v>
      </c>
      <c r="D243" s="63" t="s">
        <v>80</v>
      </c>
      <c r="E243" s="63" t="s">
        <v>11</v>
      </c>
      <c r="F243" s="31"/>
      <c r="G243" s="63" t="s">
        <v>81</v>
      </c>
      <c r="H243" s="31"/>
      <c r="I243" s="31"/>
      <c r="J243" s="31"/>
      <c r="K243" s="31"/>
      <c r="M243" s="615"/>
      <c r="N243" s="604"/>
      <c r="O243" s="606"/>
      <c r="P243" s="51"/>
      <c r="R243" s="615"/>
      <c r="S243" s="604"/>
      <c r="T243" s="606"/>
      <c r="U243" s="51"/>
      <c r="V243" s="51"/>
      <c r="Y243" s="615"/>
    </row>
    <row r="244" spans="1:25">
      <c r="A244" s="5">
        <v>12</v>
      </c>
      <c r="B244" s="1" t="s">
        <v>43</v>
      </c>
      <c r="C244" s="31" t="s">
        <v>206</v>
      </c>
      <c r="D244" s="60">
        <v>0</v>
      </c>
      <c r="E244" s="64">
        <v>0</v>
      </c>
      <c r="F244" s="64"/>
      <c r="G244" s="21">
        <f>D244*E244</f>
        <v>0</v>
      </c>
      <c r="H244" s="31"/>
      <c r="I244" s="31"/>
      <c r="J244" s="31"/>
      <c r="K244" s="31"/>
      <c r="M244" s="615"/>
      <c r="N244" s="604"/>
      <c r="O244" s="606"/>
      <c r="P244" s="51"/>
      <c r="R244" s="615"/>
      <c r="S244" s="604"/>
      <c r="T244" s="606"/>
      <c r="U244" s="51"/>
      <c r="V244" s="51"/>
      <c r="Y244" s="615"/>
    </row>
    <row r="245" spans="1:25">
      <c r="A245" s="5">
        <v>13</v>
      </c>
      <c r="B245" s="1" t="s">
        <v>45</v>
      </c>
      <c r="C245" s="31" t="s">
        <v>207</v>
      </c>
      <c r="D245" s="60">
        <v>1</v>
      </c>
      <c r="E245" s="99">
        <f>+I231</f>
        <v>1</v>
      </c>
      <c r="F245" s="64"/>
      <c r="G245" s="21">
        <f>D245*E245</f>
        <v>1</v>
      </c>
      <c r="H245" s="31"/>
      <c r="I245" s="31"/>
      <c r="J245" s="31"/>
      <c r="K245" s="31"/>
      <c r="M245" s="615"/>
      <c r="N245" s="604"/>
      <c r="O245" s="606"/>
      <c r="P245" s="51"/>
      <c r="R245" s="615"/>
      <c r="S245" s="604"/>
      <c r="T245" s="606"/>
      <c r="U245" s="51"/>
      <c r="V245" s="51"/>
      <c r="Y245" s="615"/>
    </row>
    <row r="246" spans="1:25">
      <c r="A246" s="5">
        <v>14</v>
      </c>
      <c r="B246" s="1" t="s">
        <v>46</v>
      </c>
      <c r="C246" s="31" t="s">
        <v>208</v>
      </c>
      <c r="D246" s="60">
        <v>0</v>
      </c>
      <c r="E246" s="64">
        <v>0</v>
      </c>
      <c r="F246" s="64"/>
      <c r="G246" s="21">
        <f>D246*E246</f>
        <v>0</v>
      </c>
      <c r="H246" s="31"/>
      <c r="I246" s="61" t="s">
        <v>82</v>
      </c>
      <c r="J246" s="31"/>
      <c r="K246" s="31"/>
      <c r="M246" s="615"/>
      <c r="N246" s="604"/>
      <c r="O246" s="606"/>
      <c r="P246" s="51"/>
      <c r="R246" s="615"/>
      <c r="S246" s="604"/>
      <c r="T246" s="606"/>
      <c r="U246" s="51"/>
      <c r="V246" s="51"/>
      <c r="Y246" s="615"/>
    </row>
    <row r="247" spans="1:25" ht="16.5" thickBot="1">
      <c r="A247" s="5">
        <v>15</v>
      </c>
      <c r="B247" s="1" t="s">
        <v>83</v>
      </c>
      <c r="C247" s="31" t="s">
        <v>326</v>
      </c>
      <c r="D247" s="59">
        <v>0</v>
      </c>
      <c r="E247" s="64">
        <v>0</v>
      </c>
      <c r="F247" s="64"/>
      <c r="G247" s="81">
        <f>D247*E247</f>
        <v>0</v>
      </c>
      <c r="H247" s="31"/>
      <c r="I247" s="6" t="s">
        <v>84</v>
      </c>
      <c r="J247" s="31"/>
      <c r="K247" s="31"/>
      <c r="M247" s="615"/>
      <c r="N247" s="604"/>
      <c r="O247" s="606"/>
      <c r="P247" s="51"/>
      <c r="R247" s="615"/>
      <c r="S247" s="604"/>
      <c r="T247" s="606"/>
      <c r="U247" s="51"/>
      <c r="V247" s="51"/>
      <c r="Y247" s="615"/>
    </row>
    <row r="248" spans="1:25">
      <c r="A248" s="5">
        <v>16</v>
      </c>
      <c r="B248" s="1" t="s">
        <v>172</v>
      </c>
      <c r="C248" s="31"/>
      <c r="D248" s="20">
        <f>SUM(D244:D247)</f>
        <v>1</v>
      </c>
      <c r="E248" s="31"/>
      <c r="F248" s="31"/>
      <c r="G248" s="21">
        <f>SUM(G244:G247)</f>
        <v>1</v>
      </c>
      <c r="H248" s="5" t="s">
        <v>85</v>
      </c>
      <c r="I248" s="88">
        <f>IF(G248&gt;0,G248/D248,0)</f>
        <v>1</v>
      </c>
      <c r="J248" s="61" t="s">
        <v>85</v>
      </c>
      <c r="K248" s="31" t="s">
        <v>164</v>
      </c>
      <c r="M248" s="615"/>
      <c r="N248" s="604"/>
      <c r="O248" s="606"/>
      <c r="P248" s="51"/>
      <c r="R248" s="615"/>
      <c r="S248" s="604"/>
      <c r="T248" s="606"/>
      <c r="U248" s="51"/>
      <c r="V248" s="51"/>
      <c r="Y248" s="615"/>
    </row>
    <row r="249" spans="1:25" ht="9" customHeight="1">
      <c r="A249" s="5"/>
      <c r="B249" s="1"/>
      <c r="C249" s="31"/>
      <c r="D249" s="53"/>
      <c r="E249" s="31"/>
      <c r="F249" s="31"/>
      <c r="G249" s="31"/>
      <c r="H249" s="31"/>
      <c r="I249" s="31"/>
      <c r="J249" s="31"/>
      <c r="K249" s="31"/>
      <c r="M249" s="615"/>
      <c r="N249" s="604"/>
      <c r="O249" s="606"/>
      <c r="P249" s="51"/>
      <c r="R249" s="615"/>
      <c r="S249" s="604"/>
      <c r="T249" s="606"/>
      <c r="U249" s="51"/>
      <c r="V249" s="51"/>
      <c r="Y249" s="615"/>
    </row>
    <row r="250" spans="1:25">
      <c r="A250" s="5"/>
      <c r="B250" s="1" t="s">
        <v>242</v>
      </c>
      <c r="C250" s="31"/>
      <c r="D250" s="65" t="s">
        <v>80</v>
      </c>
      <c r="E250" s="31"/>
      <c r="F250" s="31"/>
      <c r="G250" s="61" t="s">
        <v>86</v>
      </c>
      <c r="H250" s="13" t="s">
        <v>2</v>
      </c>
      <c r="I250" s="91" t="str">
        <f>+I246</f>
        <v>W&amp;S Allocator</v>
      </c>
      <c r="J250" s="31"/>
      <c r="K250" s="31"/>
      <c r="M250" s="615"/>
      <c r="N250" s="604"/>
      <c r="O250" s="606"/>
      <c r="P250" s="51"/>
      <c r="R250" s="615"/>
      <c r="S250" s="604"/>
      <c r="T250" s="606"/>
      <c r="U250" s="51"/>
      <c r="V250" s="51"/>
      <c r="Y250" s="615"/>
    </row>
    <row r="251" spans="1:25">
      <c r="A251" s="5">
        <v>17</v>
      </c>
      <c r="B251" s="1" t="s">
        <v>87</v>
      </c>
      <c r="C251" s="31" t="s">
        <v>88</v>
      </c>
      <c r="D251" s="60">
        <v>0</v>
      </c>
      <c r="E251" s="31"/>
      <c r="G251" s="5" t="s">
        <v>89</v>
      </c>
      <c r="H251" s="13"/>
      <c r="I251" s="5" t="s">
        <v>90</v>
      </c>
      <c r="J251" s="31"/>
      <c r="K251" s="5" t="s">
        <v>91</v>
      </c>
      <c r="M251" s="615"/>
      <c r="N251" s="604"/>
      <c r="O251" s="606"/>
      <c r="P251" s="51"/>
      <c r="R251" s="615"/>
      <c r="S251" s="604"/>
      <c r="T251" s="606"/>
      <c r="U251" s="51"/>
      <c r="V251" s="51"/>
      <c r="Y251" s="615"/>
    </row>
    <row r="252" spans="1:25">
      <c r="A252" s="5">
        <v>18</v>
      </c>
      <c r="B252" s="1" t="s">
        <v>92</v>
      </c>
      <c r="C252" s="31" t="s">
        <v>188</v>
      </c>
      <c r="D252" s="60">
        <v>0</v>
      </c>
      <c r="E252" s="31"/>
      <c r="G252" s="80">
        <f>IF(D254&gt;0,D251/D254,0)</f>
        <v>0</v>
      </c>
      <c r="H252" s="61" t="s">
        <v>93</v>
      </c>
      <c r="I252" s="80">
        <f>I248</f>
        <v>1</v>
      </c>
      <c r="J252" s="13" t="s">
        <v>85</v>
      </c>
      <c r="K252" s="80">
        <f>I252*G252</f>
        <v>0</v>
      </c>
      <c r="M252" s="615"/>
      <c r="N252" s="604"/>
      <c r="O252" s="606"/>
      <c r="P252" s="51"/>
      <c r="R252" s="615"/>
      <c r="S252" s="604"/>
      <c r="T252" s="606"/>
      <c r="U252" s="51"/>
      <c r="V252" s="51"/>
      <c r="Y252" s="615"/>
    </row>
    <row r="253" spans="1:25" ht="16.5" thickBot="1">
      <c r="A253" s="5">
        <v>19</v>
      </c>
      <c r="B253" s="12" t="s">
        <v>94</v>
      </c>
      <c r="C253" s="62" t="s">
        <v>189</v>
      </c>
      <c r="D253" s="59">
        <v>0</v>
      </c>
      <c r="E253" s="31"/>
      <c r="F253" s="31"/>
      <c r="G253" s="31" t="s">
        <v>2</v>
      </c>
      <c r="H253" s="31"/>
      <c r="I253" s="31"/>
      <c r="J253" s="31"/>
      <c r="K253" s="31"/>
      <c r="M253" s="615"/>
      <c r="N253" s="604"/>
      <c r="O253" s="606"/>
      <c r="P253" s="51"/>
      <c r="R253" s="615"/>
      <c r="S253" s="604"/>
      <c r="T253" s="606"/>
      <c r="U253" s="51"/>
      <c r="V253" s="51"/>
      <c r="Y253" s="615"/>
    </row>
    <row r="254" spans="1:25">
      <c r="A254" s="5">
        <v>20</v>
      </c>
      <c r="B254" s="1" t="s">
        <v>151</v>
      </c>
      <c r="C254" s="31"/>
      <c r="D254" s="20">
        <f>D251+D252+D253</f>
        <v>0</v>
      </c>
      <c r="E254" s="31"/>
      <c r="F254" s="31"/>
      <c r="G254" s="31"/>
      <c r="H254" s="31"/>
      <c r="I254" s="31"/>
      <c r="J254" s="31"/>
      <c r="K254" s="31"/>
      <c r="M254" s="615"/>
      <c r="N254" s="604"/>
      <c r="O254" s="606"/>
      <c r="P254" s="51"/>
      <c r="R254" s="615"/>
      <c r="S254" s="604"/>
      <c r="T254" s="606"/>
      <c r="U254" s="51"/>
      <c r="V254" s="51"/>
      <c r="Y254" s="615"/>
    </row>
    <row r="255" spans="1:25" ht="9" customHeight="1">
      <c r="A255" s="5"/>
      <c r="B255" s="1"/>
      <c r="C255" s="31"/>
      <c r="E255" s="31"/>
      <c r="F255" s="31"/>
      <c r="G255" s="31"/>
      <c r="H255" s="31"/>
      <c r="I255" s="31"/>
      <c r="J255" s="31"/>
      <c r="K255" s="31"/>
      <c r="M255" s="615"/>
      <c r="N255" s="604"/>
      <c r="O255" s="606"/>
      <c r="P255" s="51"/>
      <c r="R255" s="615"/>
      <c r="S255" s="604"/>
      <c r="T255" s="606"/>
      <c r="U255" s="51"/>
      <c r="V255" s="51"/>
      <c r="Y255" s="615"/>
    </row>
    <row r="256" spans="1:25" ht="16.5" thickBot="1">
      <c r="A256" s="5"/>
      <c r="B256" s="1" t="s">
        <v>95</v>
      </c>
      <c r="C256" s="31"/>
      <c r="D256" s="31"/>
      <c r="E256" s="31"/>
      <c r="F256" s="31"/>
      <c r="G256" s="31"/>
      <c r="H256" s="31"/>
      <c r="I256" s="63" t="s">
        <v>80</v>
      </c>
      <c r="J256" s="31"/>
      <c r="K256" s="31"/>
      <c r="M256" s="615"/>
      <c r="N256" s="604"/>
      <c r="O256" s="606"/>
      <c r="P256" s="51"/>
      <c r="R256" s="615"/>
      <c r="S256" s="604"/>
      <c r="T256" s="606"/>
      <c r="U256" s="51"/>
      <c r="V256" s="51"/>
      <c r="Y256" s="615"/>
    </row>
    <row r="257" spans="1:25">
      <c r="A257" s="5">
        <v>21</v>
      </c>
      <c r="B257" s="1"/>
      <c r="C257" s="31" t="s">
        <v>192</v>
      </c>
      <c r="D257" s="31"/>
      <c r="E257" s="31"/>
      <c r="F257" s="31"/>
      <c r="G257" s="31"/>
      <c r="H257" s="31"/>
      <c r="I257" s="66">
        <f ca="1">'WP5 - WACC'!D7</f>
        <v>725871.22</v>
      </c>
      <c r="J257" s="31"/>
      <c r="K257" s="31"/>
      <c r="M257" s="615"/>
      <c r="N257" s="604"/>
      <c r="O257" s="608"/>
      <c r="P257" s="51"/>
      <c r="R257" s="615"/>
      <c r="S257" s="604"/>
      <c r="T257" s="608"/>
      <c r="U257" s="51"/>
      <c r="V257" s="51"/>
      <c r="Y257" s="615"/>
    </row>
    <row r="258" spans="1:25" ht="9" customHeight="1">
      <c r="A258" s="5"/>
      <c r="B258" s="1"/>
      <c r="C258" s="31"/>
      <c r="D258" s="31"/>
      <c r="E258" s="31"/>
      <c r="F258" s="31"/>
      <c r="G258" s="31"/>
      <c r="H258" s="31"/>
      <c r="I258" s="31"/>
      <c r="J258" s="31"/>
      <c r="K258" s="31"/>
      <c r="M258" s="615"/>
      <c r="N258" s="604"/>
      <c r="O258" s="606"/>
      <c r="P258" s="51"/>
      <c r="R258" s="615"/>
      <c r="S258" s="604"/>
      <c r="T258" s="606"/>
      <c r="U258" s="51"/>
      <c r="V258" s="51"/>
      <c r="Y258" s="615"/>
    </row>
    <row r="259" spans="1:25">
      <c r="A259" s="5">
        <v>22</v>
      </c>
      <c r="B259" s="1"/>
      <c r="C259" s="31" t="s">
        <v>96</v>
      </c>
      <c r="D259" s="31"/>
      <c r="E259" s="31"/>
      <c r="F259" s="31"/>
      <c r="G259" s="31"/>
      <c r="H259" s="31"/>
      <c r="I259" s="66">
        <v>0</v>
      </c>
      <c r="J259" s="31"/>
      <c r="K259" s="31"/>
      <c r="M259" s="615"/>
      <c r="N259" s="604"/>
      <c r="O259" s="606"/>
      <c r="P259" s="51"/>
      <c r="R259" s="615"/>
      <c r="S259" s="604"/>
      <c r="T259" s="606"/>
      <c r="U259" s="51"/>
      <c r="V259" s="51"/>
      <c r="Y259" s="615"/>
    </row>
    <row r="260" spans="1:25" ht="9" customHeight="1">
      <c r="A260" s="5"/>
      <c r="B260" s="1"/>
      <c r="C260" s="31"/>
      <c r="D260" s="31"/>
      <c r="E260" s="31"/>
      <c r="F260" s="31"/>
      <c r="G260" s="31"/>
      <c r="H260" s="31"/>
      <c r="I260" s="31"/>
      <c r="J260" s="31"/>
      <c r="K260" s="31"/>
      <c r="M260" s="615"/>
      <c r="N260" s="604"/>
      <c r="O260" s="606"/>
      <c r="P260" s="51"/>
      <c r="R260" s="615"/>
      <c r="S260" s="604"/>
      <c r="T260" s="606"/>
      <c r="U260" s="51"/>
      <c r="V260" s="51"/>
      <c r="Y260" s="615"/>
    </row>
    <row r="261" spans="1:25">
      <c r="A261" s="5"/>
      <c r="B261" s="1" t="s">
        <v>341</v>
      </c>
      <c r="C261" s="31"/>
      <c r="D261" s="31"/>
      <c r="E261" s="31"/>
      <c r="F261" s="31"/>
      <c r="G261" s="31"/>
      <c r="H261" s="31"/>
      <c r="I261" s="31"/>
      <c r="J261" s="31"/>
      <c r="K261" s="31"/>
      <c r="M261" s="615"/>
      <c r="N261" s="604"/>
      <c r="O261" s="606"/>
      <c r="P261" s="51"/>
      <c r="R261" s="615"/>
      <c r="S261" s="604"/>
      <c r="T261" s="606"/>
      <c r="U261" s="51"/>
      <c r="V261" s="51"/>
      <c r="Y261" s="615"/>
    </row>
    <row r="262" spans="1:25">
      <c r="A262" s="5">
        <v>23</v>
      </c>
      <c r="B262" s="1"/>
      <c r="C262" s="31" t="s">
        <v>193</v>
      </c>
      <c r="D262" s="1"/>
      <c r="E262" s="31"/>
      <c r="F262" s="31"/>
      <c r="G262" s="31"/>
      <c r="H262" s="31"/>
      <c r="I262" s="66">
        <f>'WP6 - Capital Structure'!D23</f>
        <v>20807496.688825898</v>
      </c>
      <c r="J262" s="31"/>
      <c r="K262" s="31"/>
      <c r="M262" s="615"/>
      <c r="N262" s="604"/>
      <c r="O262" s="608"/>
      <c r="P262" s="51"/>
      <c r="R262" s="615"/>
      <c r="S262" s="604"/>
      <c r="T262" s="608"/>
      <c r="U262" s="51"/>
      <c r="V262" s="51"/>
      <c r="Y262" s="615"/>
    </row>
    <row r="263" spans="1:25">
      <c r="A263" s="5">
        <v>24</v>
      </c>
      <c r="B263" s="1"/>
      <c r="C263" s="31" t="s">
        <v>173</v>
      </c>
      <c r="D263" s="31"/>
      <c r="E263" s="31"/>
      <c r="F263" s="31"/>
      <c r="G263" s="31"/>
      <c r="H263" s="31"/>
      <c r="I263" s="20">
        <f>-D269</f>
        <v>0</v>
      </c>
      <c r="J263" s="31"/>
      <c r="K263" s="31"/>
      <c r="M263" s="615"/>
      <c r="N263" s="604"/>
      <c r="O263" s="606"/>
      <c r="P263" s="51"/>
      <c r="R263" s="615"/>
      <c r="S263" s="604"/>
      <c r="T263" s="606"/>
      <c r="U263" s="51"/>
      <c r="V263" s="51"/>
      <c r="Y263" s="615"/>
    </row>
    <row r="264" spans="1:25" ht="16.5" thickBot="1">
      <c r="A264" s="5">
        <v>25</v>
      </c>
      <c r="B264" s="1"/>
      <c r="C264" s="31" t="s">
        <v>194</v>
      </c>
      <c r="D264" s="31"/>
      <c r="E264" s="31"/>
      <c r="F264" s="31"/>
      <c r="G264" s="31"/>
      <c r="H264" s="31"/>
      <c r="I264" s="59">
        <v>0</v>
      </c>
      <c r="J264" s="31"/>
      <c r="K264" s="31"/>
      <c r="M264" s="615"/>
      <c r="N264" s="604"/>
      <c r="O264" s="606"/>
      <c r="P264" s="51"/>
      <c r="R264" s="615"/>
      <c r="S264" s="604"/>
      <c r="T264" s="606"/>
      <c r="U264" s="51"/>
      <c r="V264" s="51"/>
      <c r="Y264" s="615"/>
    </row>
    <row r="265" spans="1:25">
      <c r="A265" s="5">
        <v>26</v>
      </c>
      <c r="B265" s="1"/>
      <c r="C265" s="31" t="s">
        <v>97</v>
      </c>
      <c r="D265" s="1" t="s">
        <v>98</v>
      </c>
      <c r="E265" s="1"/>
      <c r="F265" s="1"/>
      <c r="G265" s="1"/>
      <c r="H265" s="1"/>
      <c r="I265" s="575">
        <f>+I262+I263+I264</f>
        <v>20807496.688825898</v>
      </c>
      <c r="J265" s="31"/>
      <c r="K265" s="31"/>
      <c r="M265" s="615"/>
      <c r="N265" s="604"/>
      <c r="O265" s="606"/>
      <c r="P265" s="51"/>
      <c r="R265" s="615"/>
      <c r="S265" s="604"/>
      <c r="T265" s="606"/>
      <c r="U265" s="51"/>
      <c r="V265" s="51"/>
      <c r="Y265" s="615"/>
    </row>
    <row r="266" spans="1:25">
      <c r="A266" s="5"/>
      <c r="B266" s="1"/>
      <c r="C266" s="31"/>
      <c r="D266" s="31"/>
      <c r="E266" s="31"/>
      <c r="F266" s="31"/>
      <c r="G266" s="61" t="s">
        <v>99</v>
      </c>
      <c r="H266" s="31"/>
      <c r="I266" s="31"/>
      <c r="J266" s="31"/>
      <c r="K266" s="31"/>
      <c r="M266" s="615"/>
      <c r="N266" s="604"/>
      <c r="O266" s="606"/>
      <c r="P266" s="51"/>
      <c r="R266" s="615"/>
      <c r="S266" s="604"/>
      <c r="T266" s="606"/>
      <c r="U266" s="51"/>
      <c r="V266" s="51"/>
      <c r="Y266" s="615"/>
    </row>
    <row r="267" spans="1:25" ht="16.5" thickBot="1">
      <c r="A267" s="5"/>
      <c r="B267" s="1"/>
      <c r="C267" s="31"/>
      <c r="D267" s="6" t="s">
        <v>80</v>
      </c>
      <c r="E267" s="6" t="s">
        <v>100</v>
      </c>
      <c r="F267" s="31"/>
      <c r="G267" s="6" t="s">
        <v>101</v>
      </c>
      <c r="H267" s="31"/>
      <c r="I267" s="6" t="s">
        <v>102</v>
      </c>
      <c r="J267" s="31"/>
      <c r="K267" s="31"/>
      <c r="M267" s="615"/>
      <c r="N267" s="604"/>
      <c r="O267" s="606"/>
      <c r="P267" s="51"/>
      <c r="R267" s="615"/>
      <c r="S267" s="604"/>
      <c r="T267" s="606"/>
      <c r="U267" s="51"/>
      <c r="V267" s="51"/>
      <c r="Y267" s="615"/>
    </row>
    <row r="268" spans="1:25">
      <c r="A268" s="5">
        <v>27</v>
      </c>
      <c r="B268" s="1" t="s">
        <v>342</v>
      </c>
      <c r="D268" s="585">
        <f>'WP5 - WACC'!E7</f>
        <v>25434615.384615384</v>
      </c>
      <c r="E268" s="586">
        <f>'WP5 - WACC'!G7</f>
        <v>0.55003143766920448</v>
      </c>
      <c r="F268" s="67"/>
      <c r="G268" s="588">
        <f ca="1">'WP5 - WACC'!F7</f>
        <v>2.853871422954786E-2</v>
      </c>
      <c r="H268" s="68"/>
      <c r="I268" s="69">
        <f ca="1">G268*E268</f>
        <v>1.5697190016908794E-2</v>
      </c>
      <c r="J268" s="70" t="s">
        <v>103</v>
      </c>
      <c r="M268" s="615"/>
      <c r="N268" s="604"/>
      <c r="O268" s="606"/>
      <c r="P268" s="51"/>
      <c r="R268" s="615"/>
      <c r="S268" s="604"/>
      <c r="T268" s="606"/>
      <c r="U268" s="51"/>
      <c r="V268" s="51"/>
      <c r="Y268" s="615"/>
    </row>
    <row r="269" spans="1:25">
      <c r="A269" s="5">
        <v>28</v>
      </c>
      <c r="B269" s="1" t="s">
        <v>243</v>
      </c>
      <c r="C269" s="24" t="s">
        <v>343</v>
      </c>
      <c r="D269" s="585">
        <v>0</v>
      </c>
      <c r="E269" s="587">
        <f>IF($D$271&gt;0,D269/$D$271,0)</f>
        <v>0</v>
      </c>
      <c r="F269" s="67"/>
      <c r="G269" s="100">
        <f>IF(D269&gt;0,I259/D269,0)</f>
        <v>0</v>
      </c>
      <c r="I269" s="100">
        <f>G269*E269</f>
        <v>0</v>
      </c>
      <c r="J269" s="31"/>
      <c r="M269" s="615"/>
      <c r="N269" s="604"/>
      <c r="O269" s="606"/>
      <c r="P269" s="51"/>
      <c r="R269" s="615"/>
      <c r="S269" s="604"/>
      <c r="T269" s="606"/>
      <c r="U269" s="51"/>
      <c r="V269" s="51"/>
      <c r="Y269" s="615"/>
    </row>
    <row r="270" spans="1:25" ht="16.5" thickBot="1">
      <c r="A270" s="5">
        <v>29</v>
      </c>
      <c r="B270" s="1" t="s">
        <v>104</v>
      </c>
      <c r="C270" s="24" t="s">
        <v>344</v>
      </c>
      <c r="D270" s="584">
        <f>I265</f>
        <v>20807496.688825898</v>
      </c>
      <c r="E270" s="586">
        <f>'WP5 - WACC'!G8</f>
        <v>0.44996856233079557</v>
      </c>
      <c r="F270" s="67"/>
      <c r="G270" s="588">
        <f>'WP5 - WACC'!F8</f>
        <v>9.8000000000000004E-2</v>
      </c>
      <c r="I270" s="101">
        <f>G270*E270</f>
        <v>4.4096919108417967E-2</v>
      </c>
      <c r="J270" s="31"/>
      <c r="M270" s="615"/>
      <c r="N270" s="604"/>
      <c r="O270" s="606"/>
      <c r="P270" s="51"/>
      <c r="R270" s="615"/>
      <c r="S270" s="604"/>
      <c r="T270" s="606"/>
      <c r="U270" s="51"/>
      <c r="V270" s="51"/>
    </row>
    <row r="271" spans="1:25">
      <c r="A271" s="5">
        <v>30</v>
      </c>
      <c r="B271" s="1" t="s">
        <v>168</v>
      </c>
      <c r="D271" s="575">
        <f>D270+D269+D268</f>
        <v>46242112.073441282</v>
      </c>
      <c r="E271" s="31" t="s">
        <v>2</v>
      </c>
      <c r="F271" s="31"/>
      <c r="G271" s="31"/>
      <c r="H271" s="31"/>
      <c r="I271" s="102">
        <f ca="1">SUM(I268:I270)</f>
        <v>5.9794109125326761E-2</v>
      </c>
      <c r="J271" s="70" t="s">
        <v>105</v>
      </c>
    </row>
    <row r="272" spans="1:25" ht="9" customHeight="1">
      <c r="E272" s="31"/>
      <c r="F272" s="31"/>
      <c r="G272" s="31"/>
      <c r="H272" s="31"/>
    </row>
    <row r="273" spans="1:11">
      <c r="A273" s="5"/>
      <c r="B273" s="1" t="s">
        <v>106</v>
      </c>
      <c r="C273" s="1"/>
      <c r="D273" s="1"/>
      <c r="E273" s="1"/>
      <c r="F273" s="1"/>
      <c r="G273" s="1"/>
      <c r="H273" s="1"/>
      <c r="I273" s="1"/>
      <c r="J273" s="1"/>
      <c r="K273" s="1"/>
    </row>
    <row r="274" spans="1:11" ht="9" customHeight="1">
      <c r="A274" s="5"/>
      <c r="B274" s="1"/>
      <c r="C274" s="1"/>
      <c r="D274" s="1"/>
      <c r="E274" s="1"/>
      <c r="F274" s="1"/>
      <c r="G274" s="1"/>
      <c r="H274" s="1"/>
      <c r="J274" s="5"/>
    </row>
    <row r="275" spans="1:11" ht="16.5" thickBot="1">
      <c r="A275" s="5"/>
      <c r="B275" s="1" t="s">
        <v>107</v>
      </c>
      <c r="C275" s="1"/>
      <c r="D275" s="1" t="s">
        <v>108</v>
      </c>
      <c r="E275" s="1" t="s">
        <v>109</v>
      </c>
      <c r="F275" s="1"/>
      <c r="G275" s="15" t="s">
        <v>2</v>
      </c>
      <c r="H275" s="71"/>
      <c r="I275" s="6" t="s">
        <v>152</v>
      </c>
    </row>
    <row r="276" spans="1:11">
      <c r="A276" s="5">
        <v>31</v>
      </c>
      <c r="B276" s="24" t="s">
        <v>143</v>
      </c>
      <c r="C276" s="1"/>
      <c r="D276" s="1"/>
      <c r="F276" s="1"/>
      <c r="H276" s="71"/>
      <c r="I276" s="16"/>
      <c r="J276" s="72"/>
    </row>
    <row r="277" spans="1:11" ht="16.5" thickBot="1">
      <c r="A277" s="5">
        <v>32</v>
      </c>
      <c r="B277" s="73" t="s">
        <v>170</v>
      </c>
      <c r="C277" s="12"/>
      <c r="E277" s="1"/>
      <c r="F277" s="1"/>
      <c r="G277" s="1"/>
      <c r="H277" s="1"/>
      <c r="I277" s="17"/>
      <c r="J277" s="72"/>
    </row>
    <row r="278" spans="1:11">
      <c r="A278" s="5">
        <v>33</v>
      </c>
      <c r="B278" s="24" t="s">
        <v>110</v>
      </c>
      <c r="C278" s="1"/>
      <c r="E278" s="1"/>
      <c r="F278" s="1"/>
      <c r="G278" s="1"/>
      <c r="H278" s="1"/>
      <c r="I278" s="18">
        <f>+I276-I277</f>
        <v>0</v>
      </c>
      <c r="J278" s="72"/>
    </row>
    <row r="279" spans="1:11" ht="9" customHeight="1">
      <c r="A279" s="5"/>
      <c r="B279" s="24" t="s">
        <v>2</v>
      </c>
      <c r="C279" s="1"/>
      <c r="E279" s="1"/>
      <c r="F279" s="1"/>
      <c r="G279" s="9"/>
      <c r="H279" s="1"/>
      <c r="I279" s="53" t="s">
        <v>2</v>
      </c>
      <c r="K279" s="14"/>
    </row>
    <row r="280" spans="1:11">
      <c r="A280" s="5">
        <v>34</v>
      </c>
      <c r="B280" s="1" t="s">
        <v>244</v>
      </c>
      <c r="C280" s="1"/>
      <c r="E280" s="1"/>
      <c r="F280" s="1"/>
      <c r="G280" s="19"/>
      <c r="H280" s="1"/>
      <c r="I280" s="74">
        <v>0</v>
      </c>
      <c r="K280" s="14"/>
    </row>
    <row r="281" spans="1:11">
      <c r="A281" s="5" t="s">
        <v>400</v>
      </c>
      <c r="B281" s="1" t="s">
        <v>401</v>
      </c>
      <c r="C281" s="1"/>
      <c r="E281" s="1"/>
      <c r="F281" s="1"/>
      <c r="G281" s="19"/>
      <c r="H281" s="1"/>
      <c r="I281" s="74">
        <v>0</v>
      </c>
      <c r="K281" s="14"/>
    </row>
    <row r="282" spans="1:11" ht="9" customHeight="1">
      <c r="A282" s="5"/>
      <c r="C282" s="1"/>
      <c r="D282" s="1"/>
      <c r="E282" s="1"/>
      <c r="F282" s="1"/>
      <c r="G282" s="1"/>
      <c r="H282" s="1"/>
      <c r="I282" s="53"/>
      <c r="K282" s="14"/>
    </row>
    <row r="283" spans="1:11">
      <c r="B283" s="1" t="s">
        <v>245</v>
      </c>
      <c r="C283" s="1"/>
      <c r="D283" s="1" t="s">
        <v>190</v>
      </c>
      <c r="E283" s="1"/>
      <c r="F283" s="1"/>
      <c r="G283" s="1"/>
      <c r="H283" s="1"/>
      <c r="I283" s="53"/>
      <c r="K283" s="14"/>
    </row>
    <row r="284" spans="1:11">
      <c r="A284" s="5">
        <v>35</v>
      </c>
      <c r="B284" s="1" t="s">
        <v>111</v>
      </c>
      <c r="C284" s="31"/>
      <c r="D284" s="31"/>
      <c r="E284" s="31"/>
      <c r="F284" s="31"/>
      <c r="G284" s="31"/>
      <c r="H284" s="31"/>
      <c r="I284" s="594">
        <f ca="1">'Attachment GG'!N73</f>
        <v>5897895.2704327339</v>
      </c>
      <c r="J284" s="31"/>
      <c r="K284" s="14"/>
    </row>
    <row r="285" spans="1:11">
      <c r="A285" s="5">
        <v>36</v>
      </c>
      <c r="B285" s="1" t="s">
        <v>169</v>
      </c>
      <c r="C285" s="1"/>
      <c r="D285" s="1"/>
      <c r="E285" s="1"/>
      <c r="F285" s="1"/>
      <c r="G285" s="1"/>
      <c r="H285" s="1"/>
      <c r="I285" s="594">
        <v>0</v>
      </c>
      <c r="K285" s="22"/>
    </row>
    <row r="286" spans="1:11">
      <c r="A286" s="5" t="s">
        <v>209</v>
      </c>
      <c r="B286" s="1" t="s">
        <v>283</v>
      </c>
      <c r="C286" s="1"/>
      <c r="D286" s="1"/>
      <c r="E286" s="1"/>
      <c r="F286" s="1"/>
      <c r="G286" s="1"/>
      <c r="H286" s="1"/>
      <c r="I286" s="594">
        <f ca="1">'Attachment GG'!N73</f>
        <v>5897895.2704327339</v>
      </c>
      <c r="K286" s="22"/>
    </row>
    <row r="287" spans="1:11" ht="16.5" thickBot="1">
      <c r="A287" s="5" t="s">
        <v>269</v>
      </c>
      <c r="B287" s="12" t="s">
        <v>284</v>
      </c>
      <c r="C287" s="12"/>
      <c r="D287" s="1"/>
      <c r="E287" s="1"/>
      <c r="F287" s="1"/>
      <c r="G287" s="1"/>
      <c r="H287" s="1"/>
      <c r="I287" s="23">
        <v>0</v>
      </c>
      <c r="K287" s="22"/>
    </row>
    <row r="288" spans="1:11">
      <c r="A288" s="5">
        <v>37</v>
      </c>
      <c r="B288" s="24" t="s">
        <v>270</v>
      </c>
      <c r="C288" s="5"/>
      <c r="D288" s="31"/>
      <c r="E288" s="31"/>
      <c r="F288" s="31"/>
      <c r="G288" s="31"/>
      <c r="H288" s="1"/>
      <c r="I288" s="18">
        <f ca="1">+I284-I285-I286-I287</f>
        <v>0</v>
      </c>
      <c r="J288" s="31"/>
      <c r="K288" s="31"/>
    </row>
    <row r="289" spans="1:11">
      <c r="A289" s="5"/>
      <c r="C289" s="5"/>
      <c r="D289" s="31"/>
      <c r="E289" s="31"/>
      <c r="F289" s="31"/>
      <c r="G289" s="31"/>
      <c r="H289" s="1"/>
      <c r="I289" s="25"/>
      <c r="J289" s="31"/>
      <c r="K289" s="85" t="str">
        <f>K1</f>
        <v>Attachment O -- Republic</v>
      </c>
    </row>
    <row r="290" spans="1:11">
      <c r="B290" s="1"/>
      <c r="C290" s="1"/>
      <c r="D290" s="2"/>
      <c r="E290" s="1"/>
      <c r="F290" s="1"/>
      <c r="G290" s="1"/>
      <c r="H290" s="1"/>
      <c r="I290" s="1"/>
      <c r="J290" s="691" t="s">
        <v>184</v>
      </c>
      <c r="K290" s="691"/>
    </row>
    <row r="291" spans="1:11">
      <c r="B291" s="1"/>
      <c r="C291" s="1"/>
      <c r="D291" s="2"/>
      <c r="E291" s="1"/>
      <c r="F291" s="1"/>
      <c r="G291" s="1"/>
      <c r="H291" s="1"/>
      <c r="I291" s="1" t="str">
        <f>$I$3</f>
        <v>Actual ATRR</v>
      </c>
      <c r="J291" s="1"/>
      <c r="K291" s="110"/>
    </row>
    <row r="292" spans="1:11">
      <c r="B292" s="1" t="s">
        <v>0</v>
      </c>
      <c r="C292" s="1"/>
      <c r="D292" s="2" t="s">
        <v>1</v>
      </c>
      <c r="E292" s="1"/>
      <c r="F292" s="1"/>
      <c r="G292" s="1"/>
      <c r="H292" s="86" t="str">
        <f>+H4</f>
        <v>For the 12 months ended</v>
      </c>
      <c r="I292" s="1"/>
      <c r="J292" s="1"/>
      <c r="K292" s="87">
        <f>K4</f>
        <v>46022</v>
      </c>
    </row>
    <row r="293" spans="1:11">
      <c r="B293" s="1"/>
      <c r="C293" s="31" t="s">
        <v>2</v>
      </c>
      <c r="D293" s="31" t="s">
        <v>3</v>
      </c>
      <c r="E293" s="31"/>
      <c r="F293" s="31"/>
      <c r="G293" s="31"/>
      <c r="H293" s="1"/>
      <c r="I293" s="1"/>
      <c r="J293" s="1"/>
      <c r="K293" s="1"/>
    </row>
    <row r="294" spans="1:11">
      <c r="A294" s="5"/>
      <c r="C294" s="5"/>
      <c r="D294" s="31"/>
      <c r="E294" s="31"/>
      <c r="F294" s="31"/>
      <c r="G294" s="31"/>
      <c r="H294" s="1"/>
      <c r="I294" s="25"/>
      <c r="K294" s="31"/>
    </row>
    <row r="295" spans="1:11">
      <c r="A295" s="5"/>
      <c r="C295" s="5"/>
      <c r="D295" s="21" t="str">
        <f>D7</f>
        <v>REPUBLIC TRANSMISSION, LLC</v>
      </c>
      <c r="E295" s="31"/>
      <c r="F295" s="31"/>
      <c r="G295" s="31"/>
      <c r="H295" s="1"/>
      <c r="I295" s="25"/>
      <c r="K295" s="31"/>
    </row>
    <row r="296" spans="1:11">
      <c r="A296" s="5"/>
      <c r="C296" s="5"/>
      <c r="D296" s="31"/>
      <c r="E296" s="31"/>
      <c r="F296" s="31"/>
      <c r="G296" s="31"/>
      <c r="H296" s="1"/>
      <c r="I296" s="25"/>
      <c r="K296" s="31"/>
    </row>
    <row r="297" spans="1:11">
      <c r="A297" s="5"/>
      <c r="B297" s="1" t="s">
        <v>217</v>
      </c>
      <c r="C297" s="5"/>
      <c r="D297" s="31"/>
      <c r="E297" s="31"/>
      <c r="F297" s="31"/>
      <c r="G297" s="31"/>
      <c r="H297" s="1"/>
      <c r="I297" s="31"/>
      <c r="J297" s="1"/>
      <c r="K297" s="31"/>
    </row>
    <row r="298" spans="1:11">
      <c r="A298" s="5"/>
      <c r="B298" s="26" t="s">
        <v>216</v>
      </c>
      <c r="C298" s="5"/>
      <c r="D298" s="31"/>
      <c r="E298" s="31"/>
      <c r="F298" s="31"/>
      <c r="G298" s="31"/>
      <c r="H298" s="1"/>
      <c r="I298" s="31"/>
      <c r="J298" s="1"/>
      <c r="K298" s="31"/>
    </row>
    <row r="299" spans="1:11">
      <c r="A299" s="5" t="s">
        <v>112</v>
      </c>
      <c r="B299" s="1"/>
      <c r="C299" s="1"/>
      <c r="D299" s="31"/>
      <c r="E299" s="31"/>
      <c r="F299" s="31"/>
      <c r="G299" s="31"/>
      <c r="H299" s="1"/>
      <c r="I299" s="31"/>
      <c r="J299" s="1"/>
      <c r="K299" s="31"/>
    </row>
    <row r="300" spans="1:11" ht="16.5" thickBot="1">
      <c r="A300" s="6" t="s">
        <v>113</v>
      </c>
      <c r="B300" s="1"/>
      <c r="C300" s="1"/>
      <c r="D300" s="31"/>
      <c r="E300" s="31"/>
      <c r="F300" s="31"/>
      <c r="G300" s="31"/>
      <c r="H300" s="1"/>
      <c r="I300" s="31"/>
      <c r="J300" s="1"/>
      <c r="K300" s="31"/>
    </row>
    <row r="301" spans="1:11">
      <c r="A301" s="27" t="s">
        <v>114</v>
      </c>
      <c r="B301" s="687" t="s">
        <v>264</v>
      </c>
      <c r="C301" s="687"/>
      <c r="D301" s="687"/>
      <c r="E301" s="687"/>
      <c r="F301" s="687"/>
      <c r="G301" s="687"/>
      <c r="H301" s="687"/>
      <c r="I301" s="687"/>
      <c r="J301" s="687"/>
      <c r="K301" s="687"/>
    </row>
    <row r="302" spans="1:11">
      <c r="A302" s="27" t="s">
        <v>115</v>
      </c>
      <c r="B302" s="687" t="s">
        <v>281</v>
      </c>
      <c r="C302" s="687"/>
      <c r="D302" s="687"/>
      <c r="E302" s="687"/>
      <c r="F302" s="687"/>
      <c r="G302" s="687"/>
      <c r="H302" s="687"/>
      <c r="I302" s="687"/>
      <c r="J302" s="687"/>
      <c r="K302" s="687"/>
    </row>
    <row r="303" spans="1:11">
      <c r="A303" s="27" t="s">
        <v>116</v>
      </c>
      <c r="B303" s="687" t="s">
        <v>265</v>
      </c>
      <c r="C303" s="687"/>
      <c r="D303" s="687"/>
      <c r="E303" s="687"/>
      <c r="F303" s="687"/>
      <c r="G303" s="687"/>
      <c r="H303" s="687"/>
      <c r="I303" s="687"/>
      <c r="J303" s="687"/>
      <c r="K303" s="687"/>
    </row>
    <row r="304" spans="1:11">
      <c r="A304" s="27" t="s">
        <v>117</v>
      </c>
      <c r="B304" s="687" t="s">
        <v>265</v>
      </c>
      <c r="C304" s="687"/>
      <c r="D304" s="687"/>
      <c r="E304" s="687"/>
      <c r="F304" s="687"/>
      <c r="G304" s="687"/>
      <c r="H304" s="687"/>
      <c r="I304" s="687"/>
      <c r="J304" s="687"/>
      <c r="K304" s="687"/>
    </row>
    <row r="305" spans="1:11">
      <c r="A305" s="27" t="s">
        <v>118</v>
      </c>
      <c r="B305" s="687" t="s">
        <v>175</v>
      </c>
      <c r="C305" s="687"/>
      <c r="D305" s="687"/>
      <c r="E305" s="687"/>
      <c r="F305" s="687"/>
      <c r="G305" s="687"/>
      <c r="H305" s="687"/>
      <c r="I305" s="687"/>
      <c r="J305" s="687"/>
      <c r="K305" s="687"/>
    </row>
    <row r="306" spans="1:11" ht="84.75" customHeight="1">
      <c r="A306" s="27" t="s">
        <v>119</v>
      </c>
      <c r="B306" s="687" t="s">
        <v>384</v>
      </c>
      <c r="C306" s="687"/>
      <c r="D306" s="687"/>
      <c r="E306" s="687"/>
      <c r="F306" s="687"/>
      <c r="G306" s="687"/>
      <c r="H306" s="687"/>
      <c r="I306" s="687"/>
      <c r="J306" s="687"/>
      <c r="K306" s="687"/>
    </row>
    <row r="307" spans="1:11">
      <c r="A307" s="27" t="s">
        <v>120</v>
      </c>
      <c r="B307" s="687" t="s">
        <v>397</v>
      </c>
      <c r="C307" s="687"/>
      <c r="D307" s="687"/>
      <c r="E307" s="687"/>
      <c r="F307" s="687"/>
      <c r="G307" s="687"/>
      <c r="H307" s="687"/>
      <c r="I307" s="687"/>
      <c r="J307" s="687"/>
      <c r="K307" s="687"/>
    </row>
    <row r="308" spans="1:11" ht="32.25" customHeight="1">
      <c r="A308" s="27" t="s">
        <v>121</v>
      </c>
      <c r="B308" s="687" t="s">
        <v>253</v>
      </c>
      <c r="C308" s="687"/>
      <c r="D308" s="687"/>
      <c r="E308" s="687"/>
      <c r="F308" s="687"/>
      <c r="G308" s="687"/>
      <c r="H308" s="687"/>
      <c r="I308" s="687"/>
      <c r="J308" s="687"/>
      <c r="K308" s="687"/>
    </row>
    <row r="309" spans="1:11" ht="35.25" customHeight="1">
      <c r="A309" s="27" t="s">
        <v>122</v>
      </c>
      <c r="B309" s="687" t="s">
        <v>254</v>
      </c>
      <c r="C309" s="687"/>
      <c r="D309" s="687"/>
      <c r="E309" s="687"/>
      <c r="F309" s="687"/>
      <c r="G309" s="687"/>
      <c r="H309" s="687"/>
      <c r="I309" s="687"/>
      <c r="J309" s="687"/>
      <c r="K309" s="687"/>
    </row>
    <row r="310" spans="1:11" ht="39.950000000000003" customHeight="1">
      <c r="A310" s="27" t="s">
        <v>123</v>
      </c>
      <c r="B310" s="687" t="s">
        <v>255</v>
      </c>
      <c r="C310" s="687"/>
      <c r="D310" s="687"/>
      <c r="E310" s="687"/>
      <c r="F310" s="687"/>
      <c r="G310" s="687"/>
      <c r="H310" s="687"/>
      <c r="I310" s="687"/>
      <c r="J310" s="687"/>
      <c r="K310" s="687"/>
    </row>
    <row r="311" spans="1:11" ht="58.5" customHeight="1">
      <c r="A311" s="27" t="s">
        <v>124</v>
      </c>
      <c r="B311" s="688" t="s">
        <v>385</v>
      </c>
      <c r="C311" s="689"/>
      <c r="D311" s="689"/>
      <c r="E311" s="689"/>
      <c r="F311" s="689"/>
      <c r="G311" s="689"/>
      <c r="H311" s="689"/>
      <c r="I311" s="689"/>
      <c r="J311" s="689"/>
      <c r="K311" s="689"/>
    </row>
    <row r="312" spans="1:11" ht="18" customHeight="1">
      <c r="A312" s="27" t="s">
        <v>2</v>
      </c>
      <c r="B312" s="28" t="s">
        <v>252</v>
      </c>
      <c r="C312" s="109" t="s">
        <v>156</v>
      </c>
      <c r="D312" s="589">
        <f>'WP4 - Tax Rates'!D10</f>
        <v>0.21</v>
      </c>
      <c r="E312" s="690" t="s">
        <v>386</v>
      </c>
      <c r="F312" s="690"/>
      <c r="G312" s="690"/>
      <c r="H312" s="690"/>
      <c r="I312" s="690"/>
      <c r="J312" s="690"/>
      <c r="K312" s="690"/>
    </row>
    <row r="313" spans="1:11" ht="19.149999999999999" customHeight="1">
      <c r="A313" s="27"/>
      <c r="B313" s="109"/>
      <c r="C313" s="109" t="s">
        <v>157</v>
      </c>
      <c r="D313" s="589">
        <f>'WP4 - Tax Rates'!D11</f>
        <v>4.9000000000000002E-2</v>
      </c>
      <c r="E313" s="688" t="s">
        <v>387</v>
      </c>
      <c r="F313" s="688"/>
      <c r="G313" s="688"/>
      <c r="H313" s="688"/>
      <c r="I313" s="688"/>
      <c r="J313" s="688"/>
      <c r="K313" s="688"/>
    </row>
    <row r="314" spans="1:11">
      <c r="A314" s="27"/>
      <c r="B314" s="109"/>
      <c r="C314" s="109" t="s">
        <v>158</v>
      </c>
      <c r="D314" s="589">
        <f>'WP4 - Tax Rates'!D12</f>
        <v>0</v>
      </c>
      <c r="E314" s="690" t="s">
        <v>388</v>
      </c>
      <c r="F314" s="690"/>
      <c r="G314" s="690"/>
      <c r="H314" s="690"/>
      <c r="I314" s="690"/>
      <c r="J314" s="690"/>
      <c r="K314" s="690"/>
    </row>
    <row r="315" spans="1:11">
      <c r="A315" s="27"/>
      <c r="B315" s="109"/>
      <c r="C315" s="109" t="s">
        <v>389</v>
      </c>
      <c r="D315" s="589">
        <f>'WP4 - Tax Rates'!D13</f>
        <v>0.8</v>
      </c>
      <c r="E315" s="690" t="s">
        <v>390</v>
      </c>
      <c r="F315" s="690"/>
      <c r="G315" s="690"/>
      <c r="H315" s="690"/>
      <c r="I315" s="690"/>
      <c r="J315" s="690"/>
      <c r="K315" s="690"/>
    </row>
    <row r="316" spans="1:11" ht="26.1" customHeight="1">
      <c r="A316" s="27" t="s">
        <v>125</v>
      </c>
      <c r="B316" s="687" t="s">
        <v>198</v>
      </c>
      <c r="C316" s="687"/>
      <c r="D316" s="687"/>
      <c r="E316" s="687"/>
      <c r="F316" s="687"/>
      <c r="G316" s="687"/>
      <c r="H316" s="687"/>
      <c r="I316" s="687"/>
      <c r="J316" s="687"/>
      <c r="K316" s="687"/>
    </row>
    <row r="317" spans="1:11" ht="34.15" customHeight="1">
      <c r="A317" s="27" t="s">
        <v>126</v>
      </c>
      <c r="B317" s="687" t="s">
        <v>256</v>
      </c>
      <c r="C317" s="687"/>
      <c r="D317" s="687"/>
      <c r="E317" s="687"/>
      <c r="F317" s="687"/>
      <c r="G317" s="687"/>
      <c r="H317" s="687"/>
      <c r="I317" s="687"/>
      <c r="J317" s="687"/>
      <c r="K317" s="687"/>
    </row>
    <row r="318" spans="1:11" ht="48" customHeight="1">
      <c r="A318" s="27" t="s">
        <v>127</v>
      </c>
      <c r="B318" s="687" t="s">
        <v>353</v>
      </c>
      <c r="C318" s="687"/>
      <c r="D318" s="687"/>
      <c r="E318" s="687"/>
      <c r="F318" s="687"/>
      <c r="G318" s="687"/>
      <c r="H318" s="687"/>
      <c r="I318" s="687"/>
      <c r="J318" s="687"/>
      <c r="K318" s="687"/>
    </row>
    <row r="319" spans="1:11">
      <c r="A319" s="27" t="s">
        <v>128</v>
      </c>
      <c r="B319" s="687" t="s">
        <v>171</v>
      </c>
      <c r="C319" s="687"/>
      <c r="D319" s="687"/>
      <c r="E319" s="687"/>
      <c r="F319" s="687"/>
      <c r="G319" s="687"/>
      <c r="H319" s="687"/>
      <c r="I319" s="687"/>
      <c r="J319" s="687"/>
      <c r="K319" s="687"/>
    </row>
    <row r="320" spans="1:11" ht="92.25" customHeight="1">
      <c r="A320" s="27" t="s">
        <v>129</v>
      </c>
      <c r="B320" s="687" t="s">
        <v>391</v>
      </c>
      <c r="C320" s="687"/>
      <c r="D320" s="687"/>
      <c r="E320" s="687"/>
      <c r="F320" s="687"/>
      <c r="G320" s="687"/>
      <c r="H320" s="687"/>
      <c r="I320" s="687"/>
      <c r="J320" s="687"/>
      <c r="K320" s="687"/>
    </row>
    <row r="321" spans="1:11" ht="32.25" customHeight="1">
      <c r="A321" s="27" t="s">
        <v>130</v>
      </c>
      <c r="B321" s="687" t="s">
        <v>257</v>
      </c>
      <c r="C321" s="687"/>
      <c r="D321" s="687"/>
      <c r="E321" s="687"/>
      <c r="F321" s="687"/>
      <c r="G321" s="687"/>
      <c r="H321" s="687"/>
      <c r="I321" s="687"/>
      <c r="J321" s="687"/>
      <c r="K321" s="687"/>
    </row>
    <row r="322" spans="1:11">
      <c r="A322" s="27" t="s">
        <v>131</v>
      </c>
      <c r="B322" s="687" t="s">
        <v>132</v>
      </c>
      <c r="C322" s="687"/>
      <c r="D322" s="687"/>
      <c r="E322" s="687"/>
      <c r="F322" s="687"/>
      <c r="G322" s="687"/>
      <c r="H322" s="687"/>
      <c r="I322" s="687"/>
      <c r="J322" s="687"/>
      <c r="K322" s="687"/>
    </row>
    <row r="323" spans="1:11" ht="48" customHeight="1">
      <c r="A323" s="27" t="s">
        <v>176</v>
      </c>
      <c r="B323" s="687" t="s">
        <v>262</v>
      </c>
      <c r="C323" s="687"/>
      <c r="D323" s="687"/>
      <c r="E323" s="687"/>
      <c r="F323" s="687"/>
      <c r="G323" s="687"/>
      <c r="H323" s="687"/>
      <c r="I323" s="687"/>
      <c r="J323" s="687"/>
      <c r="K323" s="687"/>
    </row>
    <row r="324" spans="1:11" ht="59.45" customHeight="1">
      <c r="A324" s="75" t="s">
        <v>178</v>
      </c>
      <c r="B324" s="687" t="s">
        <v>263</v>
      </c>
      <c r="C324" s="687"/>
      <c r="D324" s="687"/>
      <c r="E324" s="687"/>
      <c r="F324" s="687"/>
      <c r="G324" s="687"/>
      <c r="H324" s="687"/>
      <c r="I324" s="687"/>
      <c r="J324" s="687"/>
      <c r="K324" s="687"/>
    </row>
    <row r="325" spans="1:11" ht="21" customHeight="1">
      <c r="A325" s="75" t="s">
        <v>191</v>
      </c>
      <c r="B325" s="687" t="s">
        <v>199</v>
      </c>
      <c r="C325" s="687"/>
      <c r="D325" s="687"/>
      <c r="E325" s="687"/>
      <c r="F325" s="687"/>
      <c r="G325" s="687"/>
      <c r="H325" s="687"/>
      <c r="I325" s="687"/>
      <c r="J325" s="687"/>
      <c r="K325" s="687"/>
    </row>
    <row r="326" spans="1:11" ht="26.45" customHeight="1">
      <c r="A326" s="75" t="s">
        <v>200</v>
      </c>
      <c r="B326" s="687" t="s">
        <v>277</v>
      </c>
      <c r="C326" s="687"/>
      <c r="D326" s="687"/>
      <c r="E326" s="687"/>
      <c r="F326" s="687"/>
      <c r="G326" s="687"/>
      <c r="H326" s="687"/>
      <c r="I326" s="687"/>
      <c r="J326" s="687"/>
      <c r="K326" s="687"/>
    </row>
    <row r="327" spans="1:11" ht="21.6" customHeight="1">
      <c r="A327" s="75" t="s">
        <v>210</v>
      </c>
      <c r="B327" s="688" t="s">
        <v>320</v>
      </c>
      <c r="C327" s="688"/>
      <c r="D327" s="688"/>
      <c r="E327" s="688"/>
      <c r="F327" s="688"/>
      <c r="G327" s="688"/>
      <c r="H327" s="688"/>
      <c r="I327" s="688"/>
      <c r="J327" s="688"/>
      <c r="K327" s="688"/>
    </row>
    <row r="328" spans="1:11" ht="34.15" customHeight="1">
      <c r="A328" s="75" t="s">
        <v>211</v>
      </c>
      <c r="B328" s="687" t="s">
        <v>354</v>
      </c>
      <c r="C328" s="687"/>
      <c r="D328" s="687"/>
      <c r="E328" s="687"/>
      <c r="F328" s="687"/>
      <c r="G328" s="687"/>
      <c r="H328" s="687"/>
      <c r="I328" s="687"/>
      <c r="J328" s="687"/>
      <c r="K328" s="687"/>
    </row>
    <row r="329" spans="1:11">
      <c r="A329" s="75" t="s">
        <v>271</v>
      </c>
      <c r="B329" s="687" t="s">
        <v>355</v>
      </c>
      <c r="C329" s="687"/>
      <c r="D329" s="687"/>
      <c r="E329" s="687"/>
      <c r="F329" s="687"/>
      <c r="G329" s="687"/>
      <c r="H329" s="687"/>
      <c r="I329" s="687"/>
      <c r="J329" s="687"/>
      <c r="K329" s="687"/>
    </row>
    <row r="330" spans="1:11" ht="37.5" customHeight="1">
      <c r="A330" s="75" t="s">
        <v>272</v>
      </c>
      <c r="B330" s="687" t="s">
        <v>356</v>
      </c>
      <c r="C330" s="687"/>
      <c r="D330" s="687"/>
      <c r="E330" s="687"/>
      <c r="F330" s="687"/>
      <c r="G330" s="687"/>
      <c r="H330" s="687"/>
      <c r="I330" s="687"/>
      <c r="J330" s="687"/>
      <c r="K330" s="687"/>
    </row>
    <row r="331" spans="1:11" ht="48" customHeight="1">
      <c r="A331" s="39" t="s">
        <v>278</v>
      </c>
      <c r="B331" s="682" t="s">
        <v>363</v>
      </c>
      <c r="C331" s="683"/>
      <c r="D331" s="683"/>
      <c r="E331" s="683"/>
      <c r="F331" s="683"/>
      <c r="G331" s="683"/>
      <c r="H331" s="683"/>
      <c r="I331" s="683"/>
      <c r="J331" s="683"/>
      <c r="K331" s="683"/>
    </row>
    <row r="332" spans="1:11">
      <c r="A332" s="39" t="s">
        <v>280</v>
      </c>
      <c r="B332" s="76" t="s">
        <v>279</v>
      </c>
      <c r="C332" s="1"/>
      <c r="D332" s="1"/>
      <c r="E332" s="1"/>
      <c r="F332" s="1"/>
      <c r="G332" s="1"/>
      <c r="H332" s="1"/>
      <c r="I332" s="1"/>
      <c r="J332" s="1"/>
      <c r="K332" s="1"/>
    </row>
    <row r="333" spans="1:11" ht="33" customHeight="1">
      <c r="A333" s="77" t="s">
        <v>288</v>
      </c>
      <c r="B333" s="684" t="s">
        <v>357</v>
      </c>
      <c r="C333" s="684"/>
      <c r="D333" s="684"/>
      <c r="E333" s="684"/>
      <c r="F333" s="684"/>
      <c r="G333" s="684"/>
      <c r="H333" s="684"/>
      <c r="I333" s="684"/>
      <c r="J333" s="684"/>
      <c r="K333" s="684"/>
    </row>
    <row r="334" spans="1:11" ht="32.1" customHeight="1">
      <c r="A334" s="77" t="s">
        <v>289</v>
      </c>
      <c r="B334" s="684" t="s">
        <v>321</v>
      </c>
      <c r="C334" s="684"/>
      <c r="D334" s="684"/>
      <c r="E334" s="684"/>
      <c r="F334" s="684"/>
      <c r="G334" s="684"/>
      <c r="H334" s="684"/>
      <c r="I334" s="684"/>
      <c r="J334" s="684"/>
      <c r="K334" s="684"/>
    </row>
    <row r="335" spans="1:11" ht="68.45" customHeight="1">
      <c r="A335" s="77" t="s">
        <v>295</v>
      </c>
      <c r="B335" s="684" t="s">
        <v>346</v>
      </c>
      <c r="C335" s="684"/>
      <c r="D335" s="684"/>
      <c r="E335" s="684"/>
      <c r="F335" s="684"/>
      <c r="G335" s="684"/>
      <c r="H335" s="684"/>
      <c r="I335" s="684"/>
      <c r="J335" s="684"/>
      <c r="K335" s="684"/>
    </row>
    <row r="336" spans="1:11" ht="69" customHeight="1">
      <c r="A336" s="77" t="s">
        <v>296</v>
      </c>
      <c r="B336" s="681" t="s">
        <v>319</v>
      </c>
      <c r="C336" s="681"/>
      <c r="D336" s="681"/>
      <c r="E336" s="681"/>
      <c r="F336" s="681"/>
      <c r="G336" s="681"/>
      <c r="H336" s="681"/>
      <c r="I336" s="681"/>
      <c r="J336" s="681"/>
      <c r="K336" s="681"/>
    </row>
    <row r="337" spans="1:11" ht="59.1" customHeight="1">
      <c r="A337" s="77" t="s">
        <v>307</v>
      </c>
      <c r="B337" s="684" t="s">
        <v>316</v>
      </c>
      <c r="C337" s="684"/>
      <c r="D337" s="684"/>
      <c r="E337" s="684"/>
      <c r="F337" s="684"/>
      <c r="G337" s="684"/>
      <c r="H337" s="684"/>
      <c r="I337" s="684"/>
      <c r="J337" s="684"/>
      <c r="K337" s="684"/>
    </row>
    <row r="338" spans="1:11" ht="153.94999999999999" customHeight="1">
      <c r="A338" s="77" t="s">
        <v>314</v>
      </c>
      <c r="B338" s="684" t="s">
        <v>358</v>
      </c>
      <c r="C338" s="684"/>
      <c r="D338" s="684"/>
      <c r="E338" s="684"/>
      <c r="F338" s="684"/>
      <c r="G338" s="684"/>
      <c r="H338" s="684"/>
      <c r="I338" s="684"/>
      <c r="J338" s="684"/>
      <c r="K338" s="684"/>
    </row>
    <row r="339" spans="1:11" ht="53.25" customHeight="1">
      <c r="A339" s="77" t="s">
        <v>315</v>
      </c>
      <c r="B339" s="684" t="s">
        <v>359</v>
      </c>
      <c r="C339" s="684"/>
      <c r="D339" s="684"/>
      <c r="E339" s="684"/>
      <c r="F339" s="684"/>
      <c r="G339" s="684"/>
      <c r="H339" s="684"/>
      <c r="I339" s="684"/>
      <c r="J339" s="684"/>
      <c r="K339" s="684"/>
    </row>
    <row r="340" spans="1:11" ht="24.95" customHeight="1">
      <c r="A340" s="77" t="s">
        <v>318</v>
      </c>
      <c r="B340" s="684" t="s">
        <v>361</v>
      </c>
      <c r="C340" s="685"/>
      <c r="D340" s="685"/>
      <c r="E340" s="685"/>
      <c r="F340" s="685"/>
      <c r="G340" s="685"/>
      <c r="H340" s="685"/>
      <c r="I340" s="685"/>
      <c r="J340" s="685"/>
      <c r="K340" s="685"/>
    </row>
    <row r="341" spans="1:11" ht="179.25" customHeight="1">
      <c r="A341" s="77" t="s">
        <v>351</v>
      </c>
      <c r="B341" s="686" t="s">
        <v>407</v>
      </c>
      <c r="C341" s="686"/>
      <c r="D341" s="686"/>
      <c r="E341" s="686"/>
      <c r="F341" s="686"/>
      <c r="G341" s="686"/>
      <c r="H341" s="686"/>
      <c r="I341" s="686"/>
      <c r="J341" s="686"/>
      <c r="K341" s="686"/>
    </row>
    <row r="342" spans="1:11" ht="58.5" customHeight="1">
      <c r="A342" s="77" t="s">
        <v>352</v>
      </c>
      <c r="B342" s="681" t="s">
        <v>392</v>
      </c>
      <c r="C342" s="681"/>
      <c r="D342" s="681"/>
      <c r="E342" s="681"/>
      <c r="F342" s="681"/>
      <c r="G342" s="681"/>
      <c r="H342" s="681"/>
      <c r="I342" s="681"/>
      <c r="J342" s="681"/>
      <c r="K342" s="681"/>
    </row>
    <row r="343" spans="1:11" ht="68.25" customHeight="1">
      <c r="A343" s="78" t="s">
        <v>393</v>
      </c>
      <c r="B343" s="681" t="s">
        <v>394</v>
      </c>
      <c r="C343" s="681"/>
      <c r="D343" s="681"/>
      <c r="E343" s="681"/>
      <c r="F343" s="681"/>
      <c r="G343" s="681"/>
      <c r="H343" s="681"/>
      <c r="I343" s="681"/>
      <c r="J343" s="681"/>
      <c r="K343" s="681"/>
    </row>
    <row r="344" spans="1:11">
      <c r="A344" s="39" t="s">
        <v>402</v>
      </c>
      <c r="B344" s="24" t="s">
        <v>403</v>
      </c>
    </row>
  </sheetData>
  <sheetProtection algorithmName="SHA-512" hashValue="8yAV77xKJv4UYyfftUb16T7CrLXsEpbBy+niGiMnPoaaT8NDk0DN5h64y3nGi+PufvGVy2X7HtmDtojDseAYqQ==" saltValue="I0uqPumFTYiLOcMf8Lc/AQ==" spinCount="100000" sheet="1" objects="1" scenarios="1" formatCells="0" formatColumns="0"/>
  <protectedRanges>
    <protectedRange sqref="I3:I4 K4 D16:D17 I20 I22:I23 I26 I32:I38 D50:D51 D86:D90 D94:D98 D110:D117 D120 D124:D125 D155:D159 D161:D166 D170:D173 D178:D179 D181:D184 D193:D195 D197:D199" name="Range1"/>
  </protectedRanges>
  <mergeCells count="48">
    <mergeCell ref="B306:K306"/>
    <mergeCell ref="J75:K75"/>
    <mergeCell ref="J145:K145"/>
    <mergeCell ref="B208:C208"/>
    <mergeCell ref="B212:C212"/>
    <mergeCell ref="J218:K218"/>
    <mergeCell ref="J290:K290"/>
    <mergeCell ref="B301:K301"/>
    <mergeCell ref="B302:K302"/>
    <mergeCell ref="B303:K303"/>
    <mergeCell ref="B304:K304"/>
    <mergeCell ref="B305:K305"/>
    <mergeCell ref="B318:K318"/>
    <mergeCell ref="B307:K307"/>
    <mergeCell ref="B308:K308"/>
    <mergeCell ref="B309:K309"/>
    <mergeCell ref="B310:K310"/>
    <mergeCell ref="B311:K311"/>
    <mergeCell ref="E312:K312"/>
    <mergeCell ref="E313:K313"/>
    <mergeCell ref="E314:K314"/>
    <mergeCell ref="E315:K315"/>
    <mergeCell ref="B316:K316"/>
    <mergeCell ref="B317:K317"/>
    <mergeCell ref="B330:K330"/>
    <mergeCell ref="B319:K319"/>
    <mergeCell ref="B320:K320"/>
    <mergeCell ref="B321:K321"/>
    <mergeCell ref="B322:K322"/>
    <mergeCell ref="B323:K323"/>
    <mergeCell ref="B324:K324"/>
    <mergeCell ref="B325:K325"/>
    <mergeCell ref="B326:K326"/>
    <mergeCell ref="B327:K327"/>
    <mergeCell ref="B328:K328"/>
    <mergeCell ref="B329:K329"/>
    <mergeCell ref="B343:K343"/>
    <mergeCell ref="B331:K331"/>
    <mergeCell ref="B333:K333"/>
    <mergeCell ref="B334:K334"/>
    <mergeCell ref="B335:K335"/>
    <mergeCell ref="B336:K336"/>
    <mergeCell ref="B337:K337"/>
    <mergeCell ref="B338:K338"/>
    <mergeCell ref="B339:K339"/>
    <mergeCell ref="B340:K340"/>
    <mergeCell ref="B341:K341"/>
    <mergeCell ref="B342:K342"/>
  </mergeCells>
  <pageMargins left="0.5" right="0.25" top="0.5" bottom="0.6" header="0.5" footer="0.3"/>
  <pageSetup scale="34" fitToHeight="5" orientation="portrait" horizontalDpi="300" verticalDpi="300" r:id="rId1"/>
  <headerFooter alignWithMargins="0">
    <oddFooter>&amp;R&amp;K01+000V37&amp;K000000
EFF 01.01.2021</oddFooter>
  </headerFooter>
  <rowBreaks count="4" manualBreakCount="4">
    <brk id="73" max="10" man="1"/>
    <brk id="143" max="10" man="1"/>
    <brk id="216" max="10" man="1"/>
    <brk id="288"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18"/>
  <sheetViews>
    <sheetView showGridLines="0" view="pageBreakPreview" zoomScale="90" zoomScaleNormal="90" zoomScaleSheetLayoutView="90" workbookViewId="0">
      <selection activeCell="H4" sqref="H4"/>
    </sheetView>
  </sheetViews>
  <sheetFormatPr defaultColWidth="6.21875" defaultRowHeight="15.75"/>
  <cols>
    <col min="1" max="1" width="7.6640625" style="479" customWidth="1"/>
    <col min="2" max="2" width="41.21875" style="479" customWidth="1"/>
    <col min="3" max="3" width="5.21875" style="479" bestFit="1" customWidth="1"/>
    <col min="4" max="9" width="10.5546875" style="479" customWidth="1"/>
    <col min="10" max="10" width="6.21875" style="479"/>
    <col min="11" max="11" width="7.33203125" style="479" customWidth="1"/>
    <col min="12" max="16384" width="6.21875" style="479"/>
  </cols>
  <sheetData>
    <row r="1" spans="1:11" s="473" customFormat="1">
      <c r="A1" s="754" t="s">
        <v>412</v>
      </c>
      <c r="B1" s="754"/>
      <c r="C1" s="754"/>
      <c r="D1" s="754"/>
      <c r="E1" s="754"/>
      <c r="F1" s="754"/>
      <c r="G1" s="754"/>
      <c r="H1" s="754"/>
      <c r="I1" s="235" t="s">
        <v>409</v>
      </c>
      <c r="J1" s="755"/>
      <c r="K1" s="754"/>
    </row>
    <row r="2" spans="1:11" s="473" customFormat="1">
      <c r="A2" s="723" t="s">
        <v>883</v>
      </c>
      <c r="B2" s="723"/>
      <c r="C2" s="723"/>
      <c r="D2" s="723"/>
      <c r="E2" s="723"/>
      <c r="F2" s="723"/>
      <c r="G2" s="723"/>
      <c r="H2" s="723"/>
      <c r="I2" s="723"/>
      <c r="J2" s="723"/>
      <c r="K2" s="723"/>
    </row>
    <row r="3" spans="1:11" s="473" customFormat="1">
      <c r="A3" s="733" t="s">
        <v>803</v>
      </c>
      <c r="B3" s="733"/>
      <c r="C3" s="733"/>
      <c r="D3" s="733"/>
      <c r="E3" s="733"/>
      <c r="F3" s="733"/>
      <c r="G3" s="733"/>
      <c r="H3" s="733"/>
      <c r="I3" s="733"/>
      <c r="J3" s="733"/>
      <c r="K3" s="733"/>
    </row>
    <row r="4" spans="1:11" s="473" customFormat="1">
      <c r="A4" s="474"/>
      <c r="B4" s="474"/>
      <c r="C4" s="474"/>
      <c r="D4" s="474"/>
      <c r="E4" s="474"/>
      <c r="F4" s="474"/>
      <c r="G4" s="474"/>
      <c r="H4" s="474"/>
      <c r="I4" s="474"/>
      <c r="J4" s="474"/>
    </row>
    <row r="6" spans="1:11">
      <c r="A6" s="475" t="s">
        <v>804</v>
      </c>
      <c r="B6" s="476">
        <v>2025</v>
      </c>
      <c r="C6" s="477"/>
      <c r="D6" s="477"/>
      <c r="E6" s="477"/>
      <c r="F6" s="477"/>
      <c r="G6" s="478" t="s">
        <v>805</v>
      </c>
      <c r="H6" s="477"/>
      <c r="I6" s="478" t="s">
        <v>806</v>
      </c>
    </row>
    <row r="7" spans="1:11" s="482" customFormat="1">
      <c r="A7" s="480"/>
      <c r="B7" s="480"/>
      <c r="C7" s="481"/>
      <c r="D7" s="478" t="s">
        <v>807</v>
      </c>
      <c r="E7" s="478"/>
      <c r="F7" s="478" t="s">
        <v>808</v>
      </c>
      <c r="G7" s="478" t="s">
        <v>809</v>
      </c>
      <c r="H7" s="478" t="s">
        <v>810</v>
      </c>
      <c r="I7" s="478" t="s">
        <v>811</v>
      </c>
    </row>
    <row r="8" spans="1:11" s="482" customFormat="1">
      <c r="A8" s="483" t="s">
        <v>4</v>
      </c>
      <c r="B8" s="484" t="s">
        <v>812</v>
      </c>
      <c r="C8" s="483" t="s">
        <v>438</v>
      </c>
      <c r="D8" s="483" t="s">
        <v>813</v>
      </c>
      <c r="E8" s="483" t="s">
        <v>814</v>
      </c>
      <c r="F8" s="483" t="s">
        <v>815</v>
      </c>
      <c r="G8" s="483" t="s">
        <v>816</v>
      </c>
      <c r="H8" s="483" t="s">
        <v>817</v>
      </c>
      <c r="I8" s="483" t="s">
        <v>817</v>
      </c>
    </row>
    <row r="9" spans="1:11" s="482" customFormat="1">
      <c r="A9" s="485"/>
      <c r="B9" s="486" t="s">
        <v>456</v>
      </c>
      <c r="C9" s="486" t="s">
        <v>457</v>
      </c>
      <c r="D9" s="486" t="s">
        <v>458</v>
      </c>
      <c r="E9" s="486" t="s">
        <v>459</v>
      </c>
      <c r="F9" s="486" t="s">
        <v>460</v>
      </c>
      <c r="G9" s="486" t="s">
        <v>461</v>
      </c>
      <c r="H9" s="486" t="s">
        <v>472</v>
      </c>
      <c r="I9" s="486" t="s">
        <v>473</v>
      </c>
    </row>
    <row r="10" spans="1:11" s="489" customFormat="1" ht="15">
      <c r="A10" s="487">
        <v>1</v>
      </c>
      <c r="B10" s="477" t="s">
        <v>818</v>
      </c>
      <c r="C10" s="485"/>
      <c r="D10" s="488">
        <v>0.21</v>
      </c>
      <c r="E10" s="488">
        <v>0</v>
      </c>
      <c r="F10" s="488">
        <v>0</v>
      </c>
      <c r="G10" s="488">
        <v>0</v>
      </c>
      <c r="H10" s="488">
        <v>0</v>
      </c>
      <c r="I10" s="488">
        <v>0</v>
      </c>
    </row>
    <row r="11" spans="1:11">
      <c r="A11" s="487">
        <f>A10+1</f>
        <v>2</v>
      </c>
      <c r="B11" s="477" t="s">
        <v>819</v>
      </c>
      <c r="C11" s="485"/>
      <c r="D11" s="490">
        <v>4.9000000000000002E-2</v>
      </c>
      <c r="E11" s="490">
        <v>0</v>
      </c>
      <c r="F11" s="490">
        <v>0</v>
      </c>
      <c r="G11" s="490">
        <v>0</v>
      </c>
      <c r="H11" s="490">
        <v>0</v>
      </c>
      <c r="I11" s="490">
        <v>0</v>
      </c>
    </row>
    <row r="12" spans="1:11">
      <c r="A12" s="487">
        <f>A11+1</f>
        <v>3</v>
      </c>
      <c r="B12" s="477" t="s">
        <v>820</v>
      </c>
      <c r="C12" s="485"/>
      <c r="D12" s="488">
        <v>0</v>
      </c>
      <c r="E12" s="488">
        <v>0</v>
      </c>
      <c r="F12" s="488">
        <v>0</v>
      </c>
      <c r="G12" s="488">
        <v>0</v>
      </c>
      <c r="H12" s="488">
        <v>0</v>
      </c>
      <c r="I12" s="488">
        <v>0</v>
      </c>
    </row>
    <row r="13" spans="1:11">
      <c r="A13" s="487">
        <f>A12+1</f>
        <v>4</v>
      </c>
      <c r="B13" s="491" t="s">
        <v>821</v>
      </c>
      <c r="C13" s="487" t="s">
        <v>822</v>
      </c>
      <c r="D13" s="488">
        <v>0.8</v>
      </c>
      <c r="E13" s="488">
        <v>0</v>
      </c>
      <c r="F13" s="488">
        <v>0</v>
      </c>
      <c r="G13" s="488">
        <v>0</v>
      </c>
      <c r="H13" s="488">
        <v>0</v>
      </c>
      <c r="I13" s="488">
        <v>0.2</v>
      </c>
    </row>
    <row r="14" spans="1:11">
      <c r="A14" s="487"/>
      <c r="B14" s="491"/>
      <c r="C14" s="487"/>
      <c r="D14" s="491"/>
      <c r="E14" s="491"/>
      <c r="F14" s="491"/>
      <c r="G14" s="491"/>
      <c r="H14" s="491"/>
      <c r="I14" s="491"/>
    </row>
    <row r="15" spans="1:11">
      <c r="A15" s="487">
        <f>A13+1</f>
        <v>5</v>
      </c>
      <c r="B15" s="491" t="s">
        <v>823</v>
      </c>
      <c r="C15" s="487"/>
      <c r="D15" s="492">
        <f>(D10+D11-(D10*D11))*D13</f>
        <v>0.19896800000000003</v>
      </c>
      <c r="E15" s="491"/>
      <c r="F15" s="491"/>
      <c r="G15" s="491"/>
      <c r="H15" s="491"/>
      <c r="I15" s="491"/>
    </row>
    <row r="16" spans="1:11">
      <c r="A16" s="487"/>
      <c r="B16" s="491"/>
      <c r="C16" s="487"/>
      <c r="D16" s="491"/>
      <c r="E16" s="491"/>
      <c r="F16" s="491"/>
      <c r="G16" s="491"/>
      <c r="H16" s="491"/>
      <c r="I16" s="491"/>
    </row>
    <row r="17" spans="1:9" ht="61.5" customHeight="1">
      <c r="A17" s="493">
        <f>A15+1</f>
        <v>6</v>
      </c>
      <c r="B17" s="737" t="s">
        <v>824</v>
      </c>
      <c r="C17" s="737"/>
      <c r="D17" s="737"/>
      <c r="E17" s="737"/>
      <c r="F17" s="737"/>
      <c r="G17" s="737"/>
      <c r="H17" s="737"/>
      <c r="I17" s="737"/>
    </row>
    <row r="18" spans="1:9">
      <c r="A18" s="477"/>
      <c r="B18" s="477"/>
      <c r="C18" s="477"/>
      <c r="D18" s="477"/>
      <c r="E18" s="477"/>
      <c r="F18" s="477"/>
      <c r="G18" s="477"/>
      <c r="H18" s="477"/>
      <c r="I18" s="477"/>
    </row>
  </sheetData>
  <mergeCells count="3">
    <mergeCell ref="A2:K2"/>
    <mergeCell ref="A3:K3"/>
    <mergeCell ref="B17:I17"/>
  </mergeCells>
  <pageMargins left="0.7" right="0.7" top="0.75" bottom="0.75" header="0.3" footer="0.3"/>
  <pageSetup scale="65"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K33"/>
  <sheetViews>
    <sheetView showGridLines="0" view="pageBreakPreview" zoomScale="80" zoomScaleNormal="100" zoomScaleSheetLayoutView="80" workbookViewId="0">
      <selection activeCell="A3" sqref="A3:K4"/>
    </sheetView>
  </sheetViews>
  <sheetFormatPr defaultRowHeight="15.75"/>
  <cols>
    <col min="1" max="1" width="8.88671875" style="494"/>
    <col min="2" max="2" width="11" style="494" customWidth="1"/>
    <col min="3" max="3" width="8.88671875" style="494"/>
    <col min="4" max="4" width="14.6640625" style="494" customWidth="1"/>
    <col min="5" max="5" width="12.33203125" style="494" customWidth="1"/>
    <col min="6" max="6" width="10.6640625" style="494" customWidth="1"/>
    <col min="7" max="7" width="12.77734375" style="494" customWidth="1"/>
    <col min="8" max="16384" width="8.88671875" style="494"/>
  </cols>
  <sheetData>
    <row r="1" spans="1:11">
      <c r="A1" s="756" t="s">
        <v>412</v>
      </c>
      <c r="B1" s="756"/>
      <c r="C1" s="756"/>
      <c r="D1" s="756"/>
      <c r="E1" s="756"/>
      <c r="F1" s="756"/>
      <c r="G1" s="756"/>
      <c r="H1" s="756"/>
      <c r="I1" s="756"/>
      <c r="J1" s="235" t="s">
        <v>409</v>
      </c>
      <c r="K1" s="756"/>
    </row>
    <row r="2" spans="1:11">
      <c r="A2" s="723" t="s">
        <v>883</v>
      </c>
      <c r="B2" s="723"/>
      <c r="C2" s="723"/>
      <c r="D2" s="723"/>
      <c r="E2" s="723"/>
      <c r="F2" s="723"/>
      <c r="G2" s="723"/>
      <c r="H2" s="723"/>
      <c r="I2" s="723"/>
      <c r="J2" s="723"/>
      <c r="K2" s="723"/>
    </row>
    <row r="3" spans="1:11">
      <c r="A3" s="738" t="s">
        <v>825</v>
      </c>
      <c r="B3" s="738"/>
      <c r="C3" s="738"/>
      <c r="D3" s="738"/>
      <c r="E3" s="738"/>
      <c r="F3" s="738"/>
      <c r="G3" s="738"/>
      <c r="H3" s="738"/>
      <c r="I3" s="738"/>
      <c r="J3" s="738"/>
      <c r="K3" s="738"/>
    </row>
    <row r="5" spans="1:11">
      <c r="B5" s="739" t="s">
        <v>826</v>
      </c>
      <c r="C5" s="739"/>
      <c r="D5" s="739"/>
      <c r="E5" s="739"/>
      <c r="F5" s="739"/>
      <c r="G5" s="739"/>
      <c r="H5" s="739"/>
    </row>
    <row r="6" spans="1:11">
      <c r="B6" s="495" t="s">
        <v>827</v>
      </c>
      <c r="C6" s="496" t="s">
        <v>584</v>
      </c>
      <c r="D6" s="497" t="s">
        <v>828</v>
      </c>
      <c r="E6" s="497" t="s">
        <v>829</v>
      </c>
      <c r="F6" s="496" t="s">
        <v>99</v>
      </c>
      <c r="G6" s="495" t="s">
        <v>830</v>
      </c>
      <c r="H6" s="498" t="s">
        <v>831</v>
      </c>
    </row>
    <row r="7" spans="1:11">
      <c r="B7" s="499" t="s">
        <v>832</v>
      </c>
      <c r="C7" s="495">
        <v>2025</v>
      </c>
      <c r="D7" s="500">
        <f ca="1">'Nonlevelized-IOU'!I257</f>
        <v>725871.22</v>
      </c>
      <c r="E7" s="501">
        <f>'WP6 - Capital Structure'!E23</f>
        <v>25434615.384615384</v>
      </c>
      <c r="F7" s="502">
        <f ca="1">D7/E7</f>
        <v>2.853871422954786E-2</v>
      </c>
      <c r="G7" s="503">
        <f>IF((E7/($E$8+$E$7))&lt;0.55,0.55,E7/($E$7+$E$8))</f>
        <v>0.55003143766920448</v>
      </c>
      <c r="H7" s="504">
        <f ca="1">+F7*G7</f>
        <v>1.5697190016908794E-2</v>
      </c>
    </row>
    <row r="8" spans="1:11">
      <c r="B8" s="505" t="s">
        <v>833</v>
      </c>
      <c r="C8" s="495">
        <v>2025</v>
      </c>
      <c r="D8" s="495"/>
      <c r="E8" s="506">
        <f>'WP6 - Capital Structure'!D23</f>
        <v>20807496.688825898</v>
      </c>
      <c r="F8" s="507">
        <v>9.8000000000000004E-2</v>
      </c>
      <c r="G8" s="508">
        <f>IF((E8/($E$8+$E$7))&gt;0.45,0.45,E8/($E$7+$E$8))</f>
        <v>0.44996856233079557</v>
      </c>
      <c r="H8" s="509">
        <f>+F8*G8</f>
        <v>4.4096919108417967E-2</v>
      </c>
    </row>
    <row r="9" spans="1:11">
      <c r="B9" s="510" t="s">
        <v>831</v>
      </c>
      <c r="C9" s="495">
        <v>2025</v>
      </c>
      <c r="D9" s="511"/>
      <c r="E9" s="511"/>
      <c r="F9" s="512"/>
      <c r="G9" s="511"/>
      <c r="H9" s="513">
        <f ca="1">+H7+H8</f>
        <v>5.9794109125326761E-2</v>
      </c>
    </row>
    <row r="12" spans="1:11">
      <c r="B12" s="494" t="s">
        <v>834</v>
      </c>
    </row>
    <row r="13" spans="1:11">
      <c r="B13" s="494" t="s">
        <v>835</v>
      </c>
    </row>
    <row r="14" spans="1:11">
      <c r="B14" s="494" t="s">
        <v>836</v>
      </c>
    </row>
    <row r="33" ht="30.75" customHeight="1"/>
  </sheetData>
  <mergeCells count="3">
    <mergeCell ref="A2:K2"/>
    <mergeCell ref="A3:K3"/>
    <mergeCell ref="B5:H5"/>
  </mergeCells>
  <pageMargins left="0.7" right="0.7" top="0.75" bottom="0.75" header="0.3" footer="0.3"/>
  <pageSetup scale="66"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K32"/>
  <sheetViews>
    <sheetView view="pageBreakPreview" zoomScale="80" zoomScaleNormal="100" zoomScaleSheetLayoutView="80" workbookViewId="0">
      <selection activeCell="G1" sqref="G1"/>
    </sheetView>
  </sheetViews>
  <sheetFormatPr defaultColWidth="8.77734375" defaultRowHeight="15"/>
  <cols>
    <col min="1" max="3" width="8.77734375" style="461"/>
    <col min="4" max="4" width="16.109375" style="461" customWidth="1"/>
    <col min="5" max="5" width="12.109375" style="461" customWidth="1"/>
    <col min="6" max="6" width="12.33203125" style="461" customWidth="1"/>
    <col min="7" max="7" width="11.21875" style="461" customWidth="1"/>
    <col min="8" max="8" width="8.77734375" style="461"/>
    <col min="9" max="9" width="13.5546875" style="461" customWidth="1"/>
    <col min="10" max="10" width="20.33203125" style="461" customWidth="1"/>
    <col min="11" max="11" width="18" style="461" bestFit="1" customWidth="1"/>
    <col min="12" max="16384" width="8.77734375" style="461"/>
  </cols>
  <sheetData>
    <row r="1" spans="1:11">
      <c r="A1" s="733" t="s">
        <v>412</v>
      </c>
      <c r="B1" s="733"/>
      <c r="C1" s="733"/>
      <c r="D1" s="733"/>
      <c r="E1" s="733"/>
      <c r="F1" s="733"/>
      <c r="G1" s="757" t="s">
        <v>409</v>
      </c>
    </row>
    <row r="2" spans="1:11">
      <c r="A2" s="754" t="s">
        <v>883</v>
      </c>
      <c r="B2" s="754"/>
      <c r="C2" s="754"/>
      <c r="D2" s="754"/>
      <c r="E2" s="754"/>
      <c r="F2" s="754"/>
      <c r="H2" s="753"/>
      <c r="I2" s="753"/>
      <c r="J2" s="753"/>
      <c r="K2" s="753"/>
    </row>
    <row r="3" spans="1:11">
      <c r="A3" s="733" t="s">
        <v>837</v>
      </c>
      <c r="B3" s="733"/>
      <c r="C3" s="733"/>
      <c r="D3" s="733"/>
      <c r="E3" s="733"/>
      <c r="F3" s="733"/>
    </row>
    <row r="4" spans="1:11">
      <c r="A4" s="741"/>
      <c r="B4" s="741"/>
      <c r="C4" s="741"/>
      <c r="D4" s="741"/>
      <c r="E4" s="741"/>
      <c r="F4" s="741"/>
    </row>
    <row r="5" spans="1:11">
      <c r="A5" s="514"/>
      <c r="B5" s="514"/>
      <c r="C5" s="514"/>
      <c r="D5" s="514"/>
      <c r="E5" s="514"/>
      <c r="F5" s="514"/>
    </row>
    <row r="7" spans="1:11">
      <c r="F7" s="742" t="s">
        <v>838</v>
      </c>
      <c r="G7" s="743"/>
    </row>
    <row r="8" spans="1:11" ht="43.5">
      <c r="A8" s="515" t="s">
        <v>752</v>
      </c>
      <c r="B8" s="516" t="s">
        <v>583</v>
      </c>
      <c r="C8" s="516"/>
      <c r="D8" s="516" t="s">
        <v>839</v>
      </c>
      <c r="E8" s="516" t="s">
        <v>840</v>
      </c>
      <c r="F8" s="516" t="s">
        <v>841</v>
      </c>
      <c r="G8" s="516" t="s">
        <v>842</v>
      </c>
    </row>
    <row r="9" spans="1:11">
      <c r="A9" s="517"/>
      <c r="B9" s="518" t="s">
        <v>456</v>
      </c>
      <c r="C9" s="518"/>
      <c r="D9" s="518" t="s">
        <v>457</v>
      </c>
      <c r="E9" s="519" t="s">
        <v>527</v>
      </c>
      <c r="F9" s="519" t="s">
        <v>843</v>
      </c>
      <c r="G9" s="519" t="s">
        <v>633</v>
      </c>
      <c r="I9" s="667"/>
      <c r="J9" s="453"/>
      <c r="K9" s="453"/>
    </row>
    <row r="10" spans="1:11" ht="15.75">
      <c r="A10" s="520">
        <v>1</v>
      </c>
      <c r="B10" s="521" t="s">
        <v>618</v>
      </c>
      <c r="C10" s="420">
        <v>2024</v>
      </c>
      <c r="D10" s="450">
        <v>20661073.611902829</v>
      </c>
      <c r="E10" s="450">
        <v>25650000</v>
      </c>
      <c r="F10" s="522">
        <f>IF(D10/(SUM(D10:E10))&gt;0.45,0.45,D10/(SUM(D10:E10)))</f>
        <v>0.44613678760823494</v>
      </c>
      <c r="G10" s="522">
        <f t="shared" ref="G10:G22" si="0">IF(D10/(SUM(D10:E10))&gt;0.45,0.55,(E10/(SUM(D10:E10))))</f>
        <v>0.55386321239176495</v>
      </c>
      <c r="I10" s="659"/>
      <c r="J10" s="659"/>
      <c r="K10" s="659"/>
    </row>
    <row r="11" spans="1:11">
      <c r="A11" s="520">
        <v>2</v>
      </c>
      <c r="B11" s="521" t="s">
        <v>758</v>
      </c>
      <c r="C11" s="420">
        <v>2025</v>
      </c>
      <c r="D11" s="450">
        <v>20824406.945236161</v>
      </c>
      <c r="E11" s="450">
        <v>25650000</v>
      </c>
      <c r="F11" s="522">
        <f t="shared" ref="F11:F22" si="1">IF(D11/(SUM(D11:E11))&gt;0.45,0.45,D11/(SUM(D11:E11)))</f>
        <v>0.44808332830959896</v>
      </c>
      <c r="G11" s="522">
        <f t="shared" si="0"/>
        <v>0.55191667169040104</v>
      </c>
      <c r="I11" s="664"/>
      <c r="J11" s="665"/>
      <c r="K11" s="666"/>
    </row>
    <row r="12" spans="1:11">
      <c r="A12" s="520">
        <v>3</v>
      </c>
      <c r="B12" s="521" t="s">
        <v>608</v>
      </c>
      <c r="C12" s="420">
        <v>2025</v>
      </c>
      <c r="D12" s="450">
        <v>20987740.278569493</v>
      </c>
      <c r="E12" s="450">
        <v>25650000</v>
      </c>
      <c r="F12" s="522">
        <f>IF(D12/(SUM(D12:E12))&gt;0.45,0.45,D12/(SUM(D12:E12)))</f>
        <v>0.45</v>
      </c>
      <c r="G12" s="522">
        <f t="shared" si="0"/>
        <v>0.55000000000000004</v>
      </c>
      <c r="I12" s="664"/>
      <c r="J12" s="665"/>
      <c r="K12" s="666"/>
    </row>
    <row r="13" spans="1:11">
      <c r="A13" s="520">
        <v>4</v>
      </c>
      <c r="B13" s="521" t="s">
        <v>759</v>
      </c>
      <c r="C13" s="420">
        <v>2025</v>
      </c>
      <c r="D13" s="450">
        <v>20740323.611902826</v>
      </c>
      <c r="E13" s="450">
        <v>25650000</v>
      </c>
      <c r="F13" s="522">
        <f t="shared" si="1"/>
        <v>0.44708296897030647</v>
      </c>
      <c r="G13" s="522">
        <f t="shared" si="0"/>
        <v>0.55291703102969358</v>
      </c>
      <c r="I13" s="664"/>
      <c r="J13" s="665"/>
      <c r="K13" s="666"/>
    </row>
    <row r="14" spans="1:11">
      <c r="A14" s="520">
        <v>5</v>
      </c>
      <c r="B14" s="521" t="s">
        <v>610</v>
      </c>
      <c r="C14" s="420">
        <v>2025</v>
      </c>
      <c r="D14" s="450">
        <v>20903656.945236158</v>
      </c>
      <c r="E14" s="450">
        <v>25650000</v>
      </c>
      <c r="F14" s="522">
        <f t="shared" si="1"/>
        <v>0.44902287633013177</v>
      </c>
      <c r="G14" s="522">
        <f t="shared" si="0"/>
        <v>0.55097712366986817</v>
      </c>
    </row>
    <row r="15" spans="1:11">
      <c r="A15" s="520">
        <v>6</v>
      </c>
      <c r="B15" s="521" t="s">
        <v>611</v>
      </c>
      <c r="C15" s="420">
        <v>2025</v>
      </c>
      <c r="D15" s="450">
        <v>21066990.27856949</v>
      </c>
      <c r="E15" s="450">
        <v>25650000</v>
      </c>
      <c r="F15" s="522">
        <f t="shared" si="1"/>
        <v>0.45</v>
      </c>
      <c r="G15" s="522">
        <f t="shared" si="0"/>
        <v>0.55000000000000004</v>
      </c>
    </row>
    <row r="16" spans="1:11">
      <c r="A16" s="520">
        <v>7</v>
      </c>
      <c r="B16" s="521" t="s">
        <v>612</v>
      </c>
      <c r="C16" s="420">
        <v>2025</v>
      </c>
      <c r="D16" s="450">
        <v>20519573.611902822</v>
      </c>
      <c r="E16" s="450">
        <v>25300000</v>
      </c>
      <c r="F16" s="522">
        <f t="shared" si="1"/>
        <v>0.44783423315341225</v>
      </c>
      <c r="G16" s="522">
        <f t="shared" si="0"/>
        <v>0.5521657668465878</v>
      </c>
    </row>
    <row r="17" spans="1:11">
      <c r="A17" s="520">
        <v>8</v>
      </c>
      <c r="B17" s="521" t="s">
        <v>613</v>
      </c>
      <c r="C17" s="420">
        <v>2025</v>
      </c>
      <c r="D17" s="450">
        <v>20682906.945236154</v>
      </c>
      <c r="E17" s="450">
        <v>25300000</v>
      </c>
      <c r="F17" s="522">
        <f t="shared" si="1"/>
        <v>0.44979555054813497</v>
      </c>
      <c r="G17" s="522">
        <f t="shared" si="0"/>
        <v>0.55020444945186509</v>
      </c>
    </row>
    <row r="18" spans="1:11">
      <c r="A18" s="520">
        <v>9</v>
      </c>
      <c r="B18" s="521" t="s">
        <v>760</v>
      </c>
      <c r="C18" s="420">
        <v>2025</v>
      </c>
      <c r="D18" s="450">
        <v>20846240.278569486</v>
      </c>
      <c r="E18" s="450">
        <v>25300000</v>
      </c>
      <c r="F18" s="522">
        <f t="shared" si="1"/>
        <v>0.45</v>
      </c>
      <c r="G18" s="522">
        <f t="shared" si="0"/>
        <v>0.55000000000000004</v>
      </c>
      <c r="I18" s="523"/>
      <c r="J18" s="523"/>
      <c r="K18" s="523"/>
    </row>
    <row r="19" spans="1:11">
      <c r="A19" s="520">
        <v>10</v>
      </c>
      <c r="B19" s="521" t="s">
        <v>615</v>
      </c>
      <c r="C19" s="420">
        <v>2025</v>
      </c>
      <c r="D19" s="450">
        <v>20598823.611902818</v>
      </c>
      <c r="E19" s="450">
        <v>25300000</v>
      </c>
      <c r="F19" s="522">
        <f t="shared" si="1"/>
        <v>0.44878761569307368</v>
      </c>
      <c r="G19" s="522">
        <f t="shared" si="0"/>
        <v>0.55121238430692632</v>
      </c>
      <c r="I19" s="523"/>
    </row>
    <row r="20" spans="1:11">
      <c r="A20" s="520">
        <v>11</v>
      </c>
      <c r="B20" s="521" t="s">
        <v>616</v>
      </c>
      <c r="C20" s="420">
        <v>2025</v>
      </c>
      <c r="D20" s="450">
        <v>20762156.94523615</v>
      </c>
      <c r="E20" s="450">
        <v>25300000</v>
      </c>
      <c r="F20" s="522">
        <f t="shared" si="1"/>
        <v>0.45</v>
      </c>
      <c r="G20" s="522">
        <f t="shared" si="0"/>
        <v>0.55000000000000004</v>
      </c>
    </row>
    <row r="21" spans="1:11">
      <c r="A21" s="520">
        <v>12</v>
      </c>
      <c r="B21" s="521" t="s">
        <v>617</v>
      </c>
      <c r="C21" s="420">
        <v>2025</v>
      </c>
      <c r="D21" s="450">
        <v>20925490.278569482</v>
      </c>
      <c r="E21" s="450">
        <v>25300000</v>
      </c>
      <c r="F21" s="522">
        <f t="shared" si="1"/>
        <v>0.45</v>
      </c>
      <c r="G21" s="522">
        <f t="shared" si="0"/>
        <v>0.55000000000000004</v>
      </c>
    </row>
    <row r="22" spans="1:11">
      <c r="A22" s="520">
        <v>13</v>
      </c>
      <c r="B22" s="521" t="s">
        <v>618</v>
      </c>
      <c r="C22" s="420">
        <v>2025</v>
      </c>
      <c r="D22" s="450">
        <v>20978073.611902814</v>
      </c>
      <c r="E22" s="450">
        <v>24950000</v>
      </c>
      <c r="F22" s="522">
        <f t="shared" si="1"/>
        <v>0.45</v>
      </c>
      <c r="G22" s="522">
        <f t="shared" si="0"/>
        <v>0.55000000000000004</v>
      </c>
    </row>
    <row r="23" spans="1:11" ht="15.75" thickBot="1">
      <c r="A23" s="520">
        <v>14</v>
      </c>
      <c r="B23" s="524" t="s">
        <v>761</v>
      </c>
      <c r="C23" s="525"/>
      <c r="D23" s="526">
        <f>AVERAGE(D10:D22)</f>
        <v>20807496.688825898</v>
      </c>
      <c r="E23" s="526">
        <f>AVERAGE(E10:E22)</f>
        <v>25434615.384615384</v>
      </c>
      <c r="F23" s="527">
        <f>AVERAGE(F10:F22)</f>
        <v>0.44898025850868412</v>
      </c>
      <c r="G23" s="527">
        <f>AVERAGE(G10:G22)</f>
        <v>0.55101974149131583</v>
      </c>
    </row>
    <row r="24" spans="1:11" ht="15.75" thickTop="1">
      <c r="A24" s="528"/>
      <c r="D24" s="523"/>
    </row>
    <row r="25" spans="1:11">
      <c r="B25" s="744" t="s">
        <v>765</v>
      </c>
      <c r="C25" s="744"/>
      <c r="D25" s="744"/>
      <c r="E25" s="744"/>
      <c r="F25" s="744"/>
      <c r="G25" s="744"/>
    </row>
    <row r="26" spans="1:11" ht="15" customHeight="1">
      <c r="B26" s="740"/>
      <c r="C26" s="740"/>
      <c r="D26" s="740"/>
      <c r="E26" s="740"/>
      <c r="F26" s="740"/>
      <c r="G26" s="740"/>
    </row>
    <row r="27" spans="1:11">
      <c r="B27" s="740"/>
      <c r="C27" s="740"/>
      <c r="D27" s="740"/>
      <c r="E27" s="740"/>
      <c r="F27" s="740"/>
      <c r="G27" s="740"/>
    </row>
    <row r="28" spans="1:11">
      <c r="B28" s="740"/>
      <c r="C28" s="740"/>
      <c r="D28" s="740"/>
      <c r="E28" s="740"/>
      <c r="F28" s="740"/>
      <c r="G28" s="740"/>
    </row>
    <row r="29" spans="1:11">
      <c r="B29" s="529"/>
      <c r="C29" s="529"/>
      <c r="D29" s="529"/>
      <c r="E29" s="529"/>
      <c r="F29" s="529"/>
    </row>
    <row r="30" spans="1:11" ht="15.75" customHeight="1">
      <c r="B30" s="529"/>
      <c r="C30" s="529"/>
      <c r="D30" s="529"/>
      <c r="E30" s="529"/>
      <c r="F30" s="529"/>
    </row>
    <row r="31" spans="1:11">
      <c r="B31" s="529"/>
      <c r="C31" s="529"/>
      <c r="D31" s="529"/>
      <c r="E31" s="529"/>
      <c r="F31" s="529"/>
    </row>
    <row r="32" spans="1:11">
      <c r="B32" s="529"/>
      <c r="C32" s="529"/>
      <c r="D32" s="529"/>
      <c r="E32" s="529"/>
      <c r="F32" s="529"/>
    </row>
  </sheetData>
  <mergeCells count="6">
    <mergeCell ref="B26:G28"/>
    <mergeCell ref="A1:F1"/>
    <mergeCell ref="A3:F3"/>
    <mergeCell ref="A4:F4"/>
    <mergeCell ref="F7:G7"/>
    <mergeCell ref="B25:G25"/>
  </mergeCells>
  <pageMargins left="0.7" right="0.7" top="0.75" bottom="0.7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pageSetUpPr fitToPage="1"/>
  </sheetPr>
  <dimension ref="A1:L68"/>
  <sheetViews>
    <sheetView view="pageBreakPreview" topLeftCell="A35" zoomScale="80" zoomScaleNormal="100" zoomScaleSheetLayoutView="80" workbookViewId="0">
      <selection sqref="A1:G1"/>
    </sheetView>
  </sheetViews>
  <sheetFormatPr defaultColWidth="8.77734375" defaultRowHeight="15.75"/>
  <cols>
    <col min="1" max="1" width="7.33203125" style="532" customWidth="1"/>
    <col min="2" max="2" width="11.44140625" style="532" customWidth="1"/>
    <col min="3" max="3" width="12.21875" style="532" customWidth="1"/>
    <col min="4" max="4" width="10.109375" style="532" customWidth="1"/>
    <col min="5" max="5" width="11.6640625" style="532" customWidth="1"/>
    <col min="6" max="6" width="18.21875" style="532" customWidth="1"/>
    <col min="7" max="7" width="42.6640625" style="532" bestFit="1" customWidth="1"/>
    <col min="8" max="10" width="8.77734375" style="532"/>
    <col min="11" max="11" width="24.44140625" style="532" bestFit="1" customWidth="1"/>
    <col min="12" max="16384" width="8.77734375" style="532"/>
  </cols>
  <sheetData>
    <row r="1" spans="1:12">
      <c r="A1" s="733" t="s">
        <v>412</v>
      </c>
      <c r="B1" s="733"/>
      <c r="C1" s="733"/>
      <c r="D1" s="733"/>
      <c r="E1" s="733"/>
      <c r="F1" s="733"/>
      <c r="G1" s="757" t="s">
        <v>409</v>
      </c>
      <c r="H1" s="530"/>
      <c r="I1" s="530"/>
      <c r="J1" s="530"/>
      <c r="K1" s="530"/>
      <c r="L1" s="531"/>
    </row>
    <row r="2" spans="1:12">
      <c r="A2" s="723" t="s">
        <v>883</v>
      </c>
      <c r="B2" s="723"/>
      <c r="C2" s="723"/>
      <c r="D2" s="723"/>
      <c r="E2" s="723"/>
      <c r="F2" s="723"/>
      <c r="G2" s="723"/>
      <c r="H2" s="723"/>
      <c r="I2" s="723"/>
      <c r="J2" s="723"/>
      <c r="K2" s="723"/>
      <c r="L2" s="531"/>
    </row>
    <row r="3" spans="1:12">
      <c r="A3" s="733" t="s">
        <v>844</v>
      </c>
      <c r="B3" s="733"/>
      <c r="C3" s="733"/>
      <c r="D3" s="733"/>
      <c r="E3" s="733"/>
      <c r="F3" s="733"/>
      <c r="G3" s="533"/>
      <c r="H3" s="534"/>
      <c r="I3" s="534"/>
      <c r="J3" s="534"/>
      <c r="K3" s="534"/>
      <c r="L3" s="531"/>
    </row>
    <row r="4" spans="1:12" ht="15.6" customHeight="1">
      <c r="A4" s="533"/>
      <c r="B4" s="533"/>
      <c r="C4" s="533"/>
      <c r="D4" s="533"/>
      <c r="E4" s="533"/>
      <c r="F4" s="533"/>
      <c r="G4" s="533"/>
      <c r="H4" s="534"/>
      <c r="I4" s="534"/>
      <c r="J4" s="534"/>
      <c r="K4" s="534"/>
      <c r="L4" s="531"/>
    </row>
    <row r="5" spans="1:12">
      <c r="A5" s="535"/>
      <c r="B5" s="535"/>
      <c r="C5" s="535"/>
      <c r="D5" s="535"/>
      <c r="E5" s="535"/>
      <c r="F5" s="535"/>
      <c r="G5" s="535"/>
    </row>
    <row r="6" spans="1:12">
      <c r="A6" s="536" t="s">
        <v>878</v>
      </c>
      <c r="B6" s="536"/>
      <c r="C6" s="536"/>
      <c r="D6" s="536"/>
      <c r="E6" s="536"/>
      <c r="F6" s="535"/>
      <c r="G6" s="535"/>
    </row>
    <row r="7" spans="1:12">
      <c r="A7" s="535" t="s">
        <v>845</v>
      </c>
      <c r="B7" s="535"/>
      <c r="C7" s="535"/>
      <c r="D7" s="535"/>
      <c r="E7" s="535"/>
      <c r="F7" s="537">
        <v>6431080.8099999987</v>
      </c>
      <c r="G7" s="535" t="s">
        <v>889</v>
      </c>
    </row>
    <row r="8" spans="1:12">
      <c r="A8" s="535" t="s">
        <v>881</v>
      </c>
      <c r="B8" s="535"/>
      <c r="C8" s="535"/>
      <c r="D8" s="535"/>
      <c r="E8" s="535"/>
      <c r="F8" s="537">
        <v>128309</v>
      </c>
      <c r="G8" s="535"/>
    </row>
    <row r="9" spans="1:12">
      <c r="A9" s="535" t="s">
        <v>877</v>
      </c>
      <c r="B9" s="535"/>
      <c r="C9" s="535"/>
      <c r="D9" s="535"/>
      <c r="E9" s="535"/>
      <c r="F9" s="538">
        <v>154262.71000000002</v>
      </c>
      <c r="G9" s="535"/>
    </row>
    <row r="10" spans="1:12">
      <c r="A10" s="535" t="s">
        <v>880</v>
      </c>
      <c r="B10" s="535"/>
      <c r="C10" s="535"/>
      <c r="D10" s="535"/>
      <c r="E10" s="535"/>
      <c r="F10" s="537">
        <f>SUM(F7:F9)</f>
        <v>6713652.5199999986</v>
      </c>
      <c r="G10" s="535"/>
    </row>
    <row r="11" spans="1:12" ht="16.5" thickBot="1">
      <c r="A11" s="535" t="s">
        <v>882</v>
      </c>
      <c r="B11" s="535"/>
      <c r="C11" s="535"/>
      <c r="D11" s="535"/>
      <c r="E11" s="535"/>
      <c r="F11" s="668">
        <v>6560208.8736343505</v>
      </c>
      <c r="G11" s="535" t="s">
        <v>888</v>
      </c>
    </row>
    <row r="12" spans="1:12">
      <c r="A12" s="536" t="s">
        <v>846</v>
      </c>
      <c r="B12" s="536"/>
      <c r="C12" s="536"/>
      <c r="D12" s="536"/>
      <c r="E12" s="536"/>
      <c r="F12" s="539">
        <f>F11-F10</f>
        <v>-153443.64636564814</v>
      </c>
      <c r="G12" s="535"/>
    </row>
    <row r="13" spans="1:12">
      <c r="A13" s="535"/>
      <c r="B13" s="535"/>
      <c r="C13" s="535"/>
      <c r="D13" s="535"/>
      <c r="E13" s="535"/>
      <c r="F13" s="535"/>
      <c r="G13" s="535"/>
    </row>
    <row r="14" spans="1:12">
      <c r="A14" s="535"/>
      <c r="B14" s="535"/>
      <c r="C14" s="535"/>
      <c r="D14" s="535"/>
      <c r="E14" s="535"/>
      <c r="F14" s="535"/>
      <c r="G14" s="535"/>
    </row>
    <row r="15" spans="1:12">
      <c r="A15" s="535" t="s">
        <v>847</v>
      </c>
      <c r="B15" s="535"/>
      <c r="C15" s="535"/>
      <c r="D15" s="535"/>
      <c r="E15" s="535"/>
      <c r="F15" s="540">
        <f>C25</f>
        <v>6.6350000000000003E-3</v>
      </c>
      <c r="G15" s="535"/>
    </row>
    <row r="16" spans="1:12">
      <c r="A16" s="535" t="s">
        <v>848</v>
      </c>
      <c r="B16" s="535"/>
      <c r="C16" s="535"/>
      <c r="D16" s="535"/>
      <c r="E16" s="535"/>
      <c r="F16" s="539">
        <f>D49</f>
        <v>-26221.637361530746</v>
      </c>
      <c r="G16" s="535"/>
    </row>
    <row r="17" spans="1:10">
      <c r="A17" s="535"/>
      <c r="B17" s="535"/>
      <c r="C17" s="535"/>
      <c r="D17" s="535"/>
      <c r="E17" s="535"/>
      <c r="F17" s="535"/>
      <c r="G17" s="535"/>
    </row>
    <row r="18" spans="1:10">
      <c r="A18" s="536" t="s">
        <v>849</v>
      </c>
      <c r="B18" s="536"/>
      <c r="C18" s="536"/>
      <c r="D18" s="536"/>
      <c r="E18" s="536"/>
      <c r="F18" s="539">
        <f>F12+F16</f>
        <v>-179665.28372717887</v>
      </c>
      <c r="G18" s="535"/>
    </row>
    <row r="19" spans="1:10">
      <c r="A19" s="535"/>
      <c r="B19" s="535"/>
      <c r="C19" s="535"/>
      <c r="D19" s="535"/>
      <c r="E19" s="535"/>
      <c r="F19" s="535"/>
      <c r="G19" s="535"/>
    </row>
    <row r="20" spans="1:10">
      <c r="A20" s="535"/>
      <c r="B20" s="535"/>
      <c r="C20" s="535"/>
      <c r="D20" s="535"/>
      <c r="E20" s="535"/>
      <c r="F20" s="535"/>
      <c r="G20" s="535"/>
    </row>
    <row r="21" spans="1:10">
      <c r="A21" s="535"/>
      <c r="B21" s="535"/>
      <c r="C21" s="535"/>
      <c r="D21" s="535"/>
      <c r="E21" s="535"/>
      <c r="F21" s="535"/>
      <c r="G21" s="535"/>
    </row>
    <row r="22" spans="1:10">
      <c r="A22" s="541"/>
      <c r="B22" s="541"/>
      <c r="C22" s="541"/>
      <c r="D22" s="541"/>
      <c r="E22" s="541"/>
      <c r="F22" s="541"/>
      <c r="G22" s="541"/>
      <c r="H22" s="535"/>
      <c r="I22" s="535"/>
      <c r="J22" s="535"/>
    </row>
    <row r="23" spans="1:10" ht="47.25">
      <c r="A23" s="542" t="s">
        <v>850</v>
      </c>
      <c r="B23" s="542" t="s">
        <v>851</v>
      </c>
      <c r="C23" s="542" t="s">
        <v>847</v>
      </c>
      <c r="D23" s="542" t="s">
        <v>852</v>
      </c>
      <c r="E23" s="542" t="s">
        <v>853</v>
      </c>
      <c r="F23" s="542" t="s">
        <v>854</v>
      </c>
      <c r="G23" s="535"/>
    </row>
    <row r="24" spans="1:10">
      <c r="A24" s="543" t="s">
        <v>456</v>
      </c>
      <c r="B24" s="544" t="s">
        <v>855</v>
      </c>
      <c r="C24" s="544" t="s">
        <v>527</v>
      </c>
      <c r="D24" s="543" t="s">
        <v>459</v>
      </c>
      <c r="E24" s="543" t="s">
        <v>460</v>
      </c>
      <c r="F24" s="543" t="s">
        <v>461</v>
      </c>
      <c r="G24" s="535"/>
    </row>
    <row r="25" spans="1:10">
      <c r="A25" s="545"/>
      <c r="B25" s="546">
        <v>44927</v>
      </c>
      <c r="C25" s="547">
        <f>'WP8 - True-Up Interest Rate'!$C$31</f>
        <v>6.6350000000000003E-3</v>
      </c>
      <c r="D25" s="548">
        <f t="shared" ref="D25:D48" si="0">E25*C25</f>
        <v>-1018.0985936360754</v>
      </c>
      <c r="E25" s="548">
        <f>IF(A25=1,F25,F25)</f>
        <v>-153443.64636564814</v>
      </c>
      <c r="F25" s="548">
        <f>F12</f>
        <v>-153443.64636564814</v>
      </c>
      <c r="G25" s="535"/>
    </row>
    <row r="26" spans="1:10">
      <c r="A26" s="549"/>
      <c r="B26" s="546">
        <v>44958</v>
      </c>
      <c r="C26" s="547">
        <f t="shared" ref="C26:C48" si="1">C$25</f>
        <v>6.6350000000000003E-3</v>
      </c>
      <c r="D26" s="548">
        <f t="shared" si="0"/>
        <v>-1018.0985936360754</v>
      </c>
      <c r="E26" s="548">
        <f t="shared" ref="E26:E48" si="2">IF(A26=1,F25+D25,E25)</f>
        <v>-153443.64636564814</v>
      </c>
      <c r="F26" s="548">
        <f t="shared" ref="F26:F48" si="3">F25+D25</f>
        <v>-154461.7449592842</v>
      </c>
      <c r="G26" s="535"/>
    </row>
    <row r="27" spans="1:10">
      <c r="A27" s="549">
        <v>1</v>
      </c>
      <c r="B27" s="546">
        <v>44986</v>
      </c>
      <c r="C27" s="547">
        <f t="shared" si="1"/>
        <v>6.6350000000000003E-3</v>
      </c>
      <c r="D27" s="548">
        <f t="shared" si="0"/>
        <v>-1031.6087619736261</v>
      </c>
      <c r="E27" s="548">
        <f t="shared" si="2"/>
        <v>-155479.84355292027</v>
      </c>
      <c r="F27" s="548">
        <f t="shared" si="3"/>
        <v>-155479.84355292027</v>
      </c>
      <c r="G27" s="535"/>
    </row>
    <row r="28" spans="1:10">
      <c r="A28" s="549"/>
      <c r="B28" s="546">
        <v>45017</v>
      </c>
      <c r="C28" s="547">
        <f t="shared" si="1"/>
        <v>6.6350000000000003E-3</v>
      </c>
      <c r="D28" s="548">
        <f t="shared" si="0"/>
        <v>-1031.6087619736261</v>
      </c>
      <c r="E28" s="548">
        <f t="shared" si="2"/>
        <v>-155479.84355292027</v>
      </c>
      <c r="F28" s="548">
        <f t="shared" si="3"/>
        <v>-156511.45231489389</v>
      </c>
      <c r="G28" s="535"/>
    </row>
    <row r="29" spans="1:10">
      <c r="A29" s="549"/>
      <c r="B29" s="546">
        <v>45047</v>
      </c>
      <c r="C29" s="547">
        <f t="shared" si="1"/>
        <v>6.6350000000000003E-3</v>
      </c>
      <c r="D29" s="548">
        <f t="shared" si="0"/>
        <v>-1031.6087619736261</v>
      </c>
      <c r="E29" s="548">
        <f t="shared" si="2"/>
        <v>-155479.84355292027</v>
      </c>
      <c r="F29" s="548">
        <f t="shared" si="3"/>
        <v>-157543.06107686751</v>
      </c>
      <c r="G29" s="535"/>
    </row>
    <row r="30" spans="1:10">
      <c r="A30" s="549">
        <v>1</v>
      </c>
      <c r="B30" s="546">
        <v>45078</v>
      </c>
      <c r="C30" s="547">
        <f t="shared" si="1"/>
        <v>6.6350000000000003E-3</v>
      </c>
      <c r="D30" s="548">
        <f t="shared" si="0"/>
        <v>-1052.142934380711</v>
      </c>
      <c r="E30" s="548">
        <f t="shared" si="2"/>
        <v>-158574.66983884113</v>
      </c>
      <c r="F30" s="548">
        <f t="shared" si="3"/>
        <v>-158574.66983884113</v>
      </c>
      <c r="G30" s="535"/>
    </row>
    <row r="31" spans="1:10">
      <c r="A31" s="549"/>
      <c r="B31" s="546">
        <v>45108</v>
      </c>
      <c r="C31" s="547">
        <f t="shared" si="1"/>
        <v>6.6350000000000003E-3</v>
      </c>
      <c r="D31" s="548">
        <f t="shared" si="0"/>
        <v>-1052.142934380711</v>
      </c>
      <c r="E31" s="548">
        <f t="shared" si="2"/>
        <v>-158574.66983884113</v>
      </c>
      <c r="F31" s="548">
        <f t="shared" si="3"/>
        <v>-159626.81277322184</v>
      </c>
      <c r="G31" s="535"/>
    </row>
    <row r="32" spans="1:10">
      <c r="A32" s="549"/>
      <c r="B32" s="546">
        <v>45139</v>
      </c>
      <c r="C32" s="547">
        <f t="shared" si="1"/>
        <v>6.6350000000000003E-3</v>
      </c>
      <c r="D32" s="548">
        <f t="shared" si="0"/>
        <v>-1052.142934380711</v>
      </c>
      <c r="E32" s="548">
        <f t="shared" si="2"/>
        <v>-158574.66983884113</v>
      </c>
      <c r="F32" s="548">
        <f t="shared" si="3"/>
        <v>-160678.95570760255</v>
      </c>
      <c r="G32" s="535"/>
    </row>
    <row r="33" spans="1:7">
      <c r="A33" s="549">
        <v>1</v>
      </c>
      <c r="B33" s="546">
        <v>45170</v>
      </c>
      <c r="C33" s="547">
        <f t="shared" si="1"/>
        <v>6.6350000000000003E-3</v>
      </c>
      <c r="D33" s="548">
        <f t="shared" si="0"/>
        <v>-1073.085839489559</v>
      </c>
      <c r="E33" s="548">
        <f t="shared" si="2"/>
        <v>-161731.09864198326</v>
      </c>
      <c r="F33" s="548">
        <f t="shared" si="3"/>
        <v>-161731.09864198326</v>
      </c>
      <c r="G33" s="535"/>
    </row>
    <row r="34" spans="1:7">
      <c r="A34" s="549"/>
      <c r="B34" s="546">
        <v>45200</v>
      </c>
      <c r="C34" s="547">
        <f t="shared" si="1"/>
        <v>6.6350000000000003E-3</v>
      </c>
      <c r="D34" s="548">
        <f t="shared" si="0"/>
        <v>-1073.085839489559</v>
      </c>
      <c r="E34" s="548">
        <f t="shared" si="2"/>
        <v>-161731.09864198326</v>
      </c>
      <c r="F34" s="548">
        <f t="shared" si="3"/>
        <v>-162804.18448147282</v>
      </c>
      <c r="G34" s="535"/>
    </row>
    <row r="35" spans="1:7">
      <c r="A35" s="549"/>
      <c r="B35" s="546">
        <v>45231</v>
      </c>
      <c r="C35" s="547">
        <f t="shared" si="1"/>
        <v>6.6350000000000003E-3</v>
      </c>
      <c r="D35" s="548">
        <f t="shared" si="0"/>
        <v>-1073.085839489559</v>
      </c>
      <c r="E35" s="548">
        <f t="shared" si="2"/>
        <v>-161731.09864198326</v>
      </c>
      <c r="F35" s="548">
        <f t="shared" si="3"/>
        <v>-163877.27032096239</v>
      </c>
      <c r="G35" s="535"/>
    </row>
    <row r="36" spans="1:7">
      <c r="A36" s="549">
        <v>1</v>
      </c>
      <c r="B36" s="546">
        <v>45261</v>
      </c>
      <c r="C36" s="547">
        <f t="shared" si="1"/>
        <v>6.6350000000000003E-3</v>
      </c>
      <c r="D36" s="548">
        <f t="shared" si="0"/>
        <v>-1094.4456131245988</v>
      </c>
      <c r="E36" s="548">
        <f t="shared" si="2"/>
        <v>-164950.35616045195</v>
      </c>
      <c r="F36" s="548">
        <f t="shared" si="3"/>
        <v>-164950.35616045195</v>
      </c>
      <c r="G36" s="535"/>
    </row>
    <row r="37" spans="1:7">
      <c r="A37" s="549"/>
      <c r="B37" s="546">
        <v>45292</v>
      </c>
      <c r="C37" s="547">
        <f t="shared" si="1"/>
        <v>6.6350000000000003E-3</v>
      </c>
      <c r="D37" s="548">
        <f t="shared" si="0"/>
        <v>-1094.4456131245988</v>
      </c>
      <c r="E37" s="548">
        <f t="shared" si="2"/>
        <v>-164950.35616045195</v>
      </c>
      <c r="F37" s="548">
        <f t="shared" si="3"/>
        <v>-166044.80177357656</v>
      </c>
      <c r="G37" s="535"/>
    </row>
    <row r="38" spans="1:7">
      <c r="A38" s="549"/>
      <c r="B38" s="546">
        <v>45323</v>
      </c>
      <c r="C38" s="547">
        <f t="shared" si="1"/>
        <v>6.6350000000000003E-3</v>
      </c>
      <c r="D38" s="548">
        <f t="shared" si="0"/>
        <v>-1094.4456131245988</v>
      </c>
      <c r="E38" s="548">
        <f t="shared" si="2"/>
        <v>-164950.35616045195</v>
      </c>
      <c r="F38" s="548">
        <f t="shared" si="3"/>
        <v>-167139.24738670117</v>
      </c>
      <c r="G38" s="535"/>
    </row>
    <row r="39" spans="1:7">
      <c r="A39" s="549">
        <v>1</v>
      </c>
      <c r="B39" s="546">
        <v>45352</v>
      </c>
      <c r="C39" s="547">
        <f t="shared" si="1"/>
        <v>6.6350000000000003E-3</v>
      </c>
      <c r="D39" s="548">
        <f t="shared" si="0"/>
        <v>-1116.2305530538442</v>
      </c>
      <c r="E39" s="548">
        <f t="shared" si="2"/>
        <v>-168233.69299982578</v>
      </c>
      <c r="F39" s="548">
        <f t="shared" si="3"/>
        <v>-168233.69299982578</v>
      </c>
      <c r="G39" s="535"/>
    </row>
    <row r="40" spans="1:7">
      <c r="A40" s="549"/>
      <c r="B40" s="546">
        <v>45383</v>
      </c>
      <c r="C40" s="547">
        <f t="shared" si="1"/>
        <v>6.6350000000000003E-3</v>
      </c>
      <c r="D40" s="548">
        <f t="shared" si="0"/>
        <v>-1116.2305530538442</v>
      </c>
      <c r="E40" s="548">
        <f t="shared" si="2"/>
        <v>-168233.69299982578</v>
      </c>
      <c r="F40" s="548">
        <f t="shared" si="3"/>
        <v>-169349.92355287963</v>
      </c>
      <c r="G40" s="535"/>
    </row>
    <row r="41" spans="1:7">
      <c r="A41" s="549"/>
      <c r="B41" s="546">
        <v>45413</v>
      </c>
      <c r="C41" s="547">
        <f t="shared" si="1"/>
        <v>6.6350000000000003E-3</v>
      </c>
      <c r="D41" s="548">
        <f t="shared" si="0"/>
        <v>-1116.2305530538442</v>
      </c>
      <c r="E41" s="548">
        <f t="shared" si="2"/>
        <v>-168233.69299982578</v>
      </c>
      <c r="F41" s="548">
        <f t="shared" si="3"/>
        <v>-170466.15410593347</v>
      </c>
      <c r="G41" s="535"/>
    </row>
    <row r="42" spans="1:7">
      <c r="A42" s="549">
        <v>1</v>
      </c>
      <c r="B42" s="546">
        <v>45444</v>
      </c>
      <c r="C42" s="547">
        <f t="shared" si="1"/>
        <v>6.6350000000000003E-3</v>
      </c>
      <c r="D42" s="548">
        <f t="shared" si="0"/>
        <v>-1138.4491222123809</v>
      </c>
      <c r="E42" s="548">
        <f t="shared" si="2"/>
        <v>-171582.38465898731</v>
      </c>
      <c r="F42" s="548">
        <f t="shared" si="3"/>
        <v>-171582.38465898731</v>
      </c>
      <c r="G42" s="535"/>
    </row>
    <row r="43" spans="1:7">
      <c r="A43" s="549"/>
      <c r="B43" s="546">
        <v>45474</v>
      </c>
      <c r="C43" s="547">
        <f t="shared" si="1"/>
        <v>6.6350000000000003E-3</v>
      </c>
      <c r="D43" s="548">
        <f t="shared" si="0"/>
        <v>-1138.4491222123809</v>
      </c>
      <c r="E43" s="548">
        <f t="shared" si="2"/>
        <v>-171582.38465898731</v>
      </c>
      <c r="F43" s="548">
        <f t="shared" si="3"/>
        <v>-172720.8337811997</v>
      </c>
      <c r="G43" s="535"/>
    </row>
    <row r="44" spans="1:7">
      <c r="A44" s="549"/>
      <c r="B44" s="546">
        <v>45505</v>
      </c>
      <c r="C44" s="547">
        <f t="shared" si="1"/>
        <v>6.6350000000000003E-3</v>
      </c>
      <c r="D44" s="548">
        <f t="shared" si="0"/>
        <v>-1138.4491222123809</v>
      </c>
      <c r="E44" s="548">
        <f t="shared" si="2"/>
        <v>-171582.38465898731</v>
      </c>
      <c r="F44" s="548">
        <f t="shared" si="3"/>
        <v>-173859.2829034121</v>
      </c>
      <c r="G44" s="535"/>
    </row>
    <row r="45" spans="1:7">
      <c r="A45" s="549">
        <v>1</v>
      </c>
      <c r="B45" s="546">
        <v>45536</v>
      </c>
      <c r="C45" s="547">
        <f t="shared" si="1"/>
        <v>6.6350000000000003E-3</v>
      </c>
      <c r="D45" s="548">
        <f t="shared" si="0"/>
        <v>-1161.1099519900185</v>
      </c>
      <c r="E45" s="548">
        <f t="shared" si="2"/>
        <v>-174997.73202562449</v>
      </c>
      <c r="F45" s="548">
        <f t="shared" si="3"/>
        <v>-174997.73202562449</v>
      </c>
      <c r="G45" s="535"/>
    </row>
    <row r="46" spans="1:7">
      <c r="A46" s="549"/>
      <c r="B46" s="546">
        <v>45566</v>
      </c>
      <c r="C46" s="547">
        <f t="shared" si="1"/>
        <v>6.6350000000000003E-3</v>
      </c>
      <c r="D46" s="548">
        <f t="shared" si="0"/>
        <v>-1161.1099519900185</v>
      </c>
      <c r="E46" s="548">
        <f t="shared" si="2"/>
        <v>-174997.73202562449</v>
      </c>
      <c r="F46" s="548">
        <f t="shared" si="3"/>
        <v>-176158.8419776145</v>
      </c>
      <c r="G46" s="535"/>
    </row>
    <row r="47" spans="1:7">
      <c r="A47" s="549"/>
      <c r="B47" s="546">
        <v>45597</v>
      </c>
      <c r="C47" s="547">
        <f t="shared" si="1"/>
        <v>6.6350000000000003E-3</v>
      </c>
      <c r="D47" s="548">
        <f t="shared" si="0"/>
        <v>-1161.1099519900185</v>
      </c>
      <c r="E47" s="548">
        <f t="shared" si="2"/>
        <v>-174997.73202562449</v>
      </c>
      <c r="F47" s="548">
        <f t="shared" si="3"/>
        <v>-177319.95192960452</v>
      </c>
      <c r="G47" s="535"/>
    </row>
    <row r="48" spans="1:7">
      <c r="A48" s="549">
        <v>1</v>
      </c>
      <c r="B48" s="546">
        <v>45627</v>
      </c>
      <c r="C48" s="547">
        <f t="shared" si="1"/>
        <v>6.6350000000000003E-3</v>
      </c>
      <c r="D48" s="548">
        <f t="shared" si="0"/>
        <v>-1184.2218455843797</v>
      </c>
      <c r="E48" s="548">
        <f t="shared" si="2"/>
        <v>-178481.06188159453</v>
      </c>
      <c r="F48" s="548">
        <f t="shared" si="3"/>
        <v>-178481.06188159453</v>
      </c>
      <c r="G48" s="535"/>
    </row>
    <row r="49" spans="1:7">
      <c r="A49" s="745" t="s">
        <v>856</v>
      </c>
      <c r="B49" s="745"/>
      <c r="C49" s="745"/>
      <c r="D49" s="550">
        <f>SUM(D25:D48)</f>
        <v>-26221.637361530746</v>
      </c>
      <c r="E49" s="551"/>
      <c r="F49" s="551"/>
      <c r="G49" s="535"/>
    </row>
    <row r="50" spans="1:7">
      <c r="A50" s="746" t="s">
        <v>857</v>
      </c>
      <c r="B50" s="746"/>
      <c r="C50" s="746"/>
      <c r="D50" s="552">
        <f>D48+F48</f>
        <v>-179665.2837271789</v>
      </c>
      <c r="E50" s="553"/>
      <c r="F50" s="553"/>
      <c r="G50" s="535"/>
    </row>
    <row r="51" spans="1:7">
      <c r="A51" s="535"/>
      <c r="B51" s="535"/>
      <c r="C51" s="535"/>
      <c r="D51" s="535"/>
      <c r="E51" s="535"/>
      <c r="F51" s="535"/>
      <c r="G51" s="535"/>
    </row>
    <row r="52" spans="1:7">
      <c r="A52" s="747" t="s">
        <v>858</v>
      </c>
      <c r="B52" s="747"/>
      <c r="C52" s="747"/>
      <c r="D52" s="747"/>
      <c r="E52" s="747"/>
      <c r="F52" s="747"/>
      <c r="G52" s="535"/>
    </row>
    <row r="53" spans="1:7">
      <c r="A53" s="535"/>
      <c r="B53" s="535"/>
      <c r="C53" s="535"/>
      <c r="D53" s="535"/>
      <c r="E53" s="535"/>
      <c r="F53" s="535"/>
      <c r="G53" s="535"/>
    </row>
    <row r="54" spans="1:7">
      <c r="A54" s="535"/>
      <c r="B54" s="535"/>
      <c r="C54" s="535"/>
      <c r="D54" s="535"/>
      <c r="E54" s="535"/>
      <c r="F54" s="535"/>
      <c r="G54" s="535"/>
    </row>
    <row r="55" spans="1:7">
      <c r="A55" s="535"/>
      <c r="B55" s="535"/>
      <c r="C55" s="535"/>
      <c r="D55" s="535"/>
      <c r="E55" s="535"/>
      <c r="F55" s="535"/>
      <c r="G55" s="535"/>
    </row>
    <row r="56" spans="1:7">
      <c r="A56" s="535"/>
      <c r="B56" s="535"/>
      <c r="C56" s="535"/>
      <c r="D56" s="535"/>
      <c r="E56" s="535"/>
      <c r="F56" s="535"/>
      <c r="G56" s="535"/>
    </row>
    <row r="57" spans="1:7">
      <c r="A57" s="535"/>
      <c r="B57" s="535"/>
      <c r="C57" s="535"/>
      <c r="D57" s="535"/>
      <c r="E57" s="535"/>
      <c r="F57" s="535"/>
      <c r="G57" s="535"/>
    </row>
    <row r="58" spans="1:7">
      <c r="A58" s="535"/>
      <c r="B58" s="535"/>
      <c r="C58" s="535"/>
      <c r="D58" s="535"/>
      <c r="E58" s="535"/>
      <c r="F58" s="535"/>
      <c r="G58" s="535"/>
    </row>
    <row r="59" spans="1:7">
      <c r="A59" s="535"/>
      <c r="B59" s="535"/>
      <c r="C59" s="535"/>
      <c r="D59" s="535"/>
      <c r="E59" s="535"/>
      <c r="F59" s="535"/>
      <c r="G59" s="535"/>
    </row>
    <row r="60" spans="1:7">
      <c r="A60" s="535"/>
      <c r="B60" s="535"/>
      <c r="C60" s="535"/>
      <c r="D60" s="535"/>
      <c r="E60" s="535"/>
      <c r="F60" s="535"/>
      <c r="G60" s="535"/>
    </row>
    <row r="61" spans="1:7">
      <c r="A61" s="535"/>
      <c r="B61" s="535"/>
      <c r="C61" s="535"/>
      <c r="D61" s="535"/>
      <c r="E61" s="535"/>
      <c r="F61" s="535"/>
      <c r="G61" s="535"/>
    </row>
    <row r="62" spans="1:7">
      <c r="A62" s="535"/>
      <c r="B62" s="535"/>
      <c r="C62" s="535"/>
      <c r="D62" s="535"/>
      <c r="E62" s="535"/>
      <c r="F62" s="535"/>
      <c r="G62" s="535"/>
    </row>
    <row r="63" spans="1:7">
      <c r="A63" s="535"/>
      <c r="B63" s="535"/>
      <c r="C63" s="535"/>
      <c r="D63" s="535"/>
      <c r="E63" s="535"/>
      <c r="F63" s="535"/>
      <c r="G63" s="535"/>
    </row>
    <row r="64" spans="1:7">
      <c r="A64" s="535"/>
      <c r="B64" s="535"/>
      <c r="C64" s="535"/>
      <c r="D64" s="535"/>
      <c r="E64" s="535"/>
      <c r="F64" s="535"/>
      <c r="G64" s="535"/>
    </row>
    <row r="65" spans="1:7">
      <c r="A65" s="535"/>
      <c r="B65" s="535"/>
      <c r="C65" s="535"/>
      <c r="D65" s="535"/>
      <c r="E65" s="535"/>
      <c r="F65" s="535"/>
      <c r="G65" s="535"/>
    </row>
    <row r="66" spans="1:7">
      <c r="A66" s="535"/>
      <c r="B66" s="535"/>
      <c r="C66" s="535"/>
      <c r="D66" s="535"/>
      <c r="E66" s="535"/>
      <c r="F66" s="535"/>
      <c r="G66" s="535"/>
    </row>
    <row r="67" spans="1:7">
      <c r="A67" s="535"/>
      <c r="B67" s="535"/>
      <c r="C67" s="535"/>
      <c r="D67" s="535"/>
      <c r="E67" s="535"/>
      <c r="F67" s="535"/>
      <c r="G67" s="535"/>
    </row>
    <row r="68" spans="1:7">
      <c r="G68" s="535"/>
    </row>
  </sheetData>
  <mergeCells count="6">
    <mergeCell ref="A1:F1"/>
    <mergeCell ref="A3:F3"/>
    <mergeCell ref="A49:C49"/>
    <mergeCell ref="A50:C50"/>
    <mergeCell ref="A52:F52"/>
    <mergeCell ref="A2:K2"/>
  </mergeCells>
  <pageMargins left="0.7" right="0.7" top="0.75" bottom="0.75" header="0.3" footer="0.3"/>
  <pageSetup scale="66"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N66"/>
  <sheetViews>
    <sheetView tabSelected="1" view="pageBreakPreview" topLeftCell="A21" zoomScale="80" zoomScaleNormal="100" zoomScaleSheetLayoutView="80" workbookViewId="0">
      <selection activeCell="B1" sqref="B1:E1"/>
    </sheetView>
  </sheetViews>
  <sheetFormatPr defaultColWidth="8.77734375" defaultRowHeight="15"/>
  <cols>
    <col min="1" max="1" width="2.5546875" style="461" customWidth="1"/>
    <col min="2" max="2" width="17.6640625" style="461" customWidth="1"/>
    <col min="3" max="3" width="18.77734375" style="461" customWidth="1"/>
    <col min="4" max="4" width="15.44140625" style="461" customWidth="1"/>
    <col min="5" max="5" width="10" style="461" bestFit="1" customWidth="1"/>
    <col min="6" max="6" width="14.33203125" style="461" customWidth="1"/>
    <col min="7" max="7" width="23.5546875" style="461" customWidth="1"/>
    <col min="8" max="8" width="14.77734375" style="461" customWidth="1"/>
    <col min="9" max="16384" width="8.77734375" style="461"/>
  </cols>
  <sheetData>
    <row r="1" spans="1:14">
      <c r="A1" s="554" t="s">
        <v>412</v>
      </c>
      <c r="C1" s="554"/>
      <c r="D1" s="554"/>
      <c r="E1" s="757" t="s">
        <v>409</v>
      </c>
    </row>
    <row r="2" spans="1:14">
      <c r="A2" s="723" t="s">
        <v>883</v>
      </c>
      <c r="B2" s="723"/>
      <c r="C2" s="723"/>
      <c r="D2" s="723"/>
      <c r="E2" s="723"/>
      <c r="F2" s="723"/>
      <c r="G2" s="723"/>
      <c r="H2" s="723"/>
      <c r="I2" s="723"/>
      <c r="J2" s="723"/>
      <c r="K2" s="723"/>
    </row>
    <row r="3" spans="1:14">
      <c r="A3" s="554" t="s">
        <v>859</v>
      </c>
      <c r="C3" s="554"/>
      <c r="D3" s="554"/>
      <c r="E3" s="554"/>
    </row>
    <row r="4" spans="1:14">
      <c r="B4" s="555"/>
      <c r="C4" s="555"/>
      <c r="D4" s="555"/>
      <c r="E4" s="555"/>
    </row>
    <row r="5" spans="1:14">
      <c r="B5" s="555"/>
      <c r="C5" s="555"/>
      <c r="D5" s="555"/>
      <c r="E5" s="555"/>
    </row>
    <row r="6" spans="1:14">
      <c r="B6" s="555"/>
      <c r="C6" s="555"/>
      <c r="D6" s="555"/>
      <c r="E6" s="555"/>
    </row>
    <row r="7" spans="1:14">
      <c r="B7" s="748" t="s">
        <v>879</v>
      </c>
      <c r="C7" s="748"/>
      <c r="N7" s="556"/>
    </row>
    <row r="8" spans="1:14" ht="16.5" customHeight="1" thickBot="1">
      <c r="B8" s="749" t="s">
        <v>846</v>
      </c>
      <c r="C8" s="749"/>
    </row>
    <row r="9" spans="1:14">
      <c r="B9" s="557" t="s">
        <v>583</v>
      </c>
      <c r="C9" s="558" t="s">
        <v>860</v>
      </c>
    </row>
    <row r="10" spans="1:14">
      <c r="B10" s="559">
        <v>44927</v>
      </c>
      <c r="C10" s="560">
        <v>5.3E-3</v>
      </c>
    </row>
    <row r="11" spans="1:14">
      <c r="B11" s="559">
        <v>44958</v>
      </c>
      <c r="C11" s="560">
        <v>5.3E-3</v>
      </c>
    </row>
    <row r="12" spans="1:14">
      <c r="B12" s="559">
        <v>44986</v>
      </c>
      <c r="C12" s="560">
        <v>5.3E-3</v>
      </c>
    </row>
    <row r="13" spans="1:14">
      <c r="B13" s="559">
        <v>45017</v>
      </c>
      <c r="C13" s="560">
        <v>6.3E-3</v>
      </c>
    </row>
    <row r="14" spans="1:14">
      <c r="B14" s="559">
        <v>45047</v>
      </c>
      <c r="C14" s="560">
        <v>6.3E-3</v>
      </c>
    </row>
    <row r="15" spans="1:14">
      <c r="B15" s="559">
        <v>45078</v>
      </c>
      <c r="C15" s="560">
        <v>6.3E-3</v>
      </c>
    </row>
    <row r="16" spans="1:14">
      <c r="B16" s="559">
        <v>45108</v>
      </c>
      <c r="C16" s="560">
        <v>6.7000000000000002E-3</v>
      </c>
    </row>
    <row r="17" spans="2:3">
      <c r="B17" s="559">
        <v>45139</v>
      </c>
      <c r="C17" s="560">
        <v>6.7000000000000002E-3</v>
      </c>
    </row>
    <row r="18" spans="2:3">
      <c r="B18" s="559">
        <v>45170</v>
      </c>
      <c r="C18" s="560">
        <v>6.7000000000000002E-3</v>
      </c>
    </row>
    <row r="19" spans="2:3">
      <c r="B19" s="559">
        <v>45200</v>
      </c>
      <c r="C19" s="560">
        <v>7.0000000000000001E-3</v>
      </c>
    </row>
    <row r="20" spans="2:3">
      <c r="B20" s="559">
        <v>45231</v>
      </c>
      <c r="C20" s="560">
        <v>7.0000000000000001E-3</v>
      </c>
    </row>
    <row r="21" spans="2:3">
      <c r="B21" s="559">
        <v>45261</v>
      </c>
      <c r="C21" s="560">
        <v>7.0000000000000001E-3</v>
      </c>
    </row>
    <row r="22" spans="2:3">
      <c r="B22" s="559">
        <v>45292</v>
      </c>
      <c r="C22" s="560">
        <v>7.1000000000000004E-3</v>
      </c>
    </row>
    <row r="23" spans="2:3">
      <c r="B23" s="559">
        <v>45323</v>
      </c>
      <c r="C23" s="560">
        <v>7.1000000000000004E-3</v>
      </c>
    </row>
    <row r="24" spans="2:3">
      <c r="B24" s="559">
        <v>45352</v>
      </c>
      <c r="C24" s="560">
        <v>7.1000000000000004E-3</v>
      </c>
    </row>
    <row r="25" spans="2:3">
      <c r="B25" s="559">
        <v>45383</v>
      </c>
      <c r="C25" s="560">
        <v>7.1000000000000004E-3</v>
      </c>
    </row>
    <row r="26" spans="2:3">
      <c r="B26" s="559">
        <v>45413</v>
      </c>
      <c r="C26" s="560">
        <v>7.1000000000000004E-3</v>
      </c>
    </row>
    <row r="27" spans="2:3">
      <c r="B27" s="559">
        <v>45444</v>
      </c>
      <c r="C27" s="560">
        <v>7.1000000000000004E-3</v>
      </c>
    </row>
    <row r="28" spans="2:3">
      <c r="B28" s="559">
        <v>45497</v>
      </c>
      <c r="C28" s="560">
        <v>7.1000000000000004E-3</v>
      </c>
    </row>
    <row r="29" spans="2:3">
      <c r="B29" s="559">
        <v>45528</v>
      </c>
      <c r="C29" s="560">
        <v>7.1000000000000004E-3</v>
      </c>
    </row>
    <row r="30" spans="2:3">
      <c r="B30" s="561"/>
      <c r="C30" s="562"/>
    </row>
    <row r="31" spans="2:3">
      <c r="B31" s="561" t="s">
        <v>861</v>
      </c>
      <c r="C31" s="563">
        <f>ROUND(AVERAGE(C10:C29),6)</f>
        <v>6.6350000000000003E-3</v>
      </c>
    </row>
    <row r="32" spans="2:3" ht="15.75" thickBot="1">
      <c r="B32" s="564" t="s">
        <v>862</v>
      </c>
      <c r="C32" s="565">
        <f>ROUND(C31*12,6)</f>
        <v>7.9619999999999996E-2</v>
      </c>
    </row>
    <row r="34" spans="2:5">
      <c r="B34" s="752"/>
      <c r="C34" s="752"/>
      <c r="D34" s="752"/>
      <c r="E34" s="752"/>
    </row>
    <row r="35" spans="2:5">
      <c r="B35" s="750" t="s">
        <v>863</v>
      </c>
      <c r="C35" s="750"/>
      <c r="D35" s="750"/>
      <c r="E35" s="750"/>
    </row>
    <row r="36" spans="2:5" ht="61.5" customHeight="1">
      <c r="B36" s="751" t="s">
        <v>864</v>
      </c>
      <c r="C36" s="751"/>
      <c r="D36" s="751"/>
      <c r="E36" s="751"/>
    </row>
    <row r="38" spans="2:5" ht="51" customHeight="1"/>
    <row r="39" spans="2:5" ht="16.899999999999999" customHeight="1"/>
    <row r="40" spans="2:5" ht="14.45" customHeight="1"/>
    <row r="44" spans="2:5">
      <c r="B44" s="566"/>
      <c r="C44" s="566"/>
      <c r="D44" s="566"/>
      <c r="E44" s="566"/>
    </row>
    <row r="46" spans="2:5" s="566" customFormat="1" ht="30.6" customHeight="1">
      <c r="B46" s="461"/>
      <c r="C46" s="461"/>
      <c r="D46" s="461"/>
      <c r="E46" s="461"/>
    </row>
    <row r="64" spans="5:5" ht="15.6" customHeight="1">
      <c r="E64" s="567"/>
    </row>
    <row r="66" ht="51" customHeight="1"/>
  </sheetData>
  <mergeCells count="6">
    <mergeCell ref="B7:C7"/>
    <mergeCell ref="B8:C8"/>
    <mergeCell ref="B35:E35"/>
    <mergeCell ref="B36:E36"/>
    <mergeCell ref="A2:K2"/>
    <mergeCell ref="B34:E3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04"/>
  <sheetViews>
    <sheetView view="pageBreakPreview" topLeftCell="A145" zoomScale="80" zoomScaleNormal="70" zoomScaleSheetLayoutView="80" workbookViewId="0">
      <selection activeCell="K73" sqref="K73"/>
    </sheetView>
  </sheetViews>
  <sheetFormatPr defaultColWidth="8.88671875" defaultRowHeight="15"/>
  <cols>
    <col min="1" max="1" width="9.21875" customWidth="1"/>
    <col min="2" max="2" width="1.44140625" customWidth="1"/>
    <col min="3" max="3" width="39.109375" customWidth="1"/>
    <col min="4" max="4" width="12.77734375" customWidth="1"/>
    <col min="5" max="5" width="17.44140625" customWidth="1"/>
    <col min="6" max="6" width="13.44140625" customWidth="1"/>
    <col min="7" max="7" width="14.109375" customWidth="1"/>
    <col min="8" max="8" width="13.88671875" customWidth="1"/>
    <col min="9" max="10" width="12.77734375" customWidth="1"/>
    <col min="11" max="11" width="13.5546875" customWidth="1"/>
    <col min="12" max="12" width="15.77734375" bestFit="1" customWidth="1"/>
    <col min="13" max="13" width="18.33203125" customWidth="1"/>
    <col min="14" max="14" width="13.88671875" customWidth="1"/>
    <col min="15" max="15" width="1.88671875" customWidth="1"/>
    <col min="16" max="16" width="13" customWidth="1"/>
  </cols>
  <sheetData>
    <row r="1" spans="1:18">
      <c r="N1" s="315"/>
    </row>
    <row r="2" spans="1:18">
      <c r="N2" s="315"/>
    </row>
    <row r="4" spans="1:18">
      <c r="N4" s="315" t="s">
        <v>654</v>
      </c>
    </row>
    <row r="5" spans="1:18">
      <c r="C5" s="316" t="s">
        <v>655</v>
      </c>
      <c r="D5" s="316"/>
      <c r="E5" s="316"/>
      <c r="F5" s="316"/>
      <c r="G5" s="317" t="s">
        <v>1</v>
      </c>
      <c r="H5" s="316"/>
      <c r="I5" s="316"/>
      <c r="J5" s="316"/>
      <c r="K5" s="316"/>
      <c r="L5" t="s">
        <v>746</v>
      </c>
      <c r="M5" s="318"/>
      <c r="N5" s="319" t="s">
        <v>887</v>
      </c>
      <c r="O5" s="320"/>
      <c r="P5" s="321"/>
      <c r="Q5" s="321"/>
      <c r="R5" s="320"/>
    </row>
    <row r="6" spans="1:18">
      <c r="C6" s="316"/>
      <c r="D6" s="316"/>
      <c r="E6" s="322" t="s">
        <v>2</v>
      </c>
      <c r="F6" s="322"/>
      <c r="G6" s="323" t="s">
        <v>656</v>
      </c>
      <c r="H6" s="322"/>
      <c r="I6" s="322"/>
      <c r="J6" s="322"/>
      <c r="K6" s="316"/>
      <c r="M6" s="324"/>
      <c r="N6" s="316"/>
      <c r="O6" s="320"/>
      <c r="P6" s="325"/>
      <c r="Q6" s="321"/>
      <c r="R6" s="320"/>
    </row>
    <row r="7" spans="1:18">
      <c r="C7" s="324"/>
      <c r="D7" s="324"/>
      <c r="E7" s="324"/>
      <c r="F7" s="324"/>
      <c r="G7" s="324"/>
      <c r="H7" s="324"/>
      <c r="I7" s="324"/>
      <c r="J7" s="324"/>
      <c r="K7" s="324"/>
      <c r="M7" s="324"/>
      <c r="N7" s="324" t="s">
        <v>442</v>
      </c>
      <c r="O7" s="320"/>
      <c r="P7" s="321"/>
      <c r="Q7" s="321"/>
      <c r="R7" s="320"/>
    </row>
    <row r="8" spans="1:18">
      <c r="A8" s="326"/>
      <c r="C8" s="324"/>
      <c r="D8" s="324"/>
      <c r="E8" s="324"/>
      <c r="F8" s="324"/>
      <c r="G8" s="327" t="s">
        <v>412</v>
      </c>
      <c r="H8" s="324"/>
      <c r="I8" s="324"/>
      <c r="J8" s="324"/>
      <c r="K8" s="324"/>
      <c r="L8" s="324"/>
      <c r="M8" s="324"/>
      <c r="N8" s="324"/>
      <c r="O8" s="320"/>
      <c r="P8" s="321"/>
      <c r="Q8" s="321"/>
      <c r="R8" s="320"/>
    </row>
    <row r="9" spans="1:18">
      <c r="A9" s="326"/>
      <c r="C9" s="324"/>
      <c r="D9" s="324"/>
      <c r="E9" s="324"/>
      <c r="F9" s="324"/>
      <c r="G9" s="328"/>
      <c r="H9" s="324"/>
      <c r="I9" s="324"/>
      <c r="J9" s="324"/>
      <c r="K9" s="324"/>
      <c r="L9" s="324"/>
      <c r="M9" s="324"/>
      <c r="N9" s="324"/>
      <c r="O9" s="320"/>
      <c r="P9" s="321"/>
      <c r="Q9" s="321"/>
      <c r="R9" s="320"/>
    </row>
    <row r="10" spans="1:18">
      <c r="A10" s="326"/>
      <c r="C10" s="324" t="s">
        <v>657</v>
      </c>
      <c r="D10" s="324"/>
      <c r="E10" s="324"/>
      <c r="F10" s="324"/>
      <c r="G10" s="328"/>
      <c r="H10" s="324"/>
      <c r="I10" s="324"/>
      <c r="J10" s="324"/>
      <c r="K10" s="324"/>
      <c r="L10" s="324"/>
      <c r="M10" s="324"/>
      <c r="N10" s="324"/>
      <c r="O10" s="320"/>
      <c r="P10" s="321"/>
      <c r="Q10" s="321"/>
      <c r="R10" s="320"/>
    </row>
    <row r="11" spans="1:18">
      <c r="A11" s="326"/>
      <c r="C11" s="324"/>
      <c r="D11" s="324"/>
      <c r="E11" s="324"/>
      <c r="F11" s="324"/>
      <c r="G11" s="328"/>
      <c r="L11" s="324"/>
      <c r="M11" s="324"/>
      <c r="N11" s="324"/>
      <c r="O11" s="320"/>
      <c r="P11" s="320"/>
      <c r="Q11" s="320"/>
      <c r="R11" s="320"/>
    </row>
    <row r="12" spans="1:18">
      <c r="A12" s="326"/>
      <c r="C12" s="324"/>
      <c r="D12" s="324"/>
      <c r="E12" s="324"/>
      <c r="F12" s="324"/>
      <c r="G12" s="324"/>
      <c r="L12" s="322"/>
      <c r="M12" s="324"/>
      <c r="N12" s="324"/>
      <c r="O12" s="320"/>
      <c r="P12" s="320"/>
      <c r="Q12" s="320"/>
      <c r="R12" s="320"/>
    </row>
    <row r="13" spans="1:18">
      <c r="C13" s="329" t="s">
        <v>31</v>
      </c>
      <c r="D13" s="329"/>
      <c r="E13" s="329" t="s">
        <v>32</v>
      </c>
      <c r="F13" s="329"/>
      <c r="G13" s="329" t="s">
        <v>33</v>
      </c>
      <c r="L13" s="327" t="s">
        <v>34</v>
      </c>
      <c r="M13" s="322"/>
      <c r="N13" s="327"/>
      <c r="O13" s="330"/>
      <c r="P13" s="327"/>
      <c r="Q13" s="330"/>
      <c r="R13" s="320"/>
    </row>
    <row r="14" spans="1:18" ht="15.75">
      <c r="C14" s="324"/>
      <c r="D14" s="324"/>
      <c r="E14" s="331" t="s">
        <v>658</v>
      </c>
      <c r="F14" s="331"/>
      <c r="G14" s="322"/>
      <c r="M14" s="322"/>
      <c r="O14" s="330"/>
      <c r="P14" s="332"/>
      <c r="Q14" s="332"/>
      <c r="R14" s="320"/>
    </row>
    <row r="15" spans="1:18" ht="15.75">
      <c r="A15" s="326" t="s">
        <v>4</v>
      </c>
      <c r="C15" s="324"/>
      <c r="D15" s="324"/>
      <c r="E15" s="333" t="s">
        <v>38</v>
      </c>
      <c r="F15" s="333"/>
      <c r="G15" s="334" t="s">
        <v>37</v>
      </c>
      <c r="L15" s="334" t="s">
        <v>10</v>
      </c>
      <c r="M15" s="322"/>
      <c r="O15" s="320"/>
      <c r="P15" s="335"/>
      <c r="Q15" s="332"/>
      <c r="R15" s="320"/>
    </row>
    <row r="16" spans="1:18" ht="15.75">
      <c r="A16" s="326" t="s">
        <v>6</v>
      </c>
      <c r="C16" s="336"/>
      <c r="D16" s="336"/>
      <c r="E16" s="322"/>
      <c r="F16" s="322"/>
      <c r="G16" s="322"/>
      <c r="J16" s="337"/>
      <c r="L16" s="322"/>
      <c r="M16" s="322"/>
      <c r="N16" s="322"/>
      <c r="O16" s="320"/>
      <c r="P16" s="330"/>
      <c r="Q16" s="330"/>
      <c r="R16" s="320"/>
    </row>
    <row r="17" spans="1:18" ht="15.75">
      <c r="A17" s="338"/>
      <c r="C17" s="324"/>
      <c r="D17" s="324"/>
      <c r="E17" s="322"/>
      <c r="F17" s="322"/>
      <c r="G17" s="322"/>
      <c r="L17" s="322"/>
      <c r="M17" s="322"/>
      <c r="N17" s="322"/>
      <c r="O17" s="320"/>
      <c r="P17" s="330"/>
      <c r="Q17" s="330"/>
      <c r="R17" s="320"/>
    </row>
    <row r="18" spans="1:18">
      <c r="A18" s="339">
        <v>1</v>
      </c>
      <c r="C18" s="324" t="s">
        <v>659</v>
      </c>
      <c r="D18" s="324"/>
      <c r="E18" s="323" t="s">
        <v>660</v>
      </c>
      <c r="F18" s="323"/>
      <c r="G18" s="340">
        <f>'Nonlevelized-IOU'!I87+'Nonlevelized-IOU'!I115+'Nonlevelized-IOU'!I116</f>
        <v>50393029.234954618</v>
      </c>
      <c r="M18" s="322"/>
      <c r="N18" s="322"/>
      <c r="O18" s="320"/>
      <c r="P18" s="330"/>
      <c r="Q18" s="330"/>
      <c r="R18" s="320"/>
    </row>
    <row r="19" spans="1:18">
      <c r="A19" s="339">
        <v>2</v>
      </c>
      <c r="C19" s="324" t="s">
        <v>661</v>
      </c>
      <c r="D19" s="324"/>
      <c r="E19" s="323" t="s">
        <v>662</v>
      </c>
      <c r="F19" s="323"/>
      <c r="G19" s="340">
        <f>'Nonlevelized-IOU'!I103+'Nonlevelized-IOU'!I115+'Nonlevelized-IOU'!I116</f>
        <v>44649975.420308031</v>
      </c>
      <c r="M19" s="322"/>
      <c r="N19" s="322"/>
      <c r="O19" s="320"/>
      <c r="P19" s="330"/>
      <c r="Q19" s="330"/>
      <c r="R19" s="320"/>
    </row>
    <row r="20" spans="1:18">
      <c r="A20" s="339"/>
      <c r="E20" s="323"/>
      <c r="F20" s="323"/>
      <c r="M20" s="322"/>
      <c r="N20" s="322"/>
      <c r="O20" s="320"/>
      <c r="P20" s="330"/>
      <c r="Q20" s="330"/>
      <c r="R20" s="320"/>
    </row>
    <row r="21" spans="1:18">
      <c r="A21" s="339"/>
      <c r="C21" s="324" t="s">
        <v>663</v>
      </c>
      <c r="D21" s="324"/>
      <c r="E21" s="323"/>
      <c r="F21" s="323"/>
      <c r="G21" s="322"/>
      <c r="L21" s="322"/>
      <c r="M21" s="322"/>
      <c r="N21" s="322"/>
      <c r="O21" s="330"/>
      <c r="P21" s="330"/>
      <c r="Q21" s="330"/>
      <c r="R21" s="320"/>
    </row>
    <row r="22" spans="1:18">
      <c r="A22" s="339">
        <v>3</v>
      </c>
      <c r="C22" s="324" t="s">
        <v>664</v>
      </c>
      <c r="D22" s="324"/>
      <c r="E22" s="323" t="s">
        <v>665</v>
      </c>
      <c r="F22" s="323"/>
      <c r="G22" s="340">
        <f>'Nonlevelized-IOU'!I167</f>
        <v>1287204.6389922206</v>
      </c>
      <c r="M22" s="322"/>
      <c r="N22" s="322"/>
      <c r="O22" s="330"/>
      <c r="P22" s="330"/>
      <c r="Q22" s="330"/>
      <c r="R22" s="320"/>
    </row>
    <row r="23" spans="1:18" ht="15.75">
      <c r="A23" s="339">
        <v>4</v>
      </c>
      <c r="C23" s="324" t="s">
        <v>666</v>
      </c>
      <c r="D23" s="324"/>
      <c r="E23" s="323" t="s">
        <v>667</v>
      </c>
      <c r="F23" s="323"/>
      <c r="G23" s="341">
        <f>IF(G22=0,0,G22/G18)</f>
        <v>2.5543307448153248E-2</v>
      </c>
      <c r="L23" s="342">
        <f>G23</f>
        <v>2.5543307448153248E-2</v>
      </c>
      <c r="M23" s="322"/>
      <c r="N23" s="343"/>
      <c r="O23" s="344"/>
      <c r="P23" s="345"/>
      <c r="Q23" s="330"/>
      <c r="R23" s="320"/>
    </row>
    <row r="24" spans="1:18" ht="15.75">
      <c r="A24" s="339"/>
      <c r="C24" s="324"/>
      <c r="D24" s="324"/>
      <c r="E24" s="323"/>
      <c r="F24" s="323"/>
      <c r="G24" s="341"/>
      <c r="L24" s="342"/>
      <c r="M24" s="322"/>
      <c r="N24" s="343"/>
      <c r="O24" s="344"/>
      <c r="P24" s="345"/>
      <c r="Q24" s="330"/>
      <c r="R24" s="320"/>
    </row>
    <row r="25" spans="1:18" ht="15.75">
      <c r="A25" s="346"/>
      <c r="C25" s="324" t="s">
        <v>668</v>
      </c>
      <c r="D25" s="324"/>
      <c r="E25" s="347"/>
      <c r="F25" s="347"/>
      <c r="G25" s="322"/>
      <c r="L25" s="322"/>
      <c r="M25" s="322"/>
      <c r="N25" s="343"/>
      <c r="O25" s="344"/>
      <c r="P25" s="345"/>
      <c r="Q25" s="330"/>
      <c r="R25" s="320"/>
    </row>
    <row r="26" spans="1:18" ht="15.75">
      <c r="A26" s="346" t="s">
        <v>669</v>
      </c>
      <c r="C26" s="324" t="s">
        <v>670</v>
      </c>
      <c r="D26" s="324"/>
      <c r="E26" s="323" t="s">
        <v>671</v>
      </c>
      <c r="F26" s="323"/>
      <c r="G26" s="340">
        <f>'Nonlevelized-IOU'!I171+'Nonlevelized-IOU'!I172+'Nonlevelized-IOU'!I173</f>
        <v>16982.626773000004</v>
      </c>
      <c r="M26" s="322"/>
      <c r="N26" s="343"/>
      <c r="O26" s="344"/>
      <c r="P26" s="345"/>
      <c r="Q26" s="330"/>
      <c r="R26" s="320"/>
    </row>
    <row r="27" spans="1:18" ht="15.75">
      <c r="A27" s="346" t="s">
        <v>672</v>
      </c>
      <c r="C27" s="324" t="s">
        <v>673</v>
      </c>
      <c r="D27" s="324"/>
      <c r="E27" s="323" t="s">
        <v>674</v>
      </c>
      <c r="F27" s="323"/>
      <c r="G27" s="341">
        <f>IF(G26=0,0,G26/G18)</f>
        <v>3.3700349097529894E-4</v>
      </c>
      <c r="L27" s="342">
        <f>G27</f>
        <v>3.3700349097529894E-4</v>
      </c>
      <c r="M27" s="322"/>
      <c r="N27" s="343"/>
      <c r="O27" s="344"/>
      <c r="P27" s="345"/>
      <c r="Q27" s="330"/>
      <c r="R27" s="320"/>
    </row>
    <row r="28" spans="1:18" ht="15.75">
      <c r="A28" s="339"/>
      <c r="C28" s="324"/>
      <c r="D28" s="324"/>
      <c r="E28" s="323"/>
      <c r="F28" s="323"/>
      <c r="G28" s="341"/>
      <c r="L28" s="342"/>
      <c r="M28" s="322"/>
      <c r="N28" s="343"/>
      <c r="O28" s="344"/>
      <c r="P28" s="345"/>
      <c r="Q28" s="330"/>
      <c r="R28" s="320"/>
    </row>
    <row r="29" spans="1:18">
      <c r="A29" s="346"/>
      <c r="C29" s="324" t="s">
        <v>675</v>
      </c>
      <c r="D29" s="324"/>
      <c r="E29" s="347"/>
      <c r="F29" s="347"/>
      <c r="G29" s="322"/>
      <c r="L29" s="322"/>
      <c r="M29" s="322"/>
      <c r="N29" s="322"/>
      <c r="O29" s="330"/>
      <c r="P29" s="322"/>
      <c r="Q29" s="330"/>
      <c r="R29" s="320"/>
    </row>
    <row r="30" spans="1:18" ht="15.75">
      <c r="A30" s="346" t="s">
        <v>676</v>
      </c>
      <c r="C30" s="324" t="s">
        <v>677</v>
      </c>
      <c r="D30" s="324"/>
      <c r="E30" s="323" t="s">
        <v>678</v>
      </c>
      <c r="F30" s="323"/>
      <c r="G30" s="340">
        <f>'Nonlevelized-IOU'!I185</f>
        <v>530946.47420257004</v>
      </c>
      <c r="M30" s="322"/>
      <c r="N30" s="348"/>
      <c r="O30" s="330"/>
      <c r="P30" s="339"/>
      <c r="Q30" s="332"/>
      <c r="R30" s="320"/>
    </row>
    <row r="31" spans="1:18" ht="15.75">
      <c r="A31" s="346" t="s">
        <v>679</v>
      </c>
      <c r="C31" s="324" t="s">
        <v>680</v>
      </c>
      <c r="D31" s="324"/>
      <c r="E31" s="323" t="s">
        <v>681</v>
      </c>
      <c r="F31" s="323"/>
      <c r="G31" s="341">
        <f>IF(G30=0,0,G30/G18)</f>
        <v>1.0536109502904905E-2</v>
      </c>
      <c r="L31" s="342">
        <f>G31</f>
        <v>1.0536109502904905E-2</v>
      </c>
      <c r="M31" s="322"/>
      <c r="N31" s="343"/>
      <c r="O31" s="330"/>
      <c r="P31" s="345"/>
      <c r="Q31" s="332"/>
      <c r="R31" s="320"/>
    </row>
    <row r="32" spans="1:18">
      <c r="A32" s="346"/>
      <c r="C32" s="324"/>
      <c r="D32" s="324"/>
      <c r="E32" s="323"/>
      <c r="F32" s="323"/>
      <c r="G32" s="322"/>
      <c r="L32" s="322"/>
      <c r="M32" s="322"/>
      <c r="Q32" s="330"/>
      <c r="R32" s="320"/>
    </row>
    <row r="33" spans="1:18" ht="15.75">
      <c r="A33" s="349" t="s">
        <v>682</v>
      </c>
      <c r="B33" s="350"/>
      <c r="C33" s="336" t="s">
        <v>683</v>
      </c>
      <c r="D33" s="336"/>
      <c r="E33" s="331" t="s">
        <v>684</v>
      </c>
      <c r="F33" s="331"/>
      <c r="G33" s="351"/>
      <c r="L33" s="352">
        <f>L23+L27+L31</f>
        <v>3.6416420442033449E-2</v>
      </c>
      <c r="M33" s="322"/>
      <c r="Q33" s="330"/>
      <c r="R33" s="320"/>
    </row>
    <row r="34" spans="1:18">
      <c r="A34" s="346"/>
      <c r="C34" s="324"/>
      <c r="D34" s="324"/>
      <c r="E34" s="323"/>
      <c r="F34" s="323"/>
      <c r="G34" s="322"/>
      <c r="L34" s="322"/>
      <c r="M34" s="322"/>
      <c r="N34" s="322"/>
      <c r="O34" s="330"/>
      <c r="P34" s="353"/>
      <c r="Q34" s="330"/>
      <c r="R34" s="320"/>
    </row>
    <row r="35" spans="1:18">
      <c r="A35" s="346"/>
      <c r="B35" s="354"/>
      <c r="C35" s="322" t="s">
        <v>685</v>
      </c>
      <c r="D35" s="322"/>
      <c r="E35" s="323"/>
      <c r="F35" s="323"/>
      <c r="G35" s="322"/>
      <c r="L35" s="322"/>
      <c r="M35" s="355"/>
      <c r="N35" s="354"/>
      <c r="Q35" s="332"/>
      <c r="R35" s="330" t="s">
        <v>2</v>
      </c>
    </row>
    <row r="36" spans="1:18">
      <c r="A36" s="346" t="s">
        <v>686</v>
      </c>
      <c r="B36" s="354"/>
      <c r="C36" s="322" t="s">
        <v>687</v>
      </c>
      <c r="D36" s="322"/>
      <c r="E36" s="323" t="s">
        <v>688</v>
      </c>
      <c r="F36" s="323"/>
      <c r="G36" s="340">
        <f ca="1">'Nonlevelized-IOU'!I200</f>
        <v>515942.69389256521</v>
      </c>
      <c r="L36" s="322"/>
      <c r="M36" s="355"/>
      <c r="N36" s="354"/>
      <c r="Q36" s="332"/>
      <c r="R36" s="330"/>
    </row>
    <row r="37" spans="1:18">
      <c r="A37" s="346" t="s">
        <v>689</v>
      </c>
      <c r="B37" s="354"/>
      <c r="C37" s="322" t="s">
        <v>690</v>
      </c>
      <c r="D37" s="322"/>
      <c r="E37" s="323" t="s">
        <v>691</v>
      </c>
      <c r="F37" s="323"/>
      <c r="G37" s="341">
        <f ca="1">IF(G36=0,0,G36/G19)</f>
        <v>1.155527386153723E-2</v>
      </c>
      <c r="L37" s="342">
        <f ca="1">G37</f>
        <v>1.155527386153723E-2</v>
      </c>
      <c r="M37" s="355"/>
      <c r="N37" s="354"/>
      <c r="O37" s="330"/>
      <c r="P37" s="330"/>
      <c r="Q37" s="332"/>
      <c r="R37" s="330"/>
    </row>
    <row r="38" spans="1:18">
      <c r="A38" s="346"/>
      <c r="C38" s="322"/>
      <c r="D38" s="322"/>
      <c r="E38" s="323"/>
      <c r="F38" s="323"/>
      <c r="G38" s="322"/>
      <c r="L38" s="322"/>
      <c r="M38" s="322"/>
      <c r="O38" s="320"/>
      <c r="P38" s="330"/>
      <c r="Q38" s="320"/>
      <c r="R38" s="320"/>
    </row>
    <row r="39" spans="1:18">
      <c r="A39" s="346"/>
      <c r="C39" s="324" t="s">
        <v>73</v>
      </c>
      <c r="D39" s="324"/>
      <c r="E39" s="356"/>
      <c r="F39" s="356"/>
      <c r="M39" s="322"/>
      <c r="O39" s="330"/>
      <c r="P39" s="330"/>
      <c r="Q39" s="330"/>
      <c r="R39" s="320"/>
    </row>
    <row r="40" spans="1:18">
      <c r="A40" s="346" t="s">
        <v>692</v>
      </c>
      <c r="C40" s="324" t="s">
        <v>693</v>
      </c>
      <c r="D40" s="324"/>
      <c r="E40" s="323" t="s">
        <v>694</v>
      </c>
      <c r="F40" s="323"/>
      <c r="G40" s="340">
        <f ca="1">'Nonlevelized-IOU'!I202</f>
        <v>2584484.7243483858</v>
      </c>
      <c r="L40" s="322"/>
      <c r="M40" s="322"/>
      <c r="O40" s="330"/>
      <c r="P40" s="330"/>
      <c r="Q40" s="330"/>
      <c r="R40" s="320"/>
    </row>
    <row r="41" spans="1:18">
      <c r="A41" s="346" t="s">
        <v>695</v>
      </c>
      <c r="B41" s="354"/>
      <c r="C41" s="322" t="s">
        <v>696</v>
      </c>
      <c r="D41" s="322"/>
      <c r="E41" s="323" t="s">
        <v>697</v>
      </c>
      <c r="F41" s="323"/>
      <c r="G41" s="357">
        <f ca="1">IF(G40=0,0,G40/G19)</f>
        <v>5.7883228378506374E-2</v>
      </c>
      <c r="L41" s="342">
        <f ca="1">G41</f>
        <v>5.7883228378506374E-2</v>
      </c>
      <c r="M41" s="322"/>
      <c r="P41" s="358"/>
      <c r="Q41" s="332"/>
      <c r="R41" s="330"/>
    </row>
    <row r="42" spans="1:18">
      <c r="A42" s="346"/>
      <c r="C42" s="324"/>
      <c r="D42" s="324"/>
      <c r="E42" s="323"/>
      <c r="F42" s="323"/>
      <c r="G42" s="322"/>
      <c r="L42" s="322"/>
      <c r="M42" s="322"/>
      <c r="N42" s="356"/>
      <c r="O42" s="330"/>
      <c r="P42" s="330"/>
      <c r="Q42" s="330"/>
      <c r="R42" s="320"/>
    </row>
    <row r="43" spans="1:18" ht="15.75">
      <c r="A43" s="349" t="s">
        <v>698</v>
      </c>
      <c r="B43" s="350"/>
      <c r="C43" s="336" t="s">
        <v>699</v>
      </c>
      <c r="D43" s="336"/>
      <c r="E43" s="331" t="s">
        <v>700</v>
      </c>
      <c r="F43" s="331"/>
      <c r="G43" s="351"/>
      <c r="L43" s="352">
        <f ca="1">L37+L41</f>
        <v>6.9438502240043609E-2</v>
      </c>
      <c r="M43" s="322"/>
      <c r="N43" s="356"/>
      <c r="O43" s="330"/>
      <c r="P43" s="330"/>
      <c r="Q43" s="330"/>
      <c r="R43" s="320"/>
    </row>
    <row r="44" spans="1:18">
      <c r="M44" s="359"/>
      <c r="N44" s="359"/>
      <c r="O44" s="330"/>
      <c r="P44" s="330"/>
      <c r="Q44" s="330"/>
      <c r="R44" s="320"/>
    </row>
    <row r="45" spans="1:18">
      <c r="M45" s="359"/>
      <c r="N45" s="359"/>
      <c r="O45" s="330"/>
      <c r="P45" s="330"/>
      <c r="Q45" s="330"/>
      <c r="R45" s="320"/>
    </row>
    <row r="46" spans="1:18">
      <c r="M46" s="359"/>
      <c r="N46" s="359"/>
      <c r="O46" s="330"/>
      <c r="P46" s="330"/>
      <c r="Q46" s="330"/>
      <c r="R46" s="320"/>
    </row>
    <row r="47" spans="1:18">
      <c r="M47" s="324"/>
      <c r="N47" s="324"/>
      <c r="O47" s="320"/>
      <c r="P47" s="320"/>
      <c r="Q47" s="320"/>
      <c r="R47" s="320"/>
    </row>
    <row r="48" spans="1:18">
      <c r="M48" s="322"/>
      <c r="N48" s="322"/>
      <c r="O48" s="330"/>
      <c r="P48" s="320"/>
      <c r="Q48" s="330"/>
      <c r="R48" s="320"/>
    </row>
    <row r="49" spans="1:18" ht="15.75">
      <c r="M49" s="322"/>
      <c r="N49" s="343"/>
      <c r="O49" s="330"/>
      <c r="P49" s="330"/>
      <c r="Q49" s="339"/>
      <c r="R49" s="330"/>
    </row>
    <row r="50" spans="1:18" ht="15.75">
      <c r="M50" s="322"/>
      <c r="N50" s="343"/>
      <c r="O50" s="330"/>
      <c r="P50" s="330"/>
      <c r="Q50" s="339"/>
      <c r="R50" s="330"/>
    </row>
    <row r="51" spans="1:18" ht="15.75">
      <c r="M51" s="322"/>
      <c r="N51" s="343"/>
      <c r="O51" s="330"/>
      <c r="P51" s="330"/>
      <c r="Q51" s="339"/>
      <c r="R51" s="330"/>
    </row>
    <row r="52" spans="1:18" ht="15.75">
      <c r="A52" s="346"/>
      <c r="B52" s="354"/>
      <c r="C52" s="360"/>
      <c r="D52" s="360"/>
      <c r="E52" s="347"/>
      <c r="F52" s="347"/>
      <c r="G52" s="322"/>
      <c r="H52" s="360"/>
      <c r="I52" s="360"/>
      <c r="J52" s="341"/>
      <c r="K52" s="360"/>
      <c r="L52" s="322"/>
      <c r="M52" s="322"/>
      <c r="N52" s="343"/>
      <c r="O52" s="330"/>
      <c r="P52" s="330"/>
      <c r="Q52" s="339"/>
      <c r="R52" s="330"/>
    </row>
    <row r="53" spans="1:18" ht="15.75">
      <c r="A53" s="346"/>
      <c r="B53" s="354"/>
      <c r="C53" s="360"/>
      <c r="D53" s="360"/>
      <c r="E53" s="347"/>
      <c r="F53" s="347"/>
      <c r="G53" s="322"/>
      <c r="H53" s="360"/>
      <c r="I53" s="360"/>
      <c r="J53" s="341"/>
      <c r="K53" s="360"/>
      <c r="L53" s="322"/>
      <c r="M53" s="322"/>
      <c r="N53" s="343"/>
      <c r="O53" s="330"/>
      <c r="P53" s="330"/>
      <c r="Q53" s="339"/>
      <c r="R53" s="330"/>
    </row>
    <row r="54" spans="1:18" ht="15.75">
      <c r="A54" s="361"/>
      <c r="C54" s="346"/>
      <c r="D54" s="346"/>
      <c r="E54" s="347"/>
      <c r="F54" s="347"/>
      <c r="G54" s="322"/>
      <c r="H54" s="360"/>
      <c r="I54" s="360"/>
      <c r="J54" s="341"/>
      <c r="K54" s="360"/>
      <c r="M54" s="322"/>
      <c r="N54" s="362"/>
      <c r="O54" s="363"/>
      <c r="P54" s="330"/>
      <c r="Q54" s="339"/>
      <c r="R54" s="330"/>
    </row>
    <row r="55" spans="1:18" ht="15.75">
      <c r="A55" s="361"/>
      <c r="C55" s="346"/>
      <c r="D55" s="346"/>
      <c r="E55" s="347"/>
      <c r="F55" s="347"/>
      <c r="G55" s="322"/>
      <c r="H55" s="360"/>
      <c r="I55" s="360"/>
      <c r="J55" s="341"/>
      <c r="K55" s="360"/>
      <c r="M55" s="322"/>
      <c r="N55" s="343"/>
      <c r="O55" s="363"/>
      <c r="P55" s="330"/>
      <c r="Q55" s="339"/>
      <c r="R55" s="330"/>
    </row>
    <row r="56" spans="1:18" ht="15.75">
      <c r="A56" s="364"/>
      <c r="C56" s="346"/>
      <c r="D56" s="346"/>
      <c r="E56" s="347"/>
      <c r="F56" s="347"/>
      <c r="G56" s="322"/>
      <c r="H56" s="360"/>
      <c r="I56" s="360"/>
      <c r="J56" s="341"/>
      <c r="K56" s="360"/>
      <c r="M56" s="322"/>
      <c r="N56" s="343"/>
      <c r="O56" s="363"/>
      <c r="P56" s="330"/>
      <c r="Q56" s="339"/>
      <c r="R56" s="330"/>
    </row>
    <row r="57" spans="1:18">
      <c r="A57" s="326"/>
      <c r="C57" s="360"/>
      <c r="D57" s="360"/>
      <c r="E57" s="360"/>
      <c r="F57" s="360"/>
      <c r="G57" s="322"/>
      <c r="H57" s="360"/>
      <c r="I57" s="360"/>
      <c r="J57" s="360"/>
      <c r="K57" s="360"/>
      <c r="M57" s="322"/>
      <c r="N57" s="322"/>
      <c r="O57" s="330"/>
      <c r="P57" s="330"/>
      <c r="Q57" s="332"/>
      <c r="R57" s="330" t="s">
        <v>2</v>
      </c>
    </row>
    <row r="58" spans="1:18">
      <c r="N58" s="315"/>
    </row>
    <row r="59" spans="1:18">
      <c r="N59" s="315"/>
    </row>
    <row r="61" spans="1:18">
      <c r="A61" s="326"/>
      <c r="C61" s="360"/>
      <c r="D61" s="360"/>
      <c r="E61" s="360"/>
      <c r="F61" s="360"/>
      <c r="G61" s="322"/>
      <c r="H61" s="360"/>
      <c r="I61" s="360"/>
      <c r="J61" s="360"/>
      <c r="K61" s="360"/>
      <c r="M61" s="322"/>
      <c r="N61" s="315" t="str">
        <f>N4</f>
        <v>Attachment GG - Republic</v>
      </c>
      <c r="O61" s="330"/>
      <c r="P61" s="320"/>
      <c r="Q61" s="330"/>
      <c r="R61" s="320"/>
    </row>
    <row r="62" spans="1:18">
      <c r="A62" s="326"/>
      <c r="C62" s="324" t="str">
        <f>C5</f>
        <v>Formula Rate calculation</v>
      </c>
      <c r="D62" s="324"/>
      <c r="E62" s="360"/>
      <c r="F62" s="360"/>
      <c r="G62" s="360" t="str">
        <f>G5</f>
        <v xml:space="preserve">     Rate Formula Template</v>
      </c>
      <c r="H62" s="360"/>
      <c r="I62" s="360"/>
      <c r="J62" s="360"/>
      <c r="K62" s="360"/>
      <c r="M62" s="322"/>
      <c r="N62" s="365" t="str">
        <f>N5</f>
        <v>For the 12 months ended 12/31/2025</v>
      </c>
      <c r="O62" s="330"/>
      <c r="P62" s="320"/>
      <c r="Q62" s="330"/>
      <c r="R62" s="320"/>
    </row>
    <row r="63" spans="1:18">
      <c r="A63" s="326"/>
      <c r="C63" s="324"/>
      <c r="D63" s="324"/>
      <c r="E63" s="360"/>
      <c r="F63" s="360"/>
      <c r="G63" s="360" t="str">
        <f>G6</f>
        <v xml:space="preserve"> Utilizing Attachment O Data</v>
      </c>
      <c r="H63" s="360"/>
      <c r="I63" s="360"/>
      <c r="J63" s="360"/>
      <c r="K63" s="360"/>
      <c r="L63" s="322"/>
      <c r="M63" s="322"/>
      <c r="O63" s="330"/>
      <c r="P63" s="320"/>
      <c r="Q63" s="330"/>
      <c r="R63" s="320"/>
    </row>
    <row r="64" spans="1:18" ht="14.25" customHeight="1">
      <c r="A64" s="326"/>
      <c r="C64" s="360"/>
      <c r="D64" s="360"/>
      <c r="E64" s="360"/>
      <c r="F64" s="360"/>
      <c r="G64" s="360"/>
      <c r="H64" s="360"/>
      <c r="I64" s="360"/>
      <c r="J64" s="360"/>
      <c r="K64" s="360"/>
      <c r="M64" s="322"/>
      <c r="N64" s="360" t="s">
        <v>492</v>
      </c>
      <c r="O64" s="330"/>
      <c r="P64" s="320"/>
      <c r="Q64" s="330"/>
      <c r="R64" s="320"/>
    </row>
    <row r="65" spans="1:21">
      <c r="A65" s="326"/>
      <c r="E65" s="360"/>
      <c r="F65" s="360"/>
      <c r="G65" s="360" t="str">
        <f>G8</f>
        <v>Republic Transmission, LLC</v>
      </c>
      <c r="H65" s="360"/>
      <c r="I65" s="360"/>
      <c r="J65" s="360"/>
      <c r="K65" s="360"/>
      <c r="L65" s="360"/>
      <c r="M65" s="322"/>
      <c r="N65" s="322"/>
      <c r="O65" s="330"/>
      <c r="P65" s="320"/>
      <c r="Q65" s="330"/>
      <c r="R65" s="320"/>
    </row>
    <row r="66" spans="1:21">
      <c r="A66" s="326"/>
      <c r="E66" s="324"/>
      <c r="F66" s="324"/>
      <c r="G66" s="324"/>
      <c r="H66" s="324"/>
      <c r="I66" s="324"/>
      <c r="J66" s="324"/>
      <c r="K66" s="324"/>
      <c r="L66" s="324"/>
      <c r="M66" s="324"/>
      <c r="N66" s="324"/>
      <c r="O66" s="330"/>
      <c r="P66" s="320"/>
      <c r="Q66" s="330"/>
      <c r="R66" s="320"/>
    </row>
    <row r="67" spans="1:21" ht="15.75">
      <c r="A67" s="326"/>
      <c r="C67" s="360"/>
      <c r="D67" s="360"/>
      <c r="E67" s="336" t="s">
        <v>701</v>
      </c>
      <c r="F67" s="336"/>
      <c r="H67" s="324"/>
      <c r="I67" s="324"/>
      <c r="J67" s="324"/>
      <c r="K67" s="324"/>
      <c r="L67" s="324"/>
      <c r="M67" s="322"/>
      <c r="N67" s="322"/>
      <c r="O67" s="330"/>
      <c r="P67" s="320"/>
      <c r="Q67" s="330"/>
      <c r="R67" s="320"/>
    </row>
    <row r="68" spans="1:21" ht="15.75">
      <c r="A68" s="326"/>
      <c r="C68" s="360"/>
      <c r="D68" s="360"/>
      <c r="E68" s="336"/>
      <c r="F68" s="336"/>
      <c r="H68" s="324"/>
      <c r="I68" s="324"/>
      <c r="J68" s="324"/>
      <c r="K68" s="324"/>
      <c r="L68" s="324"/>
      <c r="M68" s="322"/>
      <c r="N68" s="322"/>
      <c r="O68" s="330"/>
      <c r="P68" s="320"/>
      <c r="Q68" s="330"/>
      <c r="R68" s="320"/>
    </row>
    <row r="69" spans="1:21" ht="15.75">
      <c r="A69" s="326"/>
      <c r="C69" s="366">
        <v>-1</v>
      </c>
      <c r="D69" s="366">
        <v>-2</v>
      </c>
      <c r="E69" s="366">
        <v>-3</v>
      </c>
      <c r="F69" s="366">
        <v>-4</v>
      </c>
      <c r="G69" s="366">
        <v>-5</v>
      </c>
      <c r="H69" s="366">
        <v>-6</v>
      </c>
      <c r="I69" s="366">
        <v>-7</v>
      </c>
      <c r="J69" s="366">
        <v>-8</v>
      </c>
      <c r="K69" s="366">
        <v>-9</v>
      </c>
      <c r="L69" s="366">
        <v>-10</v>
      </c>
      <c r="M69" s="366">
        <v>-11</v>
      </c>
      <c r="N69" s="366">
        <v>-12</v>
      </c>
      <c r="O69" s="330"/>
      <c r="P69" s="320"/>
      <c r="Q69" s="330"/>
      <c r="R69" s="320"/>
    </row>
    <row r="70" spans="1:21" ht="63">
      <c r="A70" s="367" t="s">
        <v>416</v>
      </c>
      <c r="B70" s="368"/>
      <c r="C70" s="368" t="s">
        <v>702</v>
      </c>
      <c r="D70" s="369" t="s">
        <v>703</v>
      </c>
      <c r="E70" s="370" t="s">
        <v>704</v>
      </c>
      <c r="F70" s="370" t="s">
        <v>683</v>
      </c>
      <c r="G70" s="371" t="s">
        <v>705</v>
      </c>
      <c r="H70" s="370" t="s">
        <v>706</v>
      </c>
      <c r="I70" s="370" t="s">
        <v>699</v>
      </c>
      <c r="J70" s="371" t="s">
        <v>707</v>
      </c>
      <c r="K70" s="370" t="s">
        <v>708</v>
      </c>
      <c r="L70" s="372" t="s">
        <v>709</v>
      </c>
      <c r="M70" s="373" t="s">
        <v>710</v>
      </c>
      <c r="N70" s="372" t="s">
        <v>711</v>
      </c>
      <c r="O70" s="344"/>
      <c r="P70" s="320"/>
      <c r="Q70" s="330"/>
      <c r="R70" s="320"/>
    </row>
    <row r="71" spans="1:21" ht="46.5" customHeight="1">
      <c r="A71" s="374"/>
      <c r="B71" s="375"/>
      <c r="C71" s="375"/>
      <c r="D71" s="375"/>
      <c r="E71" s="376" t="s">
        <v>17</v>
      </c>
      <c r="F71" s="376" t="s">
        <v>712</v>
      </c>
      <c r="G71" s="377" t="s">
        <v>713</v>
      </c>
      <c r="H71" s="376" t="s">
        <v>18</v>
      </c>
      <c r="I71" s="376" t="s">
        <v>714</v>
      </c>
      <c r="J71" s="377" t="s">
        <v>715</v>
      </c>
      <c r="K71" s="376" t="s">
        <v>218</v>
      </c>
      <c r="L71" s="377" t="s">
        <v>716</v>
      </c>
      <c r="M71" s="378" t="s">
        <v>717</v>
      </c>
      <c r="N71" s="379" t="s">
        <v>718</v>
      </c>
      <c r="O71" s="330"/>
      <c r="P71" s="320"/>
      <c r="Q71" s="330"/>
      <c r="R71" s="320"/>
    </row>
    <row r="72" spans="1:21">
      <c r="A72" s="380"/>
      <c r="B72" s="324"/>
      <c r="C72" s="324"/>
      <c r="D72" s="324"/>
      <c r="E72" s="324"/>
      <c r="F72" s="324"/>
      <c r="G72" s="381"/>
      <c r="H72" s="324"/>
      <c r="I72" s="324"/>
      <c r="J72" s="381"/>
      <c r="K72" s="324"/>
      <c r="L72" s="381"/>
      <c r="M72" s="322"/>
      <c r="N72" s="382"/>
      <c r="O72" s="330"/>
      <c r="P72" s="320"/>
      <c r="Q72" s="330"/>
      <c r="R72" s="320"/>
    </row>
    <row r="73" spans="1:21">
      <c r="A73" s="383" t="s">
        <v>196</v>
      </c>
      <c r="C73" t="s">
        <v>719</v>
      </c>
      <c r="D73" s="384">
        <v>10142</v>
      </c>
      <c r="E73" s="385">
        <f>G18</f>
        <v>50393029.234954618</v>
      </c>
      <c r="F73" s="342">
        <f>$L$33</f>
        <v>3.6416420442033449E-2</v>
      </c>
      <c r="G73" s="386">
        <f>ROUND(E73*F73,0)</f>
        <v>1835134</v>
      </c>
      <c r="H73" s="385">
        <f>G19</f>
        <v>44649975.420308031</v>
      </c>
      <c r="I73" s="342">
        <f ca="1">$L$43</f>
        <v>6.9438502240043609E-2</v>
      </c>
      <c r="J73" s="386">
        <f ca="1">ROUND(H73*I73,0)</f>
        <v>3100427</v>
      </c>
      <c r="K73" s="387">
        <f>'Nonlevelized-IOU'!I170</f>
        <v>1141999.5541599132</v>
      </c>
      <c r="L73" s="388">
        <f ca="1">G73+J73+K73</f>
        <v>6077560.5541599132</v>
      </c>
      <c r="M73" s="389">
        <f>'WP7 - True-Up Adjustment'!F18</f>
        <v>-179665.28372717887</v>
      </c>
      <c r="N73" s="382">
        <f ca="1">L73+M73</f>
        <v>5897895.2704327339</v>
      </c>
      <c r="O73" s="390"/>
      <c r="P73" s="390"/>
      <c r="Q73" s="390"/>
      <c r="R73" s="390"/>
      <c r="S73" s="390"/>
      <c r="T73" s="390"/>
      <c r="U73" s="390"/>
    </row>
    <row r="74" spans="1:21">
      <c r="A74" s="383" t="s">
        <v>720</v>
      </c>
      <c r="C74" t="s">
        <v>721</v>
      </c>
      <c r="D74" t="s">
        <v>722</v>
      </c>
      <c r="E74" s="385">
        <v>0</v>
      </c>
      <c r="F74" s="342">
        <f>$L$33</f>
        <v>3.6416420442033449E-2</v>
      </c>
      <c r="G74" s="386">
        <f t="shared" ref="G74:G75" si="0">ROUND(E74*F74,0)</f>
        <v>0</v>
      </c>
      <c r="H74" s="385">
        <v>0</v>
      </c>
      <c r="I74" s="342">
        <f ca="1">$L$43</f>
        <v>6.9438502240043609E-2</v>
      </c>
      <c r="J74" s="386">
        <f t="shared" ref="J74:J75" ca="1" si="1">ROUND(H74*I74,0)</f>
        <v>0</v>
      </c>
      <c r="K74" s="387">
        <v>0</v>
      </c>
      <c r="L74" s="391">
        <f ca="1">G74+J74+K74</f>
        <v>0</v>
      </c>
      <c r="M74" s="389">
        <v>0</v>
      </c>
      <c r="N74" s="382">
        <f ca="1">L74+M74</f>
        <v>0</v>
      </c>
      <c r="O74" s="390"/>
      <c r="P74" s="390"/>
      <c r="Q74" s="390"/>
      <c r="R74" s="390"/>
      <c r="S74" s="390"/>
      <c r="T74" s="390"/>
      <c r="U74" s="390"/>
    </row>
    <row r="75" spans="1:21">
      <c r="A75" s="383" t="s">
        <v>723</v>
      </c>
      <c r="C75" t="s">
        <v>724</v>
      </c>
      <c r="D75" t="s">
        <v>725</v>
      </c>
      <c r="E75" s="385">
        <v>0</v>
      </c>
      <c r="F75" s="342">
        <f>$L$33</f>
        <v>3.6416420442033449E-2</v>
      </c>
      <c r="G75" s="386">
        <f t="shared" si="0"/>
        <v>0</v>
      </c>
      <c r="H75" s="385">
        <v>0</v>
      </c>
      <c r="I75" s="342">
        <f ca="1">$L$43</f>
        <v>6.9438502240043609E-2</v>
      </c>
      <c r="J75" s="386">
        <f t="shared" ca="1" si="1"/>
        <v>0</v>
      </c>
      <c r="K75" s="387">
        <v>0</v>
      </c>
      <c r="L75" s="391">
        <f ca="1">G75+J75+K75</f>
        <v>0</v>
      </c>
      <c r="M75" s="385">
        <v>0</v>
      </c>
      <c r="N75" s="382">
        <f ca="1">L75+M75</f>
        <v>0</v>
      </c>
      <c r="O75" s="390"/>
      <c r="P75" s="390"/>
      <c r="Q75" s="390"/>
      <c r="R75" s="390"/>
      <c r="S75" s="390"/>
      <c r="T75" s="390"/>
      <c r="U75" s="390"/>
    </row>
    <row r="76" spans="1:21">
      <c r="A76" s="383"/>
      <c r="G76" s="391"/>
      <c r="J76" s="391"/>
      <c r="L76" s="391"/>
      <c r="N76" s="391"/>
      <c r="O76" s="390"/>
      <c r="P76" s="390"/>
      <c r="Q76" s="390"/>
      <c r="R76" s="390"/>
      <c r="S76" s="390"/>
      <c r="T76" s="390"/>
      <c r="U76" s="390"/>
    </row>
    <row r="77" spans="1:21">
      <c r="A77" s="383"/>
      <c r="G77" s="391"/>
      <c r="J77" s="391"/>
      <c r="L77" s="391"/>
      <c r="N77" s="391"/>
      <c r="O77" s="390"/>
      <c r="P77" s="390"/>
      <c r="Q77" s="390"/>
      <c r="R77" s="390"/>
      <c r="S77" s="390"/>
      <c r="T77" s="390"/>
      <c r="U77" s="390"/>
    </row>
    <row r="78" spans="1:21">
      <c r="A78" s="383"/>
      <c r="G78" s="391"/>
      <c r="J78" s="391"/>
      <c r="L78" s="391"/>
      <c r="N78" s="391"/>
      <c r="O78" s="390"/>
      <c r="P78" s="390"/>
      <c r="Q78" s="390"/>
      <c r="R78" s="390"/>
      <c r="S78" s="390"/>
      <c r="T78" s="390"/>
      <c r="U78" s="390"/>
    </row>
    <row r="79" spans="1:21">
      <c r="A79" s="383"/>
      <c r="G79" s="391"/>
      <c r="J79" s="391"/>
      <c r="L79" s="391"/>
      <c r="N79" s="391"/>
      <c r="O79" s="390"/>
      <c r="P79" s="390"/>
      <c r="Q79" s="390"/>
      <c r="R79" s="390"/>
      <c r="S79" s="390"/>
      <c r="T79" s="390"/>
      <c r="U79" s="390"/>
    </row>
    <row r="80" spans="1:21">
      <c r="A80" s="383"/>
      <c r="G80" s="391"/>
      <c r="J80" s="391"/>
      <c r="L80" s="391"/>
      <c r="N80" s="391"/>
      <c r="O80" s="390"/>
      <c r="P80" s="390"/>
      <c r="Q80" s="390"/>
      <c r="R80" s="390"/>
      <c r="S80" s="390"/>
      <c r="T80" s="390"/>
      <c r="U80" s="390"/>
    </row>
    <row r="81" spans="1:21">
      <c r="A81" s="383"/>
      <c r="C81" s="390"/>
      <c r="D81" s="390"/>
      <c r="E81" s="390"/>
      <c r="F81" s="390"/>
      <c r="G81" s="392"/>
      <c r="H81" s="390"/>
      <c r="I81" s="390"/>
      <c r="J81" s="392"/>
      <c r="K81" s="390"/>
      <c r="L81" s="392"/>
      <c r="M81" s="390"/>
      <c r="N81" s="392"/>
      <c r="O81" s="390"/>
      <c r="P81" s="390"/>
      <c r="Q81" s="390"/>
      <c r="R81" s="390"/>
      <c r="S81" s="390"/>
      <c r="T81" s="390"/>
      <c r="U81" s="390"/>
    </row>
    <row r="82" spans="1:21">
      <c r="A82" s="383"/>
      <c r="C82" s="390"/>
      <c r="D82" s="390"/>
      <c r="E82" s="390"/>
      <c r="F82" s="390"/>
      <c r="G82" s="392"/>
      <c r="H82" s="390"/>
      <c r="I82" s="390"/>
      <c r="J82" s="392"/>
      <c r="K82" s="390"/>
      <c r="L82" s="392"/>
      <c r="M82" s="390"/>
      <c r="N82" s="392"/>
      <c r="O82" s="390"/>
      <c r="P82" s="390"/>
      <c r="Q82" s="390"/>
      <c r="R82" s="390"/>
      <c r="S82" s="390"/>
      <c r="T82" s="390"/>
      <c r="U82" s="390"/>
    </row>
    <row r="83" spans="1:21">
      <c r="A83" s="383"/>
      <c r="C83" s="390"/>
      <c r="D83" s="390"/>
      <c r="E83" s="390"/>
      <c r="F83" s="390"/>
      <c r="G83" s="392"/>
      <c r="H83" s="390"/>
      <c r="I83" s="390"/>
      <c r="J83" s="392"/>
      <c r="K83" s="390"/>
      <c r="L83" s="392"/>
      <c r="M83" s="390"/>
      <c r="N83" s="392"/>
      <c r="O83" s="390"/>
      <c r="P83" s="390"/>
      <c r="Q83" s="390"/>
      <c r="R83" s="390"/>
      <c r="S83" s="390"/>
      <c r="T83" s="390"/>
      <c r="U83" s="390"/>
    </row>
    <row r="84" spans="1:21">
      <c r="A84" s="383"/>
      <c r="C84" s="390"/>
      <c r="D84" s="390"/>
      <c r="E84" s="390"/>
      <c r="F84" s="390"/>
      <c r="G84" s="392"/>
      <c r="H84" s="390"/>
      <c r="I84" s="390"/>
      <c r="J84" s="392"/>
      <c r="K84" s="390"/>
      <c r="L84" s="392"/>
      <c r="M84" s="390"/>
      <c r="N84" s="392"/>
      <c r="O84" s="390"/>
      <c r="P84" s="390"/>
      <c r="Q84" s="390"/>
      <c r="R84" s="390"/>
      <c r="S84" s="390"/>
      <c r="T84" s="390"/>
      <c r="U84" s="390"/>
    </row>
    <row r="85" spans="1:21">
      <c r="A85" s="383"/>
      <c r="C85" s="390"/>
      <c r="D85" s="390"/>
      <c r="E85" s="390"/>
      <c r="F85" s="390"/>
      <c r="G85" s="392"/>
      <c r="H85" s="390"/>
      <c r="I85" s="390"/>
      <c r="J85" s="392"/>
      <c r="K85" s="390"/>
      <c r="L85" s="392"/>
      <c r="M85" s="390"/>
      <c r="N85" s="392"/>
      <c r="O85" s="390"/>
      <c r="P85" s="390"/>
      <c r="Q85" s="390"/>
      <c r="R85" s="390"/>
      <c r="S85" s="390"/>
      <c r="T85" s="390"/>
      <c r="U85" s="390"/>
    </row>
    <row r="86" spans="1:21">
      <c r="A86" s="383"/>
      <c r="C86" s="390"/>
      <c r="D86" s="390"/>
      <c r="E86" s="390"/>
      <c r="F86" s="390"/>
      <c r="G86" s="392"/>
      <c r="H86" s="390"/>
      <c r="I86" s="390"/>
      <c r="J86" s="392"/>
      <c r="K86" s="390"/>
      <c r="L86" s="392"/>
      <c r="M86" s="390"/>
      <c r="N86" s="392"/>
      <c r="O86" s="390"/>
      <c r="P86" s="390"/>
      <c r="Q86" s="390"/>
      <c r="R86" s="390"/>
      <c r="S86" s="390"/>
      <c r="T86" s="390"/>
      <c r="U86" s="390"/>
    </row>
    <row r="87" spans="1:21">
      <c r="A87" s="383"/>
      <c r="C87" s="390"/>
      <c r="D87" s="390"/>
      <c r="E87" s="390"/>
      <c r="F87" s="390"/>
      <c r="G87" s="392"/>
      <c r="H87" s="390"/>
      <c r="I87" s="390"/>
      <c r="J87" s="392"/>
      <c r="K87" s="390"/>
      <c r="L87" s="392"/>
      <c r="M87" s="390"/>
      <c r="N87" s="392"/>
      <c r="O87" s="390"/>
      <c r="P87" s="390"/>
      <c r="Q87" s="390"/>
      <c r="R87" s="390"/>
      <c r="S87" s="390"/>
      <c r="T87" s="390"/>
      <c r="U87" s="390"/>
    </row>
    <row r="88" spans="1:21">
      <c r="A88" s="383"/>
      <c r="C88" s="390"/>
      <c r="D88" s="390"/>
      <c r="E88" s="390"/>
      <c r="F88" s="390"/>
      <c r="G88" s="392"/>
      <c r="H88" s="390"/>
      <c r="I88" s="390"/>
      <c r="J88" s="392"/>
      <c r="K88" s="390"/>
      <c r="L88" s="392"/>
      <c r="M88" s="390"/>
      <c r="N88" s="392"/>
      <c r="O88" s="390"/>
      <c r="P88" s="390"/>
      <c r="Q88" s="390"/>
      <c r="R88" s="390"/>
      <c r="S88" s="390"/>
      <c r="T88" s="390"/>
      <c r="U88" s="390"/>
    </row>
    <row r="89" spans="1:21">
      <c r="A89" s="383"/>
      <c r="C89" s="390"/>
      <c r="D89" s="390"/>
      <c r="E89" s="390"/>
      <c r="F89" s="390"/>
      <c r="G89" s="392"/>
      <c r="H89" s="390"/>
      <c r="I89" s="390"/>
      <c r="J89" s="392"/>
      <c r="K89" s="390"/>
      <c r="L89" s="392"/>
      <c r="M89" s="390"/>
      <c r="N89" s="392"/>
      <c r="O89" s="390"/>
      <c r="P89" s="390"/>
      <c r="Q89" s="390"/>
      <c r="R89" s="390"/>
      <c r="S89" s="390"/>
      <c r="T89" s="390"/>
      <c r="U89" s="390"/>
    </row>
    <row r="90" spans="1:21">
      <c r="A90" s="383"/>
      <c r="C90" s="390"/>
      <c r="D90" s="390"/>
      <c r="E90" s="390"/>
      <c r="F90" s="390"/>
      <c r="G90" s="392"/>
      <c r="H90" s="390"/>
      <c r="I90" s="390"/>
      <c r="J90" s="392"/>
      <c r="K90" s="390"/>
      <c r="L90" s="392"/>
      <c r="M90" s="390"/>
      <c r="N90" s="392"/>
      <c r="O90" s="390"/>
      <c r="P90" s="390"/>
      <c r="Q90" s="390"/>
      <c r="R90" s="390"/>
      <c r="S90" s="390"/>
      <c r="T90" s="390"/>
      <c r="U90" s="390"/>
    </row>
    <row r="91" spans="1:21">
      <c r="A91" s="383"/>
      <c r="C91" s="390"/>
      <c r="D91" s="390"/>
      <c r="E91" s="390"/>
      <c r="F91" s="390"/>
      <c r="G91" s="392"/>
      <c r="H91" s="390"/>
      <c r="I91" s="390"/>
      <c r="J91" s="392"/>
      <c r="K91" s="390"/>
      <c r="L91" s="392"/>
      <c r="M91" s="390"/>
      <c r="N91" s="392"/>
      <c r="O91" s="390"/>
      <c r="P91" s="390"/>
      <c r="Q91" s="390"/>
      <c r="R91" s="390"/>
      <c r="S91" s="390"/>
      <c r="T91" s="390"/>
      <c r="U91" s="390"/>
    </row>
    <row r="92" spans="1:21">
      <c r="A92" s="393"/>
      <c r="B92" s="394"/>
      <c r="C92" s="395"/>
      <c r="D92" s="395"/>
      <c r="E92" s="395"/>
      <c r="F92" s="395"/>
      <c r="G92" s="396"/>
      <c r="H92" s="395"/>
      <c r="I92" s="395"/>
      <c r="J92" s="396"/>
      <c r="K92" s="395"/>
      <c r="L92" s="396"/>
      <c r="M92" s="395"/>
      <c r="N92" s="396"/>
      <c r="O92" s="390"/>
      <c r="P92" s="390"/>
      <c r="Q92" s="390"/>
      <c r="R92" s="390"/>
      <c r="S92" s="390"/>
      <c r="T92" s="390"/>
      <c r="U92" s="390"/>
    </row>
    <row r="93" spans="1:21">
      <c r="A93" s="327" t="s">
        <v>726</v>
      </c>
      <c r="B93" s="354"/>
      <c r="C93" s="324" t="s">
        <v>727</v>
      </c>
      <c r="D93" s="324"/>
      <c r="E93" s="397">
        <f>SUM(E73:E92)</f>
        <v>50393029.234954618</v>
      </c>
      <c r="F93" s="347"/>
      <c r="G93" s="322"/>
      <c r="H93" s="322"/>
      <c r="I93" s="322"/>
      <c r="J93" s="322"/>
      <c r="K93" s="322"/>
      <c r="L93" s="397">
        <f ca="1">SUM(L73:L92)</f>
        <v>6077560.5541599132</v>
      </c>
      <c r="M93" s="397">
        <f>SUM(M73:M92)</f>
        <v>-179665.28372717887</v>
      </c>
      <c r="N93" s="397">
        <f ca="1">SUM(N73:N92)</f>
        <v>5897895.2704327339</v>
      </c>
      <c r="O93" s="390"/>
      <c r="P93" s="390"/>
      <c r="Q93" s="390"/>
      <c r="R93" s="390"/>
      <c r="S93" s="390"/>
      <c r="T93" s="390"/>
      <c r="U93" s="390"/>
    </row>
    <row r="94" spans="1:21">
      <c r="A94" s="398"/>
      <c r="B94" s="390"/>
      <c r="C94" s="390"/>
      <c r="D94" s="390"/>
      <c r="E94" s="390"/>
      <c r="F94" s="390"/>
      <c r="G94" s="390"/>
      <c r="H94" s="390"/>
      <c r="I94" s="390"/>
      <c r="J94" s="390"/>
      <c r="K94" s="390"/>
      <c r="L94" s="390"/>
      <c r="M94" s="390"/>
      <c r="N94" s="390"/>
      <c r="O94" s="390"/>
      <c r="P94" s="390"/>
      <c r="Q94" s="390"/>
      <c r="R94" s="390"/>
      <c r="S94" s="390"/>
      <c r="T94" s="390"/>
      <c r="U94" s="390"/>
    </row>
    <row r="95" spans="1:21">
      <c r="A95" s="399">
        <v>3</v>
      </c>
      <c r="B95" s="390"/>
      <c r="C95" s="360" t="s">
        <v>728</v>
      </c>
      <c r="D95" s="390"/>
      <c r="E95" s="390"/>
      <c r="F95" s="390"/>
      <c r="G95" s="390"/>
      <c r="H95" s="390"/>
      <c r="I95" s="390"/>
      <c r="J95" s="390"/>
      <c r="K95" s="390"/>
      <c r="L95" s="397">
        <f ca="1">L93+L145</f>
        <v>6077560.5541599132</v>
      </c>
      <c r="M95" s="390"/>
      <c r="N95" s="390"/>
      <c r="O95" s="390"/>
      <c r="P95" s="390"/>
      <c r="Q95" s="390"/>
      <c r="R95" s="390"/>
      <c r="S95" s="390"/>
      <c r="T95" s="390"/>
      <c r="U95" s="390"/>
    </row>
    <row r="96" spans="1:21">
      <c r="A96" s="390"/>
      <c r="B96" s="390"/>
      <c r="C96" s="390"/>
      <c r="D96" s="390"/>
      <c r="E96" s="390"/>
      <c r="F96" s="390"/>
      <c r="G96" s="390"/>
      <c r="H96" s="390"/>
      <c r="I96" s="390"/>
      <c r="J96" s="390"/>
      <c r="K96" s="390"/>
      <c r="L96" s="390"/>
      <c r="M96" s="390"/>
      <c r="N96" s="390"/>
      <c r="O96" s="390"/>
      <c r="P96" s="390"/>
      <c r="Q96" s="390"/>
      <c r="R96" s="390"/>
      <c r="S96" s="390"/>
      <c r="T96" s="390"/>
      <c r="U96" s="390"/>
    </row>
    <row r="97" spans="1:21">
      <c r="A97" s="390"/>
      <c r="B97" s="390"/>
      <c r="C97" s="390"/>
      <c r="D97" s="390"/>
      <c r="E97" s="390"/>
      <c r="F97" s="390"/>
      <c r="G97" s="390"/>
      <c r="H97" s="390"/>
      <c r="I97" s="390"/>
      <c r="J97" s="390"/>
      <c r="K97" s="390"/>
      <c r="L97" s="390"/>
      <c r="M97" s="390"/>
      <c r="N97" s="390"/>
      <c r="O97" s="390"/>
      <c r="P97" s="390"/>
      <c r="Q97" s="390"/>
      <c r="R97" s="390"/>
      <c r="S97" s="390"/>
      <c r="T97" s="390"/>
      <c r="U97" s="390"/>
    </row>
    <row r="98" spans="1:21">
      <c r="A98" s="360" t="s">
        <v>112</v>
      </c>
      <c r="B98" s="390"/>
      <c r="C98" s="390"/>
      <c r="D98" s="390"/>
      <c r="E98" s="390"/>
      <c r="F98" s="390"/>
      <c r="G98" s="390"/>
      <c r="H98" s="390"/>
      <c r="I98" s="390"/>
      <c r="J98" s="390"/>
      <c r="K98" s="390"/>
      <c r="L98" s="390"/>
      <c r="M98" s="390"/>
      <c r="N98" s="390"/>
      <c r="O98" s="390"/>
      <c r="P98" s="390"/>
      <c r="Q98" s="390"/>
      <c r="R98" s="390"/>
      <c r="S98" s="390"/>
      <c r="T98" s="390"/>
      <c r="U98" s="390"/>
    </row>
    <row r="99" spans="1:21" ht="15.75" thickBot="1">
      <c r="A99" s="400" t="s">
        <v>113</v>
      </c>
      <c r="B99" s="390"/>
      <c r="C99" s="390"/>
      <c r="D99" s="390"/>
      <c r="E99" s="390"/>
      <c r="F99" s="390"/>
      <c r="G99" s="390"/>
      <c r="H99" s="390"/>
      <c r="I99" s="390"/>
      <c r="J99" s="390"/>
      <c r="K99" s="390"/>
      <c r="L99" s="390"/>
      <c r="M99" s="390"/>
      <c r="N99" s="390"/>
      <c r="O99" s="390"/>
      <c r="P99" s="390"/>
      <c r="Q99" s="390"/>
      <c r="R99" s="390"/>
      <c r="S99" s="390"/>
      <c r="T99" s="390"/>
      <c r="U99" s="390"/>
    </row>
    <row r="100" spans="1:21" ht="35.450000000000003" customHeight="1">
      <c r="A100" s="401" t="s">
        <v>114</v>
      </c>
      <c r="B100" s="402"/>
      <c r="C100" s="694" t="s">
        <v>729</v>
      </c>
      <c r="D100" s="694"/>
      <c r="E100" s="694"/>
      <c r="F100" s="694"/>
      <c r="G100" s="694"/>
      <c r="H100" s="694"/>
      <c r="I100" s="694"/>
      <c r="J100" s="694"/>
      <c r="K100" s="694"/>
      <c r="L100" s="694"/>
      <c r="M100" s="694"/>
      <c r="N100" s="694"/>
      <c r="O100" s="390"/>
      <c r="P100" s="390"/>
      <c r="Q100" s="390"/>
      <c r="R100" s="390"/>
      <c r="S100" s="390"/>
      <c r="T100" s="390"/>
      <c r="U100" s="390"/>
    </row>
    <row r="101" spans="1:21" ht="50.1" customHeight="1">
      <c r="A101" s="401" t="s">
        <v>115</v>
      </c>
      <c r="B101" s="402"/>
      <c r="C101" s="694" t="s">
        <v>730</v>
      </c>
      <c r="D101" s="694"/>
      <c r="E101" s="694"/>
      <c r="F101" s="694"/>
      <c r="G101" s="694"/>
      <c r="H101" s="694"/>
      <c r="I101" s="694"/>
      <c r="J101" s="694"/>
      <c r="K101" s="694"/>
      <c r="L101" s="694"/>
      <c r="M101" s="694"/>
      <c r="N101" s="694"/>
      <c r="O101" s="390"/>
      <c r="P101" s="390"/>
      <c r="Q101" s="390"/>
      <c r="R101" s="390"/>
      <c r="S101" s="390"/>
      <c r="T101" s="390"/>
      <c r="U101" s="390"/>
    </row>
    <row r="102" spans="1:21" ht="50.45" customHeight="1">
      <c r="A102" s="401" t="s">
        <v>116</v>
      </c>
      <c r="B102" s="402"/>
      <c r="C102" s="694" t="s">
        <v>731</v>
      </c>
      <c r="D102" s="694"/>
      <c r="E102" s="694"/>
      <c r="F102" s="694"/>
      <c r="G102" s="694"/>
      <c r="H102" s="694"/>
      <c r="I102" s="694"/>
      <c r="J102" s="694"/>
      <c r="K102" s="694"/>
      <c r="L102" s="694"/>
      <c r="M102" s="694"/>
      <c r="N102" s="694"/>
      <c r="O102" s="390"/>
      <c r="P102" s="390"/>
      <c r="Q102" s="390"/>
      <c r="R102" s="390"/>
      <c r="S102" s="390"/>
      <c r="T102" s="390"/>
      <c r="U102" s="390"/>
    </row>
    <row r="103" spans="1:21" ht="33.6" customHeight="1">
      <c r="A103" s="401" t="s">
        <v>117</v>
      </c>
      <c r="B103" s="402"/>
      <c r="C103" s="694" t="s">
        <v>732</v>
      </c>
      <c r="D103" s="694"/>
      <c r="E103" s="694"/>
      <c r="F103" s="694"/>
      <c r="G103" s="694"/>
      <c r="H103" s="694"/>
      <c r="I103" s="694"/>
      <c r="J103" s="694"/>
      <c r="K103" s="694"/>
      <c r="L103" s="694"/>
      <c r="M103" s="694"/>
      <c r="N103" s="694"/>
      <c r="O103" s="390"/>
      <c r="P103" s="390"/>
      <c r="Q103" s="390"/>
      <c r="R103" s="390"/>
      <c r="S103" s="390"/>
      <c r="T103" s="390"/>
      <c r="U103" s="390"/>
    </row>
    <row r="104" spans="1:21" ht="31.5" customHeight="1">
      <c r="A104" s="401" t="s">
        <v>118</v>
      </c>
      <c r="B104" s="402"/>
      <c r="C104" s="694" t="s">
        <v>733</v>
      </c>
      <c r="D104" s="694"/>
      <c r="E104" s="694"/>
      <c r="F104" s="694"/>
      <c r="G104" s="694"/>
      <c r="H104" s="694"/>
      <c r="I104" s="694"/>
      <c r="J104" s="694"/>
      <c r="K104" s="694"/>
      <c r="L104" s="694"/>
      <c r="M104" s="694"/>
      <c r="N104" s="694"/>
      <c r="O104" s="390"/>
      <c r="P104" s="390"/>
      <c r="Q104" s="390"/>
      <c r="R104" s="390"/>
      <c r="S104" s="390"/>
      <c r="T104" s="390"/>
      <c r="U104" s="390"/>
    </row>
    <row r="105" spans="1:21">
      <c r="A105" s="403" t="s">
        <v>119</v>
      </c>
      <c r="B105" s="402"/>
      <c r="C105" s="693" t="s">
        <v>734</v>
      </c>
      <c r="D105" s="693"/>
      <c r="E105" s="693"/>
      <c r="F105" s="693"/>
      <c r="G105" s="693"/>
      <c r="H105" s="693"/>
      <c r="I105" s="693"/>
      <c r="J105" s="693"/>
      <c r="K105" s="693"/>
      <c r="L105" s="693"/>
      <c r="M105" s="693"/>
      <c r="N105" s="693"/>
      <c r="O105" s="390"/>
      <c r="P105" s="390"/>
      <c r="Q105" s="390"/>
      <c r="R105" s="390"/>
      <c r="S105" s="390"/>
      <c r="T105" s="390"/>
      <c r="U105" s="390"/>
    </row>
    <row r="106" spans="1:21">
      <c r="A106" s="403" t="s">
        <v>120</v>
      </c>
      <c r="B106" s="402"/>
      <c r="C106" s="693" t="s">
        <v>735</v>
      </c>
      <c r="D106" s="693"/>
      <c r="E106" s="693"/>
      <c r="F106" s="693"/>
      <c r="G106" s="693"/>
      <c r="H106" s="693"/>
      <c r="I106" s="693"/>
      <c r="J106" s="693"/>
      <c r="K106" s="693"/>
      <c r="L106" s="693"/>
      <c r="M106" s="693"/>
      <c r="N106" s="693"/>
      <c r="O106" s="390"/>
      <c r="P106" s="390"/>
      <c r="Q106" s="390"/>
      <c r="R106" s="390"/>
      <c r="S106" s="390"/>
      <c r="T106" s="390"/>
      <c r="U106" s="390"/>
    </row>
    <row r="107" spans="1:21">
      <c r="A107" s="404" t="s">
        <v>121</v>
      </c>
      <c r="C107" s="693" t="s">
        <v>736</v>
      </c>
      <c r="D107" s="693"/>
      <c r="E107" s="693"/>
      <c r="F107" s="693"/>
      <c r="G107" s="693"/>
      <c r="H107" s="693"/>
      <c r="I107" s="693"/>
      <c r="J107" s="693"/>
      <c r="K107" s="693"/>
      <c r="L107" s="693"/>
      <c r="M107" s="693"/>
      <c r="N107" s="693"/>
      <c r="O107" s="390"/>
      <c r="P107" s="390"/>
      <c r="Q107" s="390"/>
      <c r="R107" s="390"/>
      <c r="S107" s="390"/>
      <c r="T107" s="390"/>
      <c r="U107" s="390"/>
    </row>
    <row r="108" spans="1:21">
      <c r="A108" s="405"/>
      <c r="B108" s="390"/>
      <c r="C108" s="390"/>
      <c r="D108" s="390"/>
      <c r="E108" s="390"/>
      <c r="F108" s="390"/>
      <c r="G108" s="390"/>
      <c r="H108" s="390"/>
      <c r="I108" s="390"/>
      <c r="J108" s="390"/>
      <c r="K108" s="390"/>
      <c r="L108" s="390"/>
      <c r="M108" s="390"/>
      <c r="N108" s="390"/>
      <c r="O108" s="390"/>
      <c r="P108" s="390"/>
      <c r="Q108" s="390"/>
      <c r="R108" s="390"/>
      <c r="S108" s="390"/>
      <c r="T108" s="390"/>
      <c r="U108" s="390"/>
    </row>
    <row r="109" spans="1:21" ht="15.75">
      <c r="A109" s="361"/>
      <c r="B109" s="406"/>
      <c r="C109" s="407"/>
      <c r="D109" s="346"/>
      <c r="E109" s="347"/>
      <c r="F109" s="347"/>
      <c r="G109" s="322"/>
      <c r="H109" s="360"/>
      <c r="I109" s="360"/>
      <c r="J109" s="341"/>
      <c r="K109" s="360"/>
      <c r="M109" s="322"/>
      <c r="N109" s="362"/>
      <c r="O109" s="390"/>
      <c r="P109" s="390"/>
      <c r="Q109" s="390"/>
      <c r="R109" s="390"/>
      <c r="S109" s="390"/>
      <c r="T109" s="390"/>
      <c r="U109" s="390"/>
    </row>
    <row r="110" spans="1:21">
      <c r="N110" s="315"/>
      <c r="O110" s="390"/>
      <c r="P110" s="390"/>
      <c r="Q110" s="390"/>
      <c r="R110" s="390"/>
      <c r="S110" s="390"/>
      <c r="T110" s="390"/>
      <c r="U110" s="390"/>
    </row>
    <row r="111" spans="1:21">
      <c r="N111" s="315"/>
      <c r="O111" s="390"/>
      <c r="P111" s="390"/>
      <c r="Q111" s="390"/>
      <c r="R111" s="390"/>
      <c r="S111" s="390"/>
      <c r="T111" s="390"/>
      <c r="U111" s="390"/>
    </row>
    <row r="112" spans="1:21">
      <c r="O112" s="390"/>
      <c r="P112" s="390"/>
      <c r="Q112" s="390"/>
      <c r="R112" s="390"/>
      <c r="S112" s="390"/>
      <c r="T112" s="390"/>
      <c r="U112" s="390"/>
    </row>
    <row r="113" spans="1:21">
      <c r="A113" s="326"/>
      <c r="C113" s="360"/>
      <c r="D113" s="360"/>
      <c r="E113" s="360"/>
      <c r="F113" s="360"/>
      <c r="G113" s="322"/>
      <c r="H113" s="360"/>
      <c r="I113" s="360"/>
      <c r="J113" s="360"/>
      <c r="K113" s="360"/>
      <c r="M113" s="322"/>
      <c r="N113" s="315" t="str">
        <f>N4</f>
        <v>Attachment GG - Republic</v>
      </c>
      <c r="O113" s="390"/>
      <c r="P113" s="390"/>
      <c r="Q113" s="390"/>
      <c r="R113" s="390"/>
      <c r="S113" s="390"/>
      <c r="T113" s="390"/>
      <c r="U113" s="390"/>
    </row>
    <row r="114" spans="1:21">
      <c r="A114" s="326"/>
      <c r="C114" s="324" t="str">
        <f>C5</f>
        <v>Formula Rate calculation</v>
      </c>
      <c r="D114" s="324"/>
      <c r="E114" s="360"/>
      <c r="F114" s="360"/>
      <c r="G114" s="324" t="str">
        <f>G5</f>
        <v xml:space="preserve">     Rate Formula Template</v>
      </c>
      <c r="H114" s="360"/>
      <c r="I114" s="360"/>
      <c r="J114" s="360"/>
      <c r="K114" s="360"/>
      <c r="M114" s="322"/>
      <c r="N114" s="408" t="str">
        <f>N5</f>
        <v>For the 12 months ended 12/31/2025</v>
      </c>
      <c r="O114" s="390"/>
      <c r="P114" s="390"/>
      <c r="Q114" s="390"/>
      <c r="R114" s="390"/>
      <c r="S114" s="390"/>
      <c r="T114" s="390"/>
      <c r="U114" s="390"/>
    </row>
    <row r="115" spans="1:21">
      <c r="A115" s="326"/>
      <c r="C115" s="324"/>
      <c r="D115" s="324"/>
      <c r="E115" s="360"/>
      <c r="F115" s="360"/>
      <c r="G115" s="328" t="str">
        <f>G8</f>
        <v>Republic Transmission, LLC</v>
      </c>
      <c r="H115" s="360"/>
      <c r="I115" s="360"/>
      <c r="J115" s="360"/>
      <c r="K115" s="360"/>
      <c r="L115" s="322"/>
      <c r="M115" s="322"/>
      <c r="O115" s="390"/>
      <c r="P115" s="390"/>
      <c r="Q115" s="390"/>
      <c r="R115" s="390"/>
      <c r="S115" s="390"/>
      <c r="T115" s="390"/>
      <c r="U115" s="390"/>
    </row>
    <row r="116" spans="1:21">
      <c r="A116" s="326"/>
      <c r="C116" s="360"/>
      <c r="D116" s="360"/>
      <c r="E116" s="360"/>
      <c r="F116" s="360"/>
      <c r="G116" s="324"/>
      <c r="H116" s="360"/>
      <c r="I116" s="360"/>
      <c r="J116" s="360"/>
      <c r="K116" s="360"/>
      <c r="M116" s="322"/>
      <c r="N116" s="360" t="s">
        <v>544</v>
      </c>
      <c r="O116" s="390"/>
      <c r="P116" s="390"/>
      <c r="Q116" s="390"/>
      <c r="R116" s="390"/>
      <c r="S116" s="390"/>
      <c r="T116" s="390"/>
      <c r="U116" s="390"/>
    </row>
    <row r="117" spans="1:21">
      <c r="A117" s="326"/>
      <c r="E117" s="360"/>
      <c r="F117" s="360"/>
      <c r="G117" s="322" t="str">
        <f>G6</f>
        <v xml:space="preserve"> Utilizing Attachment O Data</v>
      </c>
      <c r="H117" s="360"/>
      <c r="I117" s="360"/>
      <c r="J117" s="360"/>
      <c r="K117" s="360"/>
      <c r="L117" s="360"/>
      <c r="M117" s="322"/>
      <c r="N117" s="322"/>
      <c r="O117" s="390"/>
      <c r="P117" s="390"/>
      <c r="Q117" s="390"/>
      <c r="R117" s="390"/>
      <c r="S117" s="390"/>
      <c r="T117" s="390"/>
      <c r="U117" s="390"/>
    </row>
    <row r="118" spans="1:21">
      <c r="A118" s="326"/>
      <c r="E118" s="324"/>
      <c r="F118" s="324"/>
      <c r="G118" s="324"/>
      <c r="H118" s="324"/>
      <c r="I118" s="324"/>
      <c r="J118" s="324"/>
      <c r="K118" s="324"/>
      <c r="L118" s="324"/>
      <c r="M118" s="324"/>
      <c r="N118" s="324"/>
      <c r="O118" s="390"/>
      <c r="P118" s="390"/>
      <c r="Q118" s="390"/>
      <c r="R118" s="390"/>
      <c r="S118" s="390"/>
      <c r="T118" s="390"/>
      <c r="U118" s="390"/>
    </row>
    <row r="119" spans="1:21" ht="15.75">
      <c r="A119" s="326"/>
      <c r="C119" s="360"/>
      <c r="D119" s="360"/>
      <c r="E119" s="336" t="s">
        <v>737</v>
      </c>
      <c r="F119" s="336"/>
      <c r="H119" s="324"/>
      <c r="I119" s="324"/>
      <c r="J119" s="324"/>
      <c r="K119" s="324"/>
      <c r="L119" s="324"/>
      <c r="M119" s="322"/>
      <c r="N119" s="322"/>
      <c r="O119" s="390"/>
      <c r="P119" s="390"/>
      <c r="Q119" s="390"/>
      <c r="R119" s="390"/>
      <c r="S119" s="390"/>
      <c r="T119" s="390"/>
      <c r="U119" s="390"/>
    </row>
    <row r="120" spans="1:21" ht="15.75">
      <c r="A120" s="326"/>
      <c r="C120" s="360"/>
      <c r="D120" s="360"/>
      <c r="E120" s="336"/>
      <c r="F120" s="336"/>
      <c r="H120" s="324"/>
      <c r="I120" s="324"/>
      <c r="J120" s="324"/>
      <c r="K120" s="324"/>
      <c r="L120" s="324"/>
      <c r="M120" s="322"/>
      <c r="N120" s="322"/>
      <c r="O120" s="390"/>
      <c r="P120" s="390"/>
      <c r="Q120" s="390"/>
      <c r="R120" s="390"/>
      <c r="S120" s="390"/>
      <c r="T120" s="390"/>
      <c r="U120" s="390"/>
    </row>
    <row r="121" spans="1:21" ht="15.75">
      <c r="A121" s="326"/>
      <c r="C121" s="366">
        <v>-1</v>
      </c>
      <c r="D121" s="366">
        <v>-2</v>
      </c>
      <c r="E121" s="366">
        <v>-3</v>
      </c>
      <c r="F121" s="366">
        <v>-4</v>
      </c>
      <c r="G121" s="366">
        <v>-5</v>
      </c>
      <c r="H121" s="366">
        <v>-6</v>
      </c>
      <c r="I121" s="366">
        <v>-7</v>
      </c>
      <c r="J121" s="366">
        <v>-8</v>
      </c>
      <c r="K121" s="366">
        <v>-9</v>
      </c>
      <c r="L121" s="366">
        <v>-10</v>
      </c>
      <c r="M121" s="366">
        <v>-11</v>
      </c>
      <c r="N121" s="366">
        <v>-12</v>
      </c>
      <c r="O121" s="390"/>
      <c r="P121" s="390"/>
      <c r="Q121" s="390"/>
      <c r="R121" s="390"/>
      <c r="S121" s="390"/>
      <c r="T121" s="390"/>
      <c r="U121" s="390"/>
    </row>
    <row r="122" spans="1:21" ht="63">
      <c r="A122" s="367" t="s">
        <v>738</v>
      </c>
      <c r="B122" s="368"/>
      <c r="C122" s="368" t="s">
        <v>702</v>
      </c>
      <c r="D122" s="369" t="s">
        <v>703</v>
      </c>
      <c r="E122" s="370" t="s">
        <v>704</v>
      </c>
      <c r="F122" s="370" t="s">
        <v>683</v>
      </c>
      <c r="G122" s="371" t="s">
        <v>705</v>
      </c>
      <c r="H122" s="370" t="s">
        <v>706</v>
      </c>
      <c r="I122" s="370" t="s">
        <v>699</v>
      </c>
      <c r="J122" s="371" t="s">
        <v>707</v>
      </c>
      <c r="K122" s="370" t="s">
        <v>708</v>
      </c>
      <c r="L122" s="372" t="s">
        <v>709</v>
      </c>
      <c r="M122" s="373" t="s">
        <v>710</v>
      </c>
      <c r="N122" s="372" t="s">
        <v>739</v>
      </c>
      <c r="O122" s="390"/>
      <c r="P122" s="390"/>
      <c r="Q122" s="390"/>
      <c r="R122" s="390"/>
      <c r="S122" s="390"/>
      <c r="T122" s="390"/>
      <c r="U122" s="390"/>
    </row>
    <row r="123" spans="1:21" ht="45">
      <c r="A123" s="374"/>
      <c r="B123" s="375"/>
      <c r="C123" s="375"/>
      <c r="D123" s="375"/>
      <c r="E123" s="376" t="s">
        <v>17</v>
      </c>
      <c r="F123" s="376" t="s">
        <v>712</v>
      </c>
      <c r="G123" s="377" t="s">
        <v>713</v>
      </c>
      <c r="H123" s="376" t="s">
        <v>18</v>
      </c>
      <c r="I123" s="376" t="s">
        <v>714</v>
      </c>
      <c r="J123" s="377" t="s">
        <v>715</v>
      </c>
      <c r="K123" s="376" t="s">
        <v>218</v>
      </c>
      <c r="L123" s="377" t="s">
        <v>716</v>
      </c>
      <c r="M123" s="378" t="s">
        <v>717</v>
      </c>
      <c r="N123" s="379" t="s">
        <v>718</v>
      </c>
      <c r="O123" s="390"/>
      <c r="P123" s="390"/>
      <c r="Q123" s="390"/>
      <c r="R123" s="390"/>
      <c r="S123" s="390"/>
      <c r="T123" s="390"/>
      <c r="U123" s="390"/>
    </row>
    <row r="124" spans="1:21">
      <c r="A124" s="380"/>
      <c r="B124" s="324"/>
      <c r="C124" s="324"/>
      <c r="D124" s="324"/>
      <c r="E124" s="324"/>
      <c r="F124" s="324"/>
      <c r="G124" s="381"/>
      <c r="H124" s="324"/>
      <c r="I124" s="324"/>
      <c r="J124" s="381"/>
      <c r="K124" s="324"/>
      <c r="L124" s="381"/>
      <c r="M124" s="322"/>
      <c r="N124" s="382"/>
      <c r="O124" s="390"/>
      <c r="P124" s="390"/>
      <c r="Q124" s="390"/>
      <c r="R124" s="390"/>
      <c r="S124" s="390"/>
      <c r="T124" s="390"/>
      <c r="U124" s="390"/>
    </row>
    <row r="125" spans="1:21">
      <c r="A125" s="383" t="s">
        <v>196</v>
      </c>
      <c r="C125" t="s">
        <v>740</v>
      </c>
      <c r="D125" t="s">
        <v>741</v>
      </c>
      <c r="E125" s="385">
        <v>0</v>
      </c>
      <c r="F125" s="342">
        <f>$L$33</f>
        <v>3.6416420442033449E-2</v>
      </c>
      <c r="G125" s="386">
        <f>ROUND(E125*F125,0)</f>
        <v>0</v>
      </c>
      <c r="H125" s="385">
        <v>0</v>
      </c>
      <c r="I125" s="342">
        <f ca="1">$L$43</f>
        <v>6.9438502240043609E-2</v>
      </c>
      <c r="J125" s="386">
        <f ca="1">ROUND(H125*I125,0)</f>
        <v>0</v>
      </c>
      <c r="K125" s="387">
        <v>0</v>
      </c>
      <c r="L125" s="391">
        <f ca="1">G125+J125+K125</f>
        <v>0</v>
      </c>
      <c r="M125" s="389">
        <v>0</v>
      </c>
      <c r="N125" s="382">
        <f ca="1">L125+M125</f>
        <v>0</v>
      </c>
      <c r="O125" s="390"/>
      <c r="P125" s="390"/>
      <c r="Q125" s="390"/>
      <c r="R125" s="390"/>
      <c r="S125" s="390"/>
      <c r="T125" s="390"/>
      <c r="U125" s="390"/>
    </row>
    <row r="126" spans="1:21">
      <c r="A126" s="383" t="s">
        <v>720</v>
      </c>
      <c r="C126" t="s">
        <v>721</v>
      </c>
      <c r="D126" t="s">
        <v>722</v>
      </c>
      <c r="E126" s="385">
        <v>0</v>
      </c>
      <c r="F126" s="342">
        <f>$L$33</f>
        <v>3.6416420442033449E-2</v>
      </c>
      <c r="G126" s="386">
        <f t="shared" ref="G126:G127" si="2">ROUND(E126*F126,0)</f>
        <v>0</v>
      </c>
      <c r="H126" s="385">
        <v>0</v>
      </c>
      <c r="I126" s="342">
        <f ca="1">$L$43</f>
        <v>6.9438502240043609E-2</v>
      </c>
      <c r="J126" s="386">
        <f t="shared" ref="J126:J127" ca="1" si="3">ROUND(H126*I126,0)</f>
        <v>0</v>
      </c>
      <c r="K126" s="387">
        <v>0</v>
      </c>
      <c r="L126" s="391">
        <f ca="1">G126+J126+K126</f>
        <v>0</v>
      </c>
      <c r="M126" s="389">
        <v>0</v>
      </c>
      <c r="N126" s="382">
        <f ca="1">L126+M126</f>
        <v>0</v>
      </c>
      <c r="O126" s="390"/>
      <c r="P126" s="390"/>
      <c r="Q126" s="390"/>
      <c r="R126" s="390"/>
      <c r="S126" s="390"/>
      <c r="T126" s="390"/>
      <c r="U126" s="390"/>
    </row>
    <row r="127" spans="1:21">
      <c r="A127" s="383" t="s">
        <v>723</v>
      </c>
      <c r="C127" t="s">
        <v>724</v>
      </c>
      <c r="D127" t="s">
        <v>725</v>
      </c>
      <c r="E127" s="385">
        <v>0</v>
      </c>
      <c r="F127" s="342">
        <f>$L$33</f>
        <v>3.6416420442033449E-2</v>
      </c>
      <c r="G127" s="386">
        <f t="shared" si="2"/>
        <v>0</v>
      </c>
      <c r="H127" s="385">
        <v>0</v>
      </c>
      <c r="I127" s="342">
        <f ca="1">$L$43</f>
        <v>6.9438502240043609E-2</v>
      </c>
      <c r="J127" s="386">
        <f t="shared" ca="1" si="3"/>
        <v>0</v>
      </c>
      <c r="K127" s="387">
        <v>0</v>
      </c>
      <c r="L127" s="391">
        <f ca="1">G127+J127+K127</f>
        <v>0</v>
      </c>
      <c r="M127" s="385">
        <v>0</v>
      </c>
      <c r="N127" s="382">
        <f ca="1">L127+M127</f>
        <v>0</v>
      </c>
      <c r="O127" s="390"/>
      <c r="P127" s="390"/>
      <c r="Q127" s="390"/>
      <c r="R127" s="390"/>
      <c r="S127" s="390"/>
      <c r="T127" s="390"/>
      <c r="U127" s="390"/>
    </row>
    <row r="128" spans="1:21">
      <c r="A128" s="383"/>
      <c r="G128" s="391"/>
      <c r="J128" s="391"/>
      <c r="L128" s="391"/>
      <c r="N128" s="391"/>
      <c r="O128" s="390"/>
      <c r="P128" s="390"/>
      <c r="Q128" s="390"/>
      <c r="R128" s="390"/>
      <c r="S128" s="390"/>
      <c r="T128" s="390"/>
      <c r="U128" s="390"/>
    </row>
    <row r="129" spans="1:21">
      <c r="A129" s="383"/>
      <c r="G129" s="391"/>
      <c r="J129" s="391"/>
      <c r="L129" s="391"/>
      <c r="N129" s="391"/>
      <c r="O129" s="390"/>
      <c r="P129" s="390"/>
      <c r="Q129" s="390"/>
      <c r="R129" s="390"/>
      <c r="S129" s="390"/>
      <c r="T129" s="390"/>
      <c r="U129" s="390"/>
    </row>
    <row r="130" spans="1:21">
      <c r="A130" s="383"/>
      <c r="G130" s="391"/>
      <c r="J130" s="391"/>
      <c r="L130" s="391"/>
      <c r="N130" s="391"/>
      <c r="O130" s="390"/>
      <c r="P130" s="390"/>
      <c r="Q130" s="390"/>
      <c r="R130" s="390"/>
      <c r="S130" s="390"/>
      <c r="T130" s="390"/>
      <c r="U130" s="390"/>
    </row>
    <row r="131" spans="1:21">
      <c r="A131" s="383"/>
      <c r="G131" s="391"/>
      <c r="J131" s="391"/>
      <c r="L131" s="391"/>
      <c r="N131" s="391"/>
      <c r="O131" s="390"/>
      <c r="P131" s="390"/>
      <c r="Q131" s="390"/>
      <c r="R131" s="390"/>
      <c r="S131" s="390"/>
      <c r="T131" s="390"/>
      <c r="U131" s="390"/>
    </row>
    <row r="132" spans="1:21">
      <c r="A132" s="383"/>
      <c r="G132" s="391"/>
      <c r="J132" s="391"/>
      <c r="L132" s="391"/>
      <c r="N132" s="391"/>
      <c r="O132" s="390"/>
      <c r="P132" s="390"/>
      <c r="Q132" s="390"/>
      <c r="R132" s="390"/>
      <c r="S132" s="390"/>
      <c r="T132" s="390"/>
      <c r="U132" s="390"/>
    </row>
    <row r="133" spans="1:21">
      <c r="A133" s="383"/>
      <c r="C133" s="390"/>
      <c r="D133" s="390"/>
      <c r="E133" s="390"/>
      <c r="F133" s="390"/>
      <c r="G133" s="392"/>
      <c r="H133" s="390"/>
      <c r="I133" s="390"/>
      <c r="J133" s="392"/>
      <c r="K133" s="390"/>
      <c r="L133" s="392"/>
      <c r="M133" s="390"/>
      <c r="N133" s="392"/>
      <c r="O133" s="390"/>
      <c r="P133" s="390"/>
      <c r="Q133" s="390"/>
      <c r="R133" s="390"/>
      <c r="S133" s="390"/>
      <c r="T133" s="390"/>
      <c r="U133" s="390"/>
    </row>
    <row r="134" spans="1:21">
      <c r="A134" s="383"/>
      <c r="C134" s="390"/>
      <c r="D134" s="390"/>
      <c r="E134" s="390"/>
      <c r="F134" s="390"/>
      <c r="G134" s="392"/>
      <c r="H134" s="390"/>
      <c r="I134" s="390"/>
      <c r="J134" s="392"/>
      <c r="K134" s="390"/>
      <c r="L134" s="392"/>
      <c r="M134" s="390"/>
      <c r="N134" s="392"/>
      <c r="O134" s="390"/>
      <c r="P134" s="390"/>
      <c r="Q134" s="390"/>
      <c r="R134" s="390"/>
      <c r="S134" s="390"/>
      <c r="T134" s="390"/>
      <c r="U134" s="390"/>
    </row>
    <row r="135" spans="1:21">
      <c r="A135" s="383"/>
      <c r="C135" s="390"/>
      <c r="D135" s="390"/>
      <c r="E135" s="390"/>
      <c r="F135" s="390"/>
      <c r="G135" s="392"/>
      <c r="H135" s="390"/>
      <c r="I135" s="390"/>
      <c r="J135" s="392"/>
      <c r="K135" s="390"/>
      <c r="L135" s="392"/>
      <c r="M135" s="390"/>
      <c r="N135" s="392"/>
      <c r="O135" s="390"/>
      <c r="P135" s="390"/>
      <c r="Q135" s="390"/>
      <c r="R135" s="390"/>
      <c r="S135" s="390"/>
      <c r="T135" s="390"/>
      <c r="U135" s="390"/>
    </row>
    <row r="136" spans="1:21">
      <c r="A136" s="383"/>
      <c r="C136" s="390"/>
      <c r="D136" s="390"/>
      <c r="E136" s="390"/>
      <c r="F136" s="390"/>
      <c r="G136" s="392"/>
      <c r="H136" s="390"/>
      <c r="I136" s="390"/>
      <c r="J136" s="392"/>
      <c r="K136" s="390"/>
      <c r="L136" s="392"/>
      <c r="M136" s="390"/>
      <c r="N136" s="392"/>
      <c r="O136" s="390"/>
      <c r="P136" s="390"/>
      <c r="Q136" s="390"/>
      <c r="R136" s="390"/>
      <c r="S136" s="390"/>
      <c r="T136" s="390"/>
      <c r="U136" s="390"/>
    </row>
    <row r="137" spans="1:21">
      <c r="A137" s="383"/>
      <c r="C137" s="390"/>
      <c r="D137" s="390"/>
      <c r="E137" s="390"/>
      <c r="F137" s="390"/>
      <c r="G137" s="392"/>
      <c r="H137" s="390"/>
      <c r="I137" s="390"/>
      <c r="J137" s="392"/>
      <c r="K137" s="390"/>
      <c r="L137" s="392"/>
      <c r="M137" s="390"/>
      <c r="N137" s="392"/>
      <c r="O137" s="390"/>
      <c r="P137" s="390"/>
      <c r="Q137" s="390"/>
      <c r="R137" s="390"/>
      <c r="S137" s="390"/>
      <c r="T137" s="390"/>
      <c r="U137" s="390"/>
    </row>
    <row r="138" spans="1:21">
      <c r="A138" s="383"/>
      <c r="C138" s="390"/>
      <c r="D138" s="390"/>
      <c r="E138" s="390"/>
      <c r="F138" s="390"/>
      <c r="G138" s="392"/>
      <c r="H138" s="390"/>
      <c r="I138" s="390"/>
      <c r="J138" s="392"/>
      <c r="K138" s="390"/>
      <c r="L138" s="392"/>
      <c r="M138" s="390"/>
      <c r="N138" s="392"/>
      <c r="O138" s="390"/>
      <c r="P138" s="390"/>
      <c r="Q138" s="390"/>
      <c r="R138" s="390"/>
      <c r="S138" s="390"/>
      <c r="T138" s="390"/>
      <c r="U138" s="390"/>
    </row>
    <row r="139" spans="1:21">
      <c r="A139" s="383"/>
      <c r="C139" s="390"/>
      <c r="D139" s="390"/>
      <c r="E139" s="390"/>
      <c r="F139" s="390"/>
      <c r="G139" s="392"/>
      <c r="H139" s="390"/>
      <c r="I139" s="390"/>
      <c r="J139" s="392"/>
      <c r="K139" s="390"/>
      <c r="L139" s="392"/>
      <c r="M139" s="390"/>
      <c r="N139" s="392"/>
      <c r="O139" s="390"/>
      <c r="P139" s="390"/>
      <c r="Q139" s="390"/>
      <c r="R139" s="390"/>
      <c r="S139" s="390"/>
      <c r="T139" s="390"/>
      <c r="U139" s="390"/>
    </row>
    <row r="140" spans="1:21">
      <c r="A140" s="383"/>
      <c r="C140" s="390"/>
      <c r="D140" s="390"/>
      <c r="E140" s="390"/>
      <c r="F140" s="390"/>
      <c r="G140" s="392"/>
      <c r="H140" s="390"/>
      <c r="I140" s="390"/>
      <c r="J140" s="392"/>
      <c r="K140" s="390"/>
      <c r="L140" s="392"/>
      <c r="M140" s="390"/>
      <c r="N140" s="392"/>
      <c r="O140" s="390"/>
      <c r="P140" s="390"/>
      <c r="Q140" s="390"/>
      <c r="R140" s="390"/>
      <c r="S140" s="390"/>
      <c r="T140" s="390"/>
      <c r="U140" s="390"/>
    </row>
    <row r="141" spans="1:21">
      <c r="A141" s="383"/>
      <c r="C141" s="390"/>
      <c r="D141" s="390"/>
      <c r="E141" s="390"/>
      <c r="F141" s="390"/>
      <c r="G141" s="392"/>
      <c r="H141" s="390"/>
      <c r="I141" s="390"/>
      <c r="J141" s="392"/>
      <c r="K141" s="390"/>
      <c r="L141" s="392"/>
      <c r="M141" s="390"/>
      <c r="N141" s="392"/>
      <c r="O141" s="390"/>
      <c r="P141" s="390"/>
      <c r="Q141" s="390"/>
      <c r="R141" s="390"/>
      <c r="S141" s="390"/>
      <c r="T141" s="390"/>
      <c r="U141" s="390"/>
    </row>
    <row r="142" spans="1:21">
      <c r="A142" s="383"/>
      <c r="C142" s="390"/>
      <c r="D142" s="390"/>
      <c r="E142" s="390"/>
      <c r="F142" s="390"/>
      <c r="G142" s="392"/>
      <c r="H142" s="390"/>
      <c r="I142" s="390"/>
      <c r="J142" s="392"/>
      <c r="K142" s="390"/>
      <c r="L142" s="392"/>
      <c r="M142" s="390"/>
      <c r="N142" s="392"/>
      <c r="O142" s="390"/>
      <c r="P142" s="390"/>
      <c r="Q142" s="390"/>
      <c r="R142" s="390"/>
      <c r="S142" s="390"/>
      <c r="T142" s="390"/>
      <c r="U142" s="390"/>
    </row>
    <row r="143" spans="1:21">
      <c r="A143" s="383"/>
      <c r="C143" s="390"/>
      <c r="D143" s="390"/>
      <c r="E143" s="390"/>
      <c r="F143" s="390"/>
      <c r="G143" s="392"/>
      <c r="H143" s="390"/>
      <c r="I143" s="390"/>
      <c r="J143" s="392"/>
      <c r="K143" s="390"/>
      <c r="L143" s="392"/>
      <c r="M143" s="390"/>
      <c r="N143" s="392"/>
      <c r="O143" s="390"/>
      <c r="P143" s="390"/>
      <c r="Q143" s="390"/>
      <c r="R143" s="390"/>
      <c r="S143" s="390"/>
      <c r="T143" s="390"/>
      <c r="U143" s="390"/>
    </row>
    <row r="144" spans="1:21">
      <c r="A144" s="393"/>
      <c r="B144" s="394"/>
      <c r="C144" s="395"/>
      <c r="D144" s="395"/>
      <c r="E144" s="395"/>
      <c r="F144" s="395"/>
      <c r="G144" s="396"/>
      <c r="H144" s="395"/>
      <c r="I144" s="395"/>
      <c r="J144" s="396"/>
      <c r="K144" s="395"/>
      <c r="L144" s="396"/>
      <c r="M144" s="395"/>
      <c r="N144" s="396"/>
      <c r="O144" s="390"/>
      <c r="P144" s="390"/>
      <c r="Q144" s="390"/>
      <c r="R144" s="390"/>
      <c r="S144" s="390"/>
      <c r="T144" s="390"/>
      <c r="U144" s="390"/>
    </row>
    <row r="145" spans="1:21">
      <c r="A145" s="327" t="s">
        <v>726</v>
      </c>
      <c r="B145" s="354"/>
      <c r="C145" s="324" t="s">
        <v>727</v>
      </c>
      <c r="D145" s="324"/>
      <c r="E145" s="397">
        <f>SUM(E125:E144)</f>
        <v>0</v>
      </c>
      <c r="F145" s="347"/>
      <c r="G145" s="322"/>
      <c r="H145" s="322"/>
      <c r="I145" s="322"/>
      <c r="J145" s="322"/>
      <c r="K145" s="322"/>
      <c r="L145" s="397">
        <f ca="1">SUM(L125:L144)</f>
        <v>0</v>
      </c>
      <c r="M145" s="397">
        <f>SUM(M125:M144)</f>
        <v>0</v>
      </c>
      <c r="N145" s="397">
        <f ca="1">SUM(N125:N144)</f>
        <v>0</v>
      </c>
      <c r="O145" s="390"/>
      <c r="P145" s="390"/>
      <c r="Q145" s="390"/>
      <c r="R145" s="390"/>
      <c r="S145" s="390"/>
      <c r="T145" s="390"/>
      <c r="U145" s="390"/>
    </row>
    <row r="146" spans="1:21">
      <c r="A146" s="398"/>
      <c r="B146" s="390"/>
      <c r="C146" s="390"/>
      <c r="D146" s="390"/>
      <c r="E146" s="390"/>
      <c r="F146" s="390"/>
      <c r="G146" s="390"/>
      <c r="H146" s="390"/>
      <c r="I146" s="390"/>
      <c r="J146" s="390"/>
      <c r="K146" s="390"/>
      <c r="L146" s="390"/>
      <c r="M146" s="390"/>
      <c r="N146" s="390"/>
      <c r="O146" s="390"/>
      <c r="P146" s="390"/>
      <c r="Q146" s="390"/>
      <c r="R146" s="390"/>
      <c r="S146" s="390"/>
      <c r="T146" s="390"/>
      <c r="U146" s="390"/>
    </row>
    <row r="147" spans="1:21">
      <c r="A147" s="390"/>
      <c r="B147" s="390"/>
      <c r="C147" s="390"/>
      <c r="D147" s="390"/>
      <c r="E147" s="390"/>
      <c r="F147" s="390"/>
      <c r="G147" s="390"/>
      <c r="H147" s="390"/>
      <c r="I147" s="390"/>
      <c r="J147" s="390"/>
      <c r="K147" s="390"/>
      <c r="L147" s="390"/>
      <c r="M147" s="390"/>
      <c r="N147" s="390"/>
      <c r="O147" s="390"/>
      <c r="P147" s="390"/>
      <c r="Q147" s="390"/>
      <c r="R147" s="390"/>
      <c r="S147" s="390"/>
      <c r="T147" s="390"/>
      <c r="U147" s="390"/>
    </row>
    <row r="148" spans="1:21">
      <c r="A148" s="360" t="s">
        <v>112</v>
      </c>
      <c r="B148" s="390"/>
      <c r="C148" s="390"/>
      <c r="D148" s="390"/>
      <c r="E148" s="390"/>
      <c r="F148" s="390"/>
      <c r="G148" s="390"/>
      <c r="H148" s="390"/>
      <c r="I148" s="390"/>
      <c r="J148" s="390"/>
      <c r="K148" s="390"/>
      <c r="L148" s="390"/>
      <c r="M148" s="390"/>
      <c r="N148" s="390"/>
      <c r="O148" s="390"/>
      <c r="P148" s="390"/>
      <c r="Q148" s="390"/>
      <c r="R148" s="390"/>
      <c r="S148" s="390"/>
      <c r="T148" s="390"/>
      <c r="U148" s="390"/>
    </row>
    <row r="149" spans="1:21" ht="15.75" thickBot="1">
      <c r="A149" s="400" t="s">
        <v>113</v>
      </c>
      <c r="B149" s="390"/>
      <c r="C149" s="390"/>
      <c r="D149" s="390"/>
      <c r="E149" s="390"/>
      <c r="F149" s="390"/>
      <c r="G149" s="390"/>
      <c r="H149" s="390"/>
      <c r="I149" s="390"/>
      <c r="J149" s="390"/>
      <c r="K149" s="390"/>
      <c r="L149" s="390"/>
      <c r="M149" s="390"/>
      <c r="N149" s="390"/>
      <c r="O149" s="390"/>
      <c r="P149" s="390"/>
      <c r="Q149" s="390"/>
      <c r="R149" s="390"/>
      <c r="S149" s="390"/>
      <c r="T149" s="390"/>
      <c r="U149" s="390"/>
    </row>
    <row r="150" spans="1:21" ht="35.1" customHeight="1">
      <c r="A150" s="401" t="s">
        <v>114</v>
      </c>
      <c r="B150" s="402"/>
      <c r="C150" s="694" t="s">
        <v>742</v>
      </c>
      <c r="D150" s="694"/>
      <c r="E150" s="694"/>
      <c r="F150" s="694"/>
      <c r="G150" s="694"/>
      <c r="H150" s="694"/>
      <c r="I150" s="694"/>
      <c r="J150" s="694"/>
      <c r="K150" s="694"/>
      <c r="L150" s="694"/>
      <c r="M150" s="694"/>
      <c r="N150" s="694"/>
      <c r="O150" s="390"/>
      <c r="P150" s="390"/>
      <c r="Q150" s="390"/>
      <c r="R150" s="390"/>
      <c r="S150" s="390"/>
      <c r="T150" s="390"/>
      <c r="U150" s="390"/>
    </row>
    <row r="151" spans="1:21" ht="34.5" customHeight="1">
      <c r="A151" s="401" t="s">
        <v>115</v>
      </c>
      <c r="B151" s="402"/>
      <c r="C151" s="694" t="s">
        <v>730</v>
      </c>
      <c r="D151" s="694"/>
      <c r="E151" s="694"/>
      <c r="F151" s="694"/>
      <c r="G151" s="694"/>
      <c r="H151" s="694"/>
      <c r="I151" s="694"/>
      <c r="J151" s="694"/>
      <c r="K151" s="694"/>
      <c r="L151" s="694"/>
      <c r="M151" s="694"/>
      <c r="N151" s="694"/>
      <c r="O151" s="390"/>
      <c r="P151" s="390"/>
      <c r="Q151" s="390"/>
      <c r="R151" s="390"/>
      <c r="S151" s="390"/>
      <c r="T151" s="390"/>
      <c r="U151" s="390"/>
    </row>
    <row r="152" spans="1:21" ht="51.95" customHeight="1">
      <c r="A152" s="401" t="s">
        <v>116</v>
      </c>
      <c r="B152" s="402"/>
      <c r="C152" s="694" t="s">
        <v>743</v>
      </c>
      <c r="D152" s="694"/>
      <c r="E152" s="694"/>
      <c r="F152" s="694"/>
      <c r="G152" s="694"/>
      <c r="H152" s="694"/>
      <c r="I152" s="694"/>
      <c r="J152" s="694"/>
      <c r="K152" s="694"/>
      <c r="L152" s="694"/>
      <c r="M152" s="694"/>
      <c r="N152" s="694"/>
      <c r="O152" s="390"/>
      <c r="P152" s="390"/>
      <c r="Q152" s="390"/>
      <c r="R152" s="390"/>
      <c r="S152" s="390"/>
      <c r="T152" s="390"/>
      <c r="U152" s="390"/>
    </row>
    <row r="153" spans="1:21" ht="36" customHeight="1">
      <c r="A153" s="401" t="s">
        <v>117</v>
      </c>
      <c r="B153" s="402"/>
      <c r="C153" s="694" t="s">
        <v>732</v>
      </c>
      <c r="D153" s="694"/>
      <c r="E153" s="694"/>
      <c r="F153" s="694"/>
      <c r="G153" s="694"/>
      <c r="H153" s="694"/>
      <c r="I153" s="694"/>
      <c r="J153" s="694"/>
      <c r="K153" s="694"/>
      <c r="L153" s="694"/>
      <c r="M153" s="694"/>
      <c r="N153" s="694"/>
      <c r="O153" s="390"/>
      <c r="P153" s="390"/>
      <c r="Q153" s="390"/>
      <c r="R153" s="390"/>
      <c r="S153" s="390"/>
      <c r="T153" s="390"/>
      <c r="U153" s="390"/>
    </row>
    <row r="154" spans="1:21" ht="32.450000000000003" customHeight="1">
      <c r="A154" s="401" t="s">
        <v>118</v>
      </c>
      <c r="B154" s="402"/>
      <c r="C154" s="694" t="s">
        <v>733</v>
      </c>
      <c r="D154" s="694"/>
      <c r="E154" s="694"/>
      <c r="F154" s="694"/>
      <c r="G154" s="694"/>
      <c r="H154" s="694"/>
      <c r="I154" s="694"/>
      <c r="J154" s="694"/>
      <c r="K154" s="694"/>
      <c r="L154" s="694"/>
      <c r="M154" s="694"/>
      <c r="N154" s="694"/>
      <c r="O154" s="390"/>
      <c r="P154" s="390"/>
      <c r="Q154" s="390"/>
      <c r="R154" s="390"/>
      <c r="S154" s="390"/>
      <c r="T154" s="390"/>
      <c r="U154" s="390"/>
    </row>
    <row r="155" spans="1:21">
      <c r="A155" s="403" t="s">
        <v>119</v>
      </c>
      <c r="B155" s="402"/>
      <c r="C155" s="693" t="s">
        <v>734</v>
      </c>
      <c r="D155" s="693"/>
      <c r="E155" s="693"/>
      <c r="F155" s="693"/>
      <c r="G155" s="693"/>
      <c r="H155" s="693"/>
      <c r="I155" s="693"/>
      <c r="J155" s="693"/>
      <c r="K155" s="693"/>
      <c r="L155" s="693"/>
      <c r="M155" s="693"/>
      <c r="N155" s="693"/>
      <c r="O155" s="390"/>
      <c r="P155" s="390"/>
      <c r="Q155" s="390"/>
      <c r="R155" s="390"/>
      <c r="S155" s="390"/>
      <c r="T155" s="390"/>
      <c r="U155" s="390"/>
    </row>
    <row r="156" spans="1:21">
      <c r="A156" s="403" t="s">
        <v>120</v>
      </c>
      <c r="B156" s="402"/>
      <c r="C156" s="693" t="s">
        <v>744</v>
      </c>
      <c r="D156" s="693"/>
      <c r="E156" s="693"/>
      <c r="F156" s="693"/>
      <c r="G156" s="693"/>
      <c r="H156" s="693"/>
      <c r="I156" s="693"/>
      <c r="J156" s="693"/>
      <c r="K156" s="693"/>
      <c r="L156" s="693"/>
      <c r="M156" s="693"/>
      <c r="N156" s="693"/>
      <c r="O156" s="390"/>
      <c r="P156" s="390"/>
      <c r="Q156" s="390"/>
      <c r="R156" s="390"/>
      <c r="S156" s="390"/>
      <c r="T156" s="390"/>
      <c r="U156" s="390"/>
    </row>
    <row r="157" spans="1:21" ht="17.25" customHeight="1">
      <c r="A157" s="404" t="s">
        <v>121</v>
      </c>
      <c r="C157" s="693" t="s">
        <v>745</v>
      </c>
      <c r="D157" s="693"/>
      <c r="E157" s="693"/>
      <c r="F157" s="693"/>
      <c r="G157" s="693"/>
      <c r="H157" s="693"/>
      <c r="I157" s="693"/>
      <c r="J157" s="693"/>
      <c r="K157" s="693"/>
      <c r="L157" s="693"/>
      <c r="M157" s="693"/>
      <c r="N157" s="693"/>
      <c r="O157" s="390"/>
      <c r="P157" s="390"/>
      <c r="Q157" s="390"/>
      <c r="R157" s="390"/>
      <c r="S157" s="390"/>
      <c r="T157" s="390"/>
      <c r="U157" s="390"/>
    </row>
    <row r="158" spans="1:21">
      <c r="C158" s="390"/>
      <c r="D158" s="390"/>
      <c r="E158" s="390"/>
      <c r="F158" s="390"/>
      <c r="G158" s="390"/>
      <c r="H158" s="390"/>
      <c r="I158" s="390"/>
      <c r="J158" s="390"/>
      <c r="K158" s="390"/>
      <c r="L158" s="390"/>
      <c r="M158" s="390"/>
      <c r="N158" s="390"/>
      <c r="O158" s="390"/>
      <c r="P158" s="390"/>
      <c r="Q158" s="390"/>
      <c r="R158" s="390"/>
      <c r="S158" s="390"/>
      <c r="T158" s="390"/>
      <c r="U158" s="390"/>
    </row>
    <row r="159" spans="1:21">
      <c r="C159" s="390"/>
      <c r="D159" s="390"/>
      <c r="E159" s="390"/>
      <c r="F159" s="390"/>
      <c r="G159" s="390"/>
      <c r="H159" s="390"/>
      <c r="I159" s="390"/>
      <c r="J159" s="390"/>
      <c r="K159" s="390"/>
      <c r="L159" s="390"/>
      <c r="M159" s="390"/>
      <c r="N159" s="390"/>
      <c r="O159" s="390"/>
      <c r="P159" s="390"/>
      <c r="Q159" s="390"/>
      <c r="R159" s="390"/>
      <c r="S159" s="390"/>
      <c r="T159" s="390"/>
      <c r="U159" s="390"/>
    </row>
    <row r="160" spans="1:21">
      <c r="C160" s="390"/>
      <c r="D160" s="390"/>
      <c r="E160" s="390"/>
      <c r="F160" s="390"/>
      <c r="G160" s="390"/>
      <c r="H160" s="390"/>
      <c r="I160" s="390"/>
      <c r="J160" s="390"/>
      <c r="K160" s="390"/>
      <c r="L160" s="390"/>
      <c r="M160" s="390"/>
      <c r="N160" s="390"/>
      <c r="O160" s="390"/>
      <c r="P160" s="390"/>
      <c r="Q160" s="390"/>
      <c r="R160" s="390"/>
      <c r="S160" s="390"/>
      <c r="T160" s="390"/>
      <c r="U160" s="390"/>
    </row>
    <row r="161" spans="3:21">
      <c r="C161" s="390"/>
      <c r="D161" s="390"/>
      <c r="E161" s="390"/>
      <c r="F161" s="390"/>
      <c r="G161" s="390"/>
      <c r="H161" s="390"/>
      <c r="I161" s="390"/>
      <c r="J161" s="390"/>
      <c r="K161" s="390"/>
      <c r="L161" s="390"/>
      <c r="M161" s="390"/>
      <c r="N161" s="390"/>
      <c r="O161" s="390"/>
      <c r="P161" s="390"/>
      <c r="Q161" s="390"/>
      <c r="R161" s="390"/>
      <c r="S161" s="390"/>
      <c r="T161" s="390"/>
      <c r="U161" s="390"/>
    </row>
    <row r="162" spans="3:21">
      <c r="C162" s="390"/>
      <c r="D162" s="390"/>
      <c r="E162" s="390"/>
      <c r="F162" s="390"/>
      <c r="G162" s="390"/>
      <c r="H162" s="390"/>
      <c r="I162" s="390"/>
      <c r="J162" s="390"/>
      <c r="K162" s="390"/>
      <c r="L162" s="390"/>
      <c r="M162" s="390"/>
      <c r="N162" s="390"/>
      <c r="O162" s="390"/>
      <c r="P162" s="390"/>
      <c r="Q162" s="390"/>
      <c r="R162" s="390"/>
      <c r="S162" s="390"/>
      <c r="T162" s="390"/>
      <c r="U162" s="390"/>
    </row>
    <row r="163" spans="3:21">
      <c r="C163" s="390"/>
      <c r="D163" s="390"/>
      <c r="E163" s="390"/>
      <c r="F163" s="390"/>
      <c r="G163" s="390"/>
      <c r="H163" s="390"/>
      <c r="I163" s="390"/>
      <c r="J163" s="390"/>
      <c r="K163" s="390"/>
      <c r="L163" s="390"/>
      <c r="M163" s="390"/>
      <c r="N163" s="390"/>
      <c r="O163" s="390"/>
      <c r="P163" s="390"/>
      <c r="Q163" s="390"/>
      <c r="R163" s="390"/>
      <c r="S163" s="390"/>
      <c r="T163" s="390"/>
      <c r="U163" s="390"/>
    </row>
    <row r="164" spans="3:21">
      <c r="C164" s="390"/>
      <c r="D164" s="390"/>
      <c r="E164" s="390"/>
      <c r="F164" s="390"/>
      <c r="G164" s="390"/>
      <c r="H164" s="390"/>
      <c r="I164" s="390"/>
      <c r="J164" s="390"/>
      <c r="K164" s="390"/>
      <c r="L164" s="390"/>
      <c r="M164" s="390"/>
      <c r="N164" s="390"/>
      <c r="O164" s="390"/>
      <c r="P164" s="390"/>
      <c r="Q164" s="390"/>
      <c r="R164" s="390"/>
      <c r="S164" s="390"/>
      <c r="T164" s="390"/>
      <c r="U164" s="390"/>
    </row>
    <row r="165" spans="3:21">
      <c r="C165" s="390"/>
      <c r="D165" s="390"/>
      <c r="E165" s="390"/>
      <c r="F165" s="390"/>
      <c r="G165" s="390"/>
      <c r="H165" s="390"/>
      <c r="I165" s="390"/>
      <c r="J165" s="390"/>
      <c r="K165" s="390"/>
      <c r="L165" s="390"/>
      <c r="M165" s="390"/>
      <c r="N165" s="390"/>
      <c r="O165" s="390"/>
      <c r="P165" s="390"/>
      <c r="Q165" s="390"/>
      <c r="R165" s="390"/>
      <c r="S165" s="390"/>
      <c r="T165" s="390"/>
      <c r="U165" s="390"/>
    </row>
    <row r="166" spans="3:21">
      <c r="C166" s="390"/>
      <c r="D166" s="390"/>
      <c r="E166" s="390"/>
      <c r="F166" s="390"/>
      <c r="G166" s="390"/>
      <c r="H166" s="390"/>
      <c r="I166" s="390"/>
      <c r="J166" s="390"/>
      <c r="K166" s="390"/>
      <c r="L166" s="390"/>
      <c r="M166" s="390"/>
      <c r="N166" s="390"/>
      <c r="O166" s="390"/>
      <c r="P166" s="390"/>
      <c r="Q166" s="390"/>
      <c r="R166" s="390"/>
      <c r="S166" s="390"/>
      <c r="T166" s="390"/>
      <c r="U166" s="390"/>
    </row>
    <row r="167" spans="3:21">
      <c r="C167" s="390"/>
      <c r="D167" s="390"/>
      <c r="E167" s="390"/>
      <c r="F167" s="390"/>
      <c r="G167" s="390"/>
      <c r="H167" s="390"/>
      <c r="I167" s="390"/>
      <c r="J167" s="390"/>
      <c r="K167" s="390"/>
      <c r="L167" s="390"/>
      <c r="M167" s="390"/>
      <c r="N167" s="390"/>
      <c r="O167" s="390"/>
      <c r="P167" s="390"/>
      <c r="Q167" s="390"/>
      <c r="R167" s="390"/>
      <c r="S167" s="390"/>
      <c r="T167" s="390"/>
      <c r="U167" s="390"/>
    </row>
    <row r="168" spans="3:21">
      <c r="C168" s="390"/>
      <c r="D168" s="390"/>
      <c r="E168" s="390"/>
      <c r="F168" s="390"/>
      <c r="G168" s="390"/>
      <c r="H168" s="390"/>
      <c r="I168" s="390"/>
      <c r="J168" s="390"/>
      <c r="K168" s="390"/>
      <c r="L168" s="390"/>
      <c r="M168" s="390"/>
      <c r="N168" s="390"/>
      <c r="O168" s="390"/>
      <c r="P168" s="390"/>
      <c r="Q168" s="390"/>
      <c r="R168" s="390"/>
      <c r="S168" s="390"/>
      <c r="T168" s="390"/>
      <c r="U168" s="390"/>
    </row>
    <row r="169" spans="3:21">
      <c r="C169" s="390"/>
      <c r="D169" s="390"/>
      <c r="E169" s="390"/>
      <c r="F169" s="390"/>
      <c r="G169" s="390"/>
      <c r="H169" s="390"/>
      <c r="I169" s="390"/>
      <c r="J169" s="390"/>
      <c r="K169" s="390"/>
      <c r="L169" s="390"/>
      <c r="M169" s="390"/>
      <c r="N169" s="390"/>
      <c r="O169" s="390"/>
      <c r="P169" s="390"/>
      <c r="Q169" s="390"/>
      <c r="R169" s="390"/>
      <c r="S169" s="390"/>
      <c r="T169" s="390"/>
      <c r="U169" s="390"/>
    </row>
    <row r="170" spans="3:21">
      <c r="C170" s="390"/>
      <c r="D170" s="390"/>
      <c r="E170" s="390"/>
      <c r="F170" s="390"/>
      <c r="G170" s="390"/>
      <c r="H170" s="390"/>
      <c r="I170" s="390"/>
      <c r="J170" s="390"/>
      <c r="K170" s="390"/>
      <c r="L170" s="390"/>
      <c r="M170" s="390"/>
      <c r="N170" s="390"/>
      <c r="O170" s="390"/>
      <c r="P170" s="390"/>
      <c r="Q170" s="390"/>
      <c r="R170" s="390"/>
      <c r="S170" s="390"/>
      <c r="T170" s="390"/>
      <c r="U170" s="390"/>
    </row>
    <row r="171" spans="3:21">
      <c r="C171" s="390"/>
      <c r="D171" s="390"/>
      <c r="E171" s="390"/>
      <c r="F171" s="390"/>
      <c r="G171" s="390"/>
      <c r="H171" s="390"/>
      <c r="I171" s="390"/>
      <c r="J171" s="390"/>
      <c r="K171" s="390"/>
      <c r="L171" s="390"/>
      <c r="M171" s="390"/>
      <c r="N171" s="390"/>
      <c r="O171" s="390"/>
      <c r="P171" s="390"/>
      <c r="Q171" s="390"/>
      <c r="R171" s="390"/>
      <c r="S171" s="390"/>
      <c r="T171" s="390"/>
      <c r="U171" s="390"/>
    </row>
    <row r="172" spans="3:21">
      <c r="C172" s="390"/>
      <c r="D172" s="390"/>
      <c r="E172" s="390"/>
      <c r="F172" s="390"/>
      <c r="G172" s="390"/>
      <c r="H172" s="390"/>
      <c r="I172" s="390"/>
      <c r="J172" s="390"/>
      <c r="K172" s="390"/>
      <c r="L172" s="390"/>
      <c r="M172" s="390"/>
      <c r="N172" s="390"/>
      <c r="O172" s="390"/>
      <c r="P172" s="390"/>
      <c r="Q172" s="390"/>
      <c r="R172" s="390"/>
      <c r="S172" s="390"/>
      <c r="T172" s="390"/>
      <c r="U172" s="390"/>
    </row>
    <row r="173" spans="3:21">
      <c r="C173" s="390"/>
      <c r="D173" s="390"/>
      <c r="E173" s="390"/>
      <c r="F173" s="390"/>
      <c r="G173" s="390"/>
      <c r="H173" s="390"/>
      <c r="I173" s="390"/>
      <c r="J173" s="390"/>
      <c r="K173" s="390"/>
      <c r="L173" s="390"/>
      <c r="M173" s="390"/>
      <c r="N173" s="390"/>
      <c r="O173" s="390"/>
      <c r="P173" s="390"/>
      <c r="Q173" s="390"/>
      <c r="R173" s="390"/>
      <c r="S173" s="390"/>
      <c r="T173" s="390"/>
      <c r="U173" s="390"/>
    </row>
    <row r="174" spans="3:21">
      <c r="C174" s="390"/>
      <c r="D174" s="390"/>
      <c r="E174" s="390"/>
      <c r="F174" s="390"/>
      <c r="G174" s="390"/>
      <c r="H174" s="390"/>
      <c r="I174" s="390"/>
      <c r="J174" s="390"/>
      <c r="K174" s="390"/>
      <c r="L174" s="390"/>
      <c r="M174" s="390"/>
      <c r="N174" s="390"/>
      <c r="O174" s="390"/>
      <c r="P174" s="390"/>
      <c r="Q174" s="390"/>
      <c r="R174" s="390"/>
      <c r="S174" s="390"/>
      <c r="T174" s="390"/>
      <c r="U174" s="390"/>
    </row>
    <row r="175" spans="3:21">
      <c r="C175" s="390"/>
      <c r="D175" s="390"/>
      <c r="E175" s="390"/>
      <c r="F175" s="390"/>
      <c r="G175" s="390"/>
      <c r="H175" s="390"/>
      <c r="I175" s="390"/>
      <c r="J175" s="390"/>
      <c r="K175" s="390"/>
      <c r="L175" s="390"/>
      <c r="M175" s="390"/>
      <c r="N175" s="390"/>
      <c r="O175" s="390"/>
      <c r="P175" s="390"/>
      <c r="Q175" s="390"/>
      <c r="R175" s="390"/>
      <c r="S175" s="390"/>
      <c r="T175" s="390"/>
      <c r="U175" s="390"/>
    </row>
    <row r="176" spans="3:21">
      <c r="C176" s="390"/>
      <c r="D176" s="390"/>
      <c r="E176" s="390"/>
      <c r="F176" s="390"/>
      <c r="G176" s="390"/>
      <c r="H176" s="390"/>
      <c r="I176" s="390"/>
      <c r="J176" s="390"/>
      <c r="K176" s="390"/>
      <c r="L176" s="390"/>
      <c r="M176" s="390"/>
      <c r="N176" s="390"/>
      <c r="O176" s="390"/>
      <c r="P176" s="390"/>
      <c r="Q176" s="390"/>
      <c r="R176" s="390"/>
      <c r="S176" s="390"/>
      <c r="T176" s="390"/>
      <c r="U176" s="390"/>
    </row>
    <row r="177" spans="3:21">
      <c r="C177" s="390"/>
      <c r="D177" s="390"/>
      <c r="E177" s="390"/>
      <c r="F177" s="390"/>
      <c r="G177" s="390"/>
      <c r="H177" s="390"/>
      <c r="I177" s="390"/>
      <c r="J177" s="390"/>
      <c r="K177" s="390"/>
      <c r="L177" s="390"/>
      <c r="M177" s="390"/>
      <c r="N177" s="390"/>
      <c r="O177" s="390"/>
      <c r="P177" s="390"/>
      <c r="Q177" s="390"/>
      <c r="R177" s="390"/>
      <c r="S177" s="390"/>
      <c r="T177" s="390"/>
      <c r="U177" s="390"/>
    </row>
    <row r="178" spans="3:21">
      <c r="C178" s="390"/>
      <c r="D178" s="390"/>
      <c r="E178" s="390"/>
      <c r="F178" s="390"/>
      <c r="G178" s="390"/>
      <c r="H178" s="390"/>
      <c r="I178" s="390"/>
      <c r="J178" s="390"/>
      <c r="K178" s="390"/>
      <c r="L178" s="390"/>
      <c r="M178" s="390"/>
      <c r="N178" s="390"/>
      <c r="O178" s="390"/>
      <c r="P178" s="390"/>
      <c r="Q178" s="390"/>
      <c r="R178" s="390"/>
      <c r="S178" s="390"/>
      <c r="T178" s="390"/>
      <c r="U178" s="390"/>
    </row>
    <row r="179" spans="3:21">
      <c r="C179" s="390"/>
      <c r="D179" s="390"/>
      <c r="E179" s="390"/>
      <c r="F179" s="390"/>
      <c r="G179" s="390"/>
      <c r="H179" s="390"/>
      <c r="I179" s="390"/>
      <c r="J179" s="390"/>
      <c r="K179" s="390"/>
      <c r="L179" s="390"/>
      <c r="M179" s="390"/>
      <c r="N179" s="390"/>
      <c r="O179" s="390"/>
      <c r="P179" s="390"/>
      <c r="Q179" s="390"/>
      <c r="R179" s="390"/>
      <c r="S179" s="390"/>
      <c r="T179" s="390"/>
      <c r="U179" s="390"/>
    </row>
    <row r="180" spans="3:21">
      <c r="C180" s="390"/>
      <c r="D180" s="390"/>
      <c r="E180" s="390"/>
      <c r="F180" s="390"/>
      <c r="G180" s="390"/>
      <c r="H180" s="390"/>
      <c r="I180" s="390"/>
      <c r="J180" s="390"/>
      <c r="K180" s="390"/>
      <c r="L180" s="390"/>
      <c r="M180" s="390"/>
      <c r="N180" s="390"/>
      <c r="O180" s="390"/>
      <c r="P180" s="390"/>
      <c r="Q180" s="390"/>
      <c r="R180" s="390"/>
      <c r="S180" s="390"/>
      <c r="T180" s="390"/>
      <c r="U180" s="390"/>
    </row>
    <row r="181" spans="3:21">
      <c r="C181" s="390"/>
      <c r="D181" s="390"/>
      <c r="E181" s="390"/>
      <c r="F181" s="390"/>
      <c r="G181" s="390"/>
      <c r="H181" s="390"/>
      <c r="I181" s="390"/>
      <c r="J181" s="390"/>
      <c r="K181" s="390"/>
      <c r="L181" s="390"/>
      <c r="M181" s="390"/>
      <c r="N181" s="390"/>
      <c r="O181" s="390"/>
      <c r="P181" s="390"/>
      <c r="Q181" s="390"/>
      <c r="R181" s="390"/>
      <c r="S181" s="390"/>
      <c r="T181" s="390"/>
      <c r="U181" s="390"/>
    </row>
    <row r="182" spans="3:21">
      <c r="C182" s="390"/>
      <c r="D182" s="390"/>
      <c r="E182" s="390"/>
      <c r="F182" s="390"/>
      <c r="G182" s="390"/>
      <c r="H182" s="390"/>
      <c r="I182" s="390"/>
      <c r="J182" s="390"/>
      <c r="K182" s="390"/>
      <c r="L182" s="390"/>
      <c r="M182" s="390"/>
      <c r="N182" s="390"/>
      <c r="O182" s="390"/>
      <c r="P182" s="390"/>
      <c r="Q182" s="390"/>
      <c r="R182" s="390"/>
      <c r="S182" s="390"/>
      <c r="T182" s="390"/>
      <c r="U182" s="390"/>
    </row>
    <row r="183" spans="3:21">
      <c r="C183" s="390"/>
      <c r="D183" s="390"/>
      <c r="E183" s="390"/>
      <c r="F183" s="390"/>
      <c r="G183" s="390"/>
      <c r="H183" s="390"/>
      <c r="I183" s="390"/>
      <c r="J183" s="390"/>
      <c r="K183" s="390"/>
      <c r="L183" s="390"/>
      <c r="M183" s="390"/>
      <c r="N183" s="390"/>
      <c r="O183" s="390"/>
      <c r="P183" s="390"/>
      <c r="Q183" s="390"/>
      <c r="R183" s="390"/>
      <c r="S183" s="390"/>
      <c r="T183" s="390"/>
      <c r="U183" s="390"/>
    </row>
    <row r="184" spans="3:21">
      <c r="C184" s="390"/>
      <c r="D184" s="390"/>
      <c r="E184" s="390"/>
      <c r="F184" s="390"/>
      <c r="G184" s="390"/>
      <c r="H184" s="390"/>
      <c r="I184" s="390"/>
      <c r="J184" s="390"/>
      <c r="K184" s="390"/>
      <c r="L184" s="390"/>
      <c r="M184" s="390"/>
      <c r="N184" s="390"/>
      <c r="O184" s="390"/>
      <c r="P184" s="390"/>
      <c r="Q184" s="390"/>
      <c r="R184" s="390"/>
      <c r="S184" s="390"/>
      <c r="T184" s="390"/>
      <c r="U184" s="390"/>
    </row>
    <row r="185" spans="3:21">
      <c r="C185" s="390"/>
      <c r="D185" s="390"/>
      <c r="E185" s="390"/>
      <c r="F185" s="390"/>
      <c r="G185" s="390"/>
      <c r="H185" s="390"/>
      <c r="I185" s="390"/>
      <c r="J185" s="390"/>
      <c r="K185" s="390"/>
      <c r="L185" s="390"/>
      <c r="M185" s="390"/>
      <c r="N185" s="390"/>
      <c r="O185" s="390"/>
      <c r="P185" s="390"/>
      <c r="Q185" s="390"/>
      <c r="R185" s="390"/>
      <c r="S185" s="390"/>
      <c r="T185" s="390"/>
      <c r="U185" s="390"/>
    </row>
    <row r="186" spans="3:21">
      <c r="C186" s="390"/>
      <c r="D186" s="390"/>
      <c r="E186" s="390"/>
      <c r="F186" s="390"/>
      <c r="G186" s="390"/>
      <c r="H186" s="390"/>
      <c r="I186" s="390"/>
      <c r="J186" s="390"/>
      <c r="K186" s="390"/>
      <c r="L186" s="390"/>
      <c r="M186" s="390"/>
      <c r="N186" s="390"/>
      <c r="O186" s="390"/>
      <c r="P186" s="390"/>
      <c r="Q186" s="390"/>
      <c r="R186" s="390"/>
      <c r="S186" s="390"/>
      <c r="T186" s="390"/>
      <c r="U186" s="390"/>
    </row>
    <row r="187" spans="3:21">
      <c r="C187" s="390"/>
      <c r="D187" s="390"/>
      <c r="E187" s="390"/>
      <c r="F187" s="390"/>
      <c r="G187" s="390"/>
      <c r="H187" s="390"/>
      <c r="I187" s="390"/>
      <c r="J187" s="390"/>
      <c r="K187" s="390"/>
      <c r="L187" s="390"/>
      <c r="M187" s="390"/>
      <c r="N187" s="390"/>
      <c r="O187" s="390"/>
      <c r="P187" s="390"/>
      <c r="Q187" s="390"/>
      <c r="R187" s="390"/>
      <c r="S187" s="390"/>
      <c r="T187" s="390"/>
      <c r="U187" s="390"/>
    </row>
    <row r="188" spans="3:21">
      <c r="C188" s="390"/>
      <c r="D188" s="390"/>
      <c r="E188" s="390"/>
      <c r="F188" s="390"/>
      <c r="G188" s="390"/>
      <c r="H188" s="390"/>
      <c r="I188" s="390"/>
      <c r="J188" s="390"/>
      <c r="K188" s="390"/>
      <c r="L188" s="390"/>
      <c r="M188" s="390"/>
      <c r="N188" s="390"/>
      <c r="O188" s="390"/>
      <c r="P188" s="390"/>
      <c r="Q188" s="390"/>
      <c r="R188" s="390"/>
      <c r="S188" s="390"/>
      <c r="T188" s="390"/>
      <c r="U188" s="390"/>
    </row>
    <row r="189" spans="3:21">
      <c r="C189" s="390"/>
      <c r="D189" s="390"/>
      <c r="E189" s="390"/>
      <c r="F189" s="390"/>
      <c r="G189" s="390"/>
      <c r="H189" s="390"/>
      <c r="I189" s="390"/>
      <c r="J189" s="390"/>
      <c r="K189" s="390"/>
      <c r="L189" s="390"/>
      <c r="M189" s="390"/>
      <c r="N189" s="390"/>
      <c r="O189" s="390"/>
      <c r="P189" s="390"/>
      <c r="Q189" s="390"/>
      <c r="R189" s="390"/>
      <c r="S189" s="390"/>
      <c r="T189" s="390"/>
      <c r="U189" s="390"/>
    </row>
    <row r="190" spans="3:21">
      <c r="C190" s="390"/>
      <c r="D190" s="390"/>
      <c r="E190" s="390"/>
      <c r="F190" s="390"/>
      <c r="G190" s="390"/>
      <c r="H190" s="390"/>
      <c r="I190" s="390"/>
      <c r="J190" s="390"/>
      <c r="K190" s="390"/>
      <c r="L190" s="390"/>
      <c r="M190" s="390"/>
      <c r="N190" s="390"/>
      <c r="O190" s="390"/>
      <c r="P190" s="390"/>
      <c r="Q190" s="390"/>
      <c r="R190" s="390"/>
      <c r="S190" s="390"/>
      <c r="T190" s="390"/>
      <c r="U190" s="390"/>
    </row>
    <row r="191" spans="3:21">
      <c r="C191" s="390"/>
      <c r="D191" s="390"/>
      <c r="E191" s="390"/>
      <c r="F191" s="390"/>
      <c r="G191" s="390"/>
      <c r="H191" s="390"/>
      <c r="I191" s="390"/>
      <c r="J191" s="390"/>
      <c r="K191" s="390"/>
      <c r="L191" s="390"/>
      <c r="M191" s="390"/>
      <c r="N191" s="390"/>
      <c r="O191" s="390"/>
      <c r="P191" s="390"/>
      <c r="Q191" s="390"/>
      <c r="R191" s="390"/>
      <c r="S191" s="390"/>
      <c r="T191" s="390"/>
      <c r="U191" s="390"/>
    </row>
    <row r="192" spans="3:21">
      <c r="C192" s="390"/>
      <c r="D192" s="390"/>
      <c r="E192" s="390"/>
      <c r="F192" s="390"/>
      <c r="G192" s="390"/>
      <c r="H192" s="390"/>
      <c r="I192" s="390"/>
      <c r="J192" s="390"/>
      <c r="K192" s="390"/>
      <c r="L192" s="390"/>
      <c r="M192" s="390"/>
      <c r="N192" s="390"/>
      <c r="O192" s="390"/>
      <c r="P192" s="390"/>
      <c r="Q192" s="390"/>
      <c r="R192" s="390"/>
      <c r="S192" s="390"/>
      <c r="T192" s="390"/>
      <c r="U192" s="390"/>
    </row>
    <row r="193" spans="3:21">
      <c r="C193" s="390"/>
      <c r="D193" s="390"/>
      <c r="E193" s="390"/>
      <c r="F193" s="390"/>
      <c r="G193" s="390"/>
      <c r="H193" s="390"/>
      <c r="I193" s="390"/>
      <c r="J193" s="390"/>
      <c r="K193" s="390"/>
      <c r="L193" s="390"/>
      <c r="M193" s="390"/>
      <c r="N193" s="390"/>
      <c r="O193" s="390"/>
      <c r="P193" s="390"/>
      <c r="Q193" s="390"/>
      <c r="R193" s="390"/>
      <c r="S193" s="390"/>
      <c r="T193" s="390"/>
      <c r="U193" s="390"/>
    </row>
    <row r="194" spans="3:21">
      <c r="C194" s="390"/>
      <c r="D194" s="390"/>
      <c r="E194" s="390"/>
      <c r="F194" s="390"/>
      <c r="G194" s="390"/>
      <c r="H194" s="390"/>
      <c r="I194" s="390"/>
      <c r="J194" s="390"/>
      <c r="K194" s="390"/>
      <c r="L194" s="390"/>
      <c r="M194" s="390"/>
      <c r="N194" s="390"/>
      <c r="O194" s="390"/>
      <c r="P194" s="390"/>
      <c r="Q194" s="390"/>
      <c r="R194" s="390"/>
      <c r="S194" s="390"/>
      <c r="T194" s="390"/>
      <c r="U194" s="390"/>
    </row>
    <row r="195" spans="3:21">
      <c r="C195" s="390"/>
      <c r="D195" s="390"/>
      <c r="E195" s="390"/>
      <c r="F195" s="390"/>
      <c r="G195" s="390"/>
      <c r="H195" s="390"/>
      <c r="I195" s="390"/>
      <c r="J195" s="390"/>
      <c r="K195" s="390"/>
      <c r="L195" s="390"/>
      <c r="M195" s="390"/>
      <c r="N195" s="390"/>
      <c r="O195" s="390"/>
      <c r="P195" s="390"/>
      <c r="Q195" s="390"/>
      <c r="R195" s="390"/>
      <c r="S195" s="390"/>
      <c r="T195" s="390"/>
      <c r="U195" s="390"/>
    </row>
    <row r="196" spans="3:21">
      <c r="C196" s="390"/>
      <c r="D196" s="390"/>
      <c r="E196" s="390"/>
      <c r="F196" s="390"/>
      <c r="G196" s="390"/>
      <c r="H196" s="390"/>
      <c r="I196" s="390"/>
      <c r="J196" s="390"/>
      <c r="K196" s="390"/>
      <c r="L196" s="390"/>
      <c r="M196" s="390"/>
      <c r="N196" s="390"/>
      <c r="O196" s="390"/>
      <c r="P196" s="390"/>
      <c r="Q196" s="390"/>
      <c r="R196" s="390"/>
      <c r="S196" s="390"/>
      <c r="T196" s="390"/>
      <c r="U196" s="390"/>
    </row>
    <row r="197" spans="3:21">
      <c r="C197" s="390"/>
      <c r="D197" s="390"/>
      <c r="E197" s="390"/>
      <c r="F197" s="390"/>
      <c r="G197" s="390"/>
      <c r="H197" s="390"/>
      <c r="I197" s="390"/>
      <c r="J197" s="390"/>
      <c r="K197" s="390"/>
      <c r="L197" s="390"/>
      <c r="M197" s="390"/>
      <c r="N197" s="390"/>
      <c r="O197" s="390"/>
      <c r="P197" s="390"/>
      <c r="Q197" s="390"/>
      <c r="R197" s="390"/>
      <c r="S197" s="390"/>
      <c r="T197" s="390"/>
      <c r="U197" s="390"/>
    </row>
    <row r="198" spans="3:21">
      <c r="C198" s="390"/>
      <c r="D198" s="390"/>
      <c r="E198" s="390"/>
      <c r="F198" s="390"/>
      <c r="G198" s="390"/>
      <c r="H198" s="390"/>
      <c r="I198" s="390"/>
      <c r="J198" s="390"/>
      <c r="K198" s="390"/>
      <c r="L198" s="390"/>
      <c r="M198" s="390"/>
      <c r="N198" s="390"/>
      <c r="O198" s="390"/>
      <c r="P198" s="390"/>
      <c r="Q198" s="390"/>
      <c r="R198" s="390"/>
      <c r="S198" s="390"/>
      <c r="T198" s="390"/>
      <c r="U198" s="390"/>
    </row>
    <row r="199" spans="3:21">
      <c r="C199" s="390"/>
      <c r="D199" s="390"/>
      <c r="E199" s="390"/>
      <c r="F199" s="390"/>
      <c r="G199" s="390"/>
      <c r="H199" s="390"/>
      <c r="I199" s="390"/>
      <c r="J199" s="390"/>
      <c r="K199" s="390"/>
      <c r="L199" s="390"/>
      <c r="M199" s="390"/>
      <c r="N199" s="390"/>
      <c r="O199" s="390"/>
      <c r="P199" s="390"/>
      <c r="Q199" s="390"/>
      <c r="R199" s="390"/>
      <c r="S199" s="390"/>
      <c r="T199" s="390"/>
      <c r="U199" s="390"/>
    </row>
    <row r="200" spans="3:21">
      <c r="C200" s="390"/>
      <c r="D200" s="390"/>
      <c r="E200" s="390"/>
      <c r="F200" s="390"/>
      <c r="G200" s="390"/>
      <c r="H200" s="390"/>
      <c r="I200" s="390"/>
      <c r="J200" s="390"/>
      <c r="K200" s="390"/>
      <c r="L200" s="390"/>
      <c r="M200" s="390"/>
      <c r="N200" s="390"/>
      <c r="O200" s="390"/>
      <c r="P200" s="390"/>
      <c r="Q200" s="390"/>
      <c r="R200" s="390"/>
      <c r="S200" s="390"/>
      <c r="T200" s="390"/>
      <c r="U200" s="390"/>
    </row>
    <row r="201" spans="3:21">
      <c r="C201" s="390"/>
      <c r="D201" s="390"/>
      <c r="E201" s="390"/>
      <c r="F201" s="390"/>
      <c r="G201" s="390"/>
      <c r="H201" s="390"/>
      <c r="I201" s="390"/>
      <c r="J201" s="390"/>
      <c r="K201" s="390"/>
      <c r="L201" s="390"/>
      <c r="M201" s="390"/>
      <c r="N201" s="390"/>
      <c r="O201" s="390"/>
      <c r="P201" s="390"/>
      <c r="Q201" s="390"/>
      <c r="R201" s="390"/>
      <c r="S201" s="390"/>
      <c r="T201" s="390"/>
      <c r="U201" s="390"/>
    </row>
    <row r="202" spans="3:21">
      <c r="C202" s="390"/>
      <c r="D202" s="390"/>
      <c r="E202" s="390"/>
      <c r="F202" s="390"/>
      <c r="G202" s="390"/>
      <c r="H202" s="390"/>
      <c r="I202" s="390"/>
      <c r="J202" s="390"/>
      <c r="K202" s="390"/>
      <c r="L202" s="390"/>
      <c r="M202" s="390"/>
      <c r="N202" s="390"/>
      <c r="O202" s="390"/>
      <c r="P202" s="390"/>
      <c r="Q202" s="390"/>
      <c r="R202" s="390"/>
      <c r="S202" s="390"/>
      <c r="T202" s="390"/>
      <c r="U202" s="390"/>
    </row>
    <row r="203" spans="3:21">
      <c r="C203" s="390"/>
      <c r="D203" s="390"/>
      <c r="E203" s="390"/>
      <c r="F203" s="390"/>
      <c r="G203" s="390"/>
      <c r="H203" s="390"/>
      <c r="I203" s="390"/>
      <c r="J203" s="390"/>
      <c r="K203" s="390"/>
      <c r="L203" s="390"/>
      <c r="M203" s="390"/>
      <c r="N203" s="390"/>
      <c r="O203" s="390"/>
      <c r="P203" s="390"/>
      <c r="Q203" s="390"/>
      <c r="R203" s="390"/>
      <c r="S203" s="390"/>
      <c r="T203" s="390"/>
      <c r="U203" s="390"/>
    </row>
    <row r="204" spans="3:21">
      <c r="C204" s="390"/>
      <c r="D204" s="390"/>
      <c r="E204" s="390"/>
      <c r="F204" s="390"/>
      <c r="G204" s="390"/>
      <c r="H204" s="390"/>
      <c r="I204" s="390"/>
      <c r="J204" s="390"/>
      <c r="K204" s="390"/>
      <c r="L204" s="390"/>
      <c r="M204" s="390"/>
      <c r="N204" s="390"/>
      <c r="O204" s="390"/>
      <c r="P204" s="390"/>
      <c r="Q204" s="390"/>
      <c r="R204" s="390"/>
      <c r="S204" s="390"/>
      <c r="T204" s="390"/>
      <c r="U204" s="390"/>
    </row>
    <row r="205" spans="3:21">
      <c r="C205" s="390"/>
      <c r="D205" s="390"/>
      <c r="E205" s="390"/>
      <c r="F205" s="390"/>
      <c r="G205" s="390"/>
      <c r="H205" s="390"/>
      <c r="I205" s="390"/>
      <c r="J205" s="390"/>
      <c r="K205" s="390"/>
      <c r="L205" s="390"/>
      <c r="M205" s="390"/>
      <c r="N205" s="390"/>
      <c r="O205" s="390"/>
      <c r="P205" s="390"/>
      <c r="Q205" s="390"/>
      <c r="R205" s="390"/>
      <c r="S205" s="390"/>
      <c r="T205" s="390"/>
      <c r="U205" s="390"/>
    </row>
    <row r="206" spans="3:21">
      <c r="C206" s="390"/>
      <c r="D206" s="390"/>
      <c r="E206" s="390"/>
      <c r="F206" s="390"/>
      <c r="G206" s="390"/>
      <c r="H206" s="390"/>
      <c r="I206" s="390"/>
      <c r="J206" s="390"/>
      <c r="K206" s="390"/>
      <c r="L206" s="390"/>
      <c r="M206" s="390"/>
      <c r="N206" s="390"/>
      <c r="O206" s="390"/>
      <c r="P206" s="390"/>
      <c r="Q206" s="390"/>
      <c r="R206" s="390"/>
      <c r="S206" s="390"/>
      <c r="T206" s="390"/>
      <c r="U206" s="390"/>
    </row>
    <row r="207" spans="3:21">
      <c r="C207" s="390"/>
      <c r="D207" s="390"/>
      <c r="E207" s="390"/>
      <c r="F207" s="390"/>
      <c r="G207" s="390"/>
      <c r="H207" s="390"/>
      <c r="I207" s="390"/>
      <c r="J207" s="390"/>
      <c r="K207" s="390"/>
      <c r="L207" s="390"/>
      <c r="M207" s="390"/>
      <c r="N207" s="390"/>
      <c r="O207" s="390"/>
      <c r="P207" s="390"/>
      <c r="Q207" s="390"/>
      <c r="R207" s="390"/>
      <c r="S207" s="390"/>
      <c r="T207" s="390"/>
      <c r="U207" s="390"/>
    </row>
    <row r="208" spans="3:21">
      <c r="C208" s="390"/>
      <c r="D208" s="390"/>
      <c r="E208" s="390"/>
      <c r="F208" s="390"/>
      <c r="G208" s="390"/>
      <c r="H208" s="390"/>
      <c r="I208" s="390"/>
      <c r="J208" s="390"/>
      <c r="K208" s="390"/>
      <c r="L208" s="390"/>
      <c r="M208" s="390"/>
      <c r="N208" s="390"/>
      <c r="O208" s="390"/>
      <c r="P208" s="390"/>
      <c r="Q208" s="390"/>
      <c r="R208" s="390"/>
      <c r="S208" s="390"/>
      <c r="T208" s="390"/>
      <c r="U208" s="390"/>
    </row>
    <row r="209" spans="3:21">
      <c r="C209" s="390"/>
      <c r="D209" s="390"/>
      <c r="E209" s="390"/>
      <c r="F209" s="390"/>
      <c r="G209" s="390"/>
      <c r="H209" s="390"/>
      <c r="I209" s="390"/>
      <c r="J209" s="390"/>
      <c r="K209" s="390"/>
      <c r="L209" s="390"/>
      <c r="M209" s="390"/>
      <c r="N209" s="390"/>
      <c r="O209" s="390"/>
      <c r="P209" s="390"/>
      <c r="Q209" s="390"/>
      <c r="R209" s="390"/>
      <c r="S209" s="390"/>
      <c r="T209" s="390"/>
      <c r="U209" s="390"/>
    </row>
    <row r="210" spans="3:21">
      <c r="C210" s="390"/>
      <c r="D210" s="390"/>
      <c r="E210" s="390"/>
      <c r="F210" s="390"/>
      <c r="G210" s="390"/>
      <c r="H210" s="390"/>
      <c r="I210" s="390"/>
      <c r="J210" s="390"/>
      <c r="K210" s="390"/>
      <c r="L210" s="390"/>
      <c r="M210" s="390"/>
      <c r="N210" s="390"/>
      <c r="O210" s="390"/>
      <c r="P210" s="390"/>
      <c r="Q210" s="390"/>
      <c r="R210" s="390"/>
      <c r="S210" s="390"/>
      <c r="T210" s="390"/>
      <c r="U210" s="390"/>
    </row>
    <row r="211" spans="3:21">
      <c r="C211" s="390"/>
      <c r="D211" s="390"/>
      <c r="E211" s="390"/>
      <c r="F211" s="390"/>
      <c r="G211" s="390"/>
      <c r="H211" s="390"/>
      <c r="I211" s="390"/>
      <c r="J211" s="390"/>
      <c r="K211" s="390"/>
      <c r="L211" s="390"/>
      <c r="M211" s="390"/>
      <c r="N211" s="390"/>
      <c r="O211" s="390"/>
      <c r="P211" s="390"/>
      <c r="Q211" s="390"/>
      <c r="R211" s="390"/>
      <c r="S211" s="390"/>
      <c r="T211" s="390"/>
      <c r="U211" s="390"/>
    </row>
    <row r="212" spans="3:21">
      <c r="C212" s="390"/>
      <c r="D212" s="390"/>
      <c r="E212" s="390"/>
      <c r="F212" s="390"/>
      <c r="G212" s="390"/>
      <c r="H212" s="390"/>
      <c r="I212" s="390"/>
      <c r="J212" s="390"/>
      <c r="K212" s="390"/>
      <c r="L212" s="390"/>
      <c r="M212" s="390"/>
      <c r="N212" s="390"/>
      <c r="O212" s="390"/>
      <c r="P212" s="390"/>
      <c r="Q212" s="390"/>
      <c r="R212" s="390"/>
      <c r="S212" s="390"/>
      <c r="T212" s="390"/>
      <c r="U212" s="390"/>
    </row>
    <row r="213" spans="3:21">
      <c r="C213" s="390"/>
      <c r="D213" s="390"/>
      <c r="E213" s="390"/>
      <c r="F213" s="390"/>
      <c r="G213" s="390"/>
      <c r="H213" s="390"/>
      <c r="I213" s="390"/>
      <c r="J213" s="390"/>
      <c r="K213" s="390"/>
      <c r="L213" s="390"/>
      <c r="M213" s="390"/>
      <c r="N213" s="390"/>
      <c r="O213" s="390"/>
      <c r="P213" s="390"/>
      <c r="Q213" s="390"/>
      <c r="R213" s="390"/>
      <c r="S213" s="390"/>
      <c r="T213" s="390"/>
      <c r="U213" s="390"/>
    </row>
    <row r="214" spans="3:21">
      <c r="C214" s="390"/>
      <c r="D214" s="390"/>
      <c r="E214" s="390"/>
      <c r="F214" s="390"/>
      <c r="G214" s="390"/>
      <c r="H214" s="390"/>
      <c r="I214" s="390"/>
      <c r="J214" s="390"/>
      <c r="K214" s="390"/>
      <c r="L214" s="390"/>
      <c r="M214" s="390"/>
      <c r="N214" s="390"/>
      <c r="O214" s="390"/>
      <c r="P214" s="390"/>
      <c r="Q214" s="390"/>
      <c r="R214" s="390"/>
      <c r="S214" s="390"/>
      <c r="T214" s="390"/>
      <c r="U214" s="390"/>
    </row>
    <row r="215" spans="3:21">
      <c r="C215" s="390"/>
      <c r="D215" s="390"/>
      <c r="E215" s="390"/>
      <c r="F215" s="390"/>
      <c r="G215" s="390"/>
      <c r="H215" s="390"/>
      <c r="I215" s="390"/>
      <c r="J215" s="390"/>
      <c r="K215" s="390"/>
      <c r="L215" s="390"/>
      <c r="M215" s="390"/>
      <c r="N215" s="390"/>
      <c r="O215" s="390"/>
      <c r="P215" s="390"/>
      <c r="Q215" s="390"/>
      <c r="R215" s="390"/>
      <c r="S215" s="390"/>
      <c r="T215" s="390"/>
      <c r="U215" s="390"/>
    </row>
    <row r="216" spans="3:21">
      <c r="C216" s="390"/>
      <c r="D216" s="390"/>
      <c r="E216" s="390"/>
      <c r="F216" s="390"/>
      <c r="G216" s="390"/>
      <c r="H216" s="390"/>
      <c r="I216" s="390"/>
      <c r="J216" s="390"/>
      <c r="K216" s="390"/>
      <c r="L216" s="390"/>
      <c r="M216" s="390"/>
      <c r="N216" s="390"/>
      <c r="O216" s="390"/>
      <c r="P216" s="390"/>
      <c r="Q216" s="390"/>
      <c r="R216" s="390"/>
      <c r="S216" s="390"/>
      <c r="T216" s="390"/>
      <c r="U216" s="390"/>
    </row>
    <row r="217" spans="3:21">
      <c r="C217" s="390"/>
      <c r="D217" s="390"/>
      <c r="E217" s="390"/>
      <c r="F217" s="390"/>
      <c r="G217" s="390"/>
      <c r="H217" s="390"/>
      <c r="I217" s="390"/>
      <c r="J217" s="390"/>
      <c r="K217" s="390"/>
      <c r="L217" s="390"/>
      <c r="M217" s="390"/>
      <c r="N217" s="390"/>
      <c r="O217" s="390"/>
      <c r="P217" s="390"/>
      <c r="Q217" s="390"/>
      <c r="R217" s="390"/>
      <c r="S217" s="390"/>
      <c r="T217" s="390"/>
      <c r="U217" s="390"/>
    </row>
    <row r="218" spans="3:21">
      <c r="C218" s="390"/>
      <c r="D218" s="390"/>
      <c r="E218" s="390"/>
      <c r="F218" s="390"/>
      <c r="G218" s="390"/>
      <c r="H218" s="390"/>
      <c r="I218" s="390"/>
      <c r="J218" s="390"/>
      <c r="K218" s="390"/>
      <c r="L218" s="390"/>
      <c r="M218" s="390"/>
      <c r="N218" s="390"/>
      <c r="O218" s="390"/>
      <c r="P218" s="390"/>
      <c r="Q218" s="390"/>
      <c r="R218" s="390"/>
      <c r="S218" s="390"/>
      <c r="T218" s="390"/>
      <c r="U218" s="390"/>
    </row>
    <row r="219" spans="3:21">
      <c r="C219" s="390"/>
      <c r="D219" s="390"/>
      <c r="E219" s="390"/>
      <c r="F219" s="390"/>
      <c r="G219" s="390"/>
      <c r="H219" s="390"/>
      <c r="I219" s="390"/>
      <c r="J219" s="390"/>
      <c r="K219" s="390"/>
      <c r="L219" s="390"/>
      <c r="M219" s="390"/>
      <c r="N219" s="390"/>
      <c r="O219" s="390"/>
      <c r="P219" s="390"/>
      <c r="Q219" s="390"/>
      <c r="R219" s="390"/>
      <c r="S219" s="390"/>
      <c r="T219" s="390"/>
      <c r="U219" s="390"/>
    </row>
    <row r="220" spans="3:21">
      <c r="C220" s="390"/>
      <c r="D220" s="390"/>
      <c r="E220" s="390"/>
      <c r="F220" s="390"/>
      <c r="G220" s="390"/>
      <c r="H220" s="390"/>
      <c r="I220" s="390"/>
      <c r="J220" s="390"/>
      <c r="K220" s="390"/>
      <c r="L220" s="390"/>
      <c r="M220" s="390"/>
      <c r="N220" s="390"/>
      <c r="O220" s="390"/>
      <c r="P220" s="390"/>
      <c r="Q220" s="390"/>
      <c r="R220" s="390"/>
      <c r="S220" s="390"/>
      <c r="T220" s="390"/>
      <c r="U220" s="390"/>
    </row>
    <row r="221" spans="3:21">
      <c r="C221" s="390"/>
      <c r="D221" s="390"/>
      <c r="E221" s="390"/>
      <c r="F221" s="390"/>
      <c r="G221" s="390"/>
      <c r="H221" s="390"/>
      <c r="I221" s="390"/>
      <c r="J221" s="390"/>
      <c r="K221" s="390"/>
      <c r="L221" s="390"/>
      <c r="M221" s="390"/>
      <c r="N221" s="390"/>
      <c r="O221" s="390"/>
      <c r="P221" s="390"/>
      <c r="Q221" s="390"/>
      <c r="R221" s="390"/>
      <c r="S221" s="390"/>
      <c r="T221" s="390"/>
      <c r="U221" s="390"/>
    </row>
    <row r="222" spans="3:21">
      <c r="C222" s="390"/>
      <c r="D222" s="390"/>
      <c r="E222" s="390"/>
      <c r="F222" s="390"/>
      <c r="G222" s="390"/>
      <c r="H222" s="390"/>
      <c r="I222" s="390"/>
      <c r="J222" s="390"/>
      <c r="K222" s="390"/>
      <c r="L222" s="390"/>
      <c r="M222" s="390"/>
      <c r="N222" s="390"/>
      <c r="O222" s="390"/>
      <c r="P222" s="390"/>
      <c r="Q222" s="390"/>
      <c r="R222" s="390"/>
      <c r="S222" s="390"/>
      <c r="T222" s="390"/>
      <c r="U222" s="390"/>
    </row>
    <row r="223" spans="3:21">
      <c r="C223" s="390"/>
      <c r="D223" s="390"/>
      <c r="E223" s="390"/>
      <c r="F223" s="390"/>
      <c r="G223" s="390"/>
      <c r="H223" s="390"/>
      <c r="I223" s="390"/>
      <c r="J223" s="390"/>
      <c r="K223" s="390"/>
      <c r="L223" s="390"/>
      <c r="M223" s="390"/>
      <c r="N223" s="390"/>
      <c r="O223" s="390"/>
      <c r="P223" s="390"/>
      <c r="Q223" s="390"/>
      <c r="R223" s="390"/>
      <c r="S223" s="390"/>
      <c r="T223" s="390"/>
      <c r="U223" s="390"/>
    </row>
    <row r="224" spans="3:21">
      <c r="C224" s="390"/>
      <c r="D224" s="390"/>
      <c r="E224" s="390"/>
      <c r="F224" s="390"/>
      <c r="G224" s="390"/>
      <c r="H224" s="390"/>
      <c r="I224" s="390"/>
      <c r="J224" s="390"/>
      <c r="K224" s="390"/>
      <c r="L224" s="390"/>
      <c r="M224" s="390"/>
      <c r="N224" s="390"/>
      <c r="O224" s="390"/>
      <c r="P224" s="390"/>
      <c r="Q224" s="390"/>
      <c r="R224" s="390"/>
      <c r="S224" s="390"/>
      <c r="T224" s="390"/>
      <c r="U224" s="390"/>
    </row>
    <row r="225" spans="3:21">
      <c r="C225" s="390"/>
      <c r="D225" s="390"/>
      <c r="E225" s="390"/>
      <c r="F225" s="390"/>
      <c r="G225" s="390"/>
      <c r="H225" s="390"/>
      <c r="I225" s="390"/>
      <c r="J225" s="390"/>
      <c r="K225" s="390"/>
      <c r="L225" s="390"/>
      <c r="M225" s="390"/>
      <c r="N225" s="390"/>
      <c r="O225" s="390"/>
      <c r="P225" s="390"/>
      <c r="Q225" s="390"/>
      <c r="R225" s="390"/>
      <c r="S225" s="390"/>
      <c r="T225" s="390"/>
      <c r="U225" s="390"/>
    </row>
    <row r="226" spans="3:21">
      <c r="C226" s="390"/>
      <c r="D226" s="390"/>
      <c r="E226" s="390"/>
      <c r="F226" s="390"/>
      <c r="G226" s="390"/>
      <c r="H226" s="390"/>
      <c r="I226" s="390"/>
      <c r="J226" s="390"/>
      <c r="K226" s="390"/>
      <c r="L226" s="390"/>
      <c r="M226" s="390"/>
      <c r="N226" s="390"/>
      <c r="O226" s="390"/>
      <c r="P226" s="390"/>
      <c r="Q226" s="390"/>
      <c r="R226" s="390"/>
      <c r="S226" s="390"/>
      <c r="T226" s="390"/>
      <c r="U226" s="390"/>
    </row>
    <row r="227" spans="3:21">
      <c r="C227" s="390"/>
      <c r="D227" s="390"/>
      <c r="E227" s="390"/>
      <c r="F227" s="390"/>
      <c r="G227" s="390"/>
      <c r="H227" s="390"/>
      <c r="I227" s="390"/>
      <c r="J227" s="390"/>
      <c r="K227" s="390"/>
      <c r="L227" s="390"/>
      <c r="M227" s="390"/>
      <c r="N227" s="390"/>
      <c r="O227" s="390"/>
      <c r="P227" s="390"/>
      <c r="Q227" s="390"/>
      <c r="R227" s="390"/>
      <c r="S227" s="390"/>
      <c r="T227" s="390"/>
      <c r="U227" s="390"/>
    </row>
    <row r="228" spans="3:21">
      <c r="C228" s="390"/>
      <c r="D228" s="390"/>
      <c r="E228" s="390"/>
      <c r="F228" s="390"/>
      <c r="G228" s="390"/>
      <c r="H228" s="390"/>
      <c r="I228" s="390"/>
      <c r="J228" s="390"/>
      <c r="K228" s="390"/>
      <c r="L228" s="390"/>
      <c r="M228" s="390"/>
      <c r="N228" s="390"/>
      <c r="O228" s="390"/>
      <c r="P228" s="390"/>
      <c r="Q228" s="390"/>
      <c r="R228" s="390"/>
      <c r="S228" s="390"/>
      <c r="T228" s="390"/>
      <c r="U228" s="390"/>
    </row>
    <row r="229" spans="3:21">
      <c r="C229" s="390"/>
      <c r="D229" s="390"/>
      <c r="E229" s="390"/>
      <c r="F229" s="390"/>
      <c r="G229" s="390"/>
      <c r="H229" s="390"/>
      <c r="I229" s="390"/>
      <c r="J229" s="390"/>
      <c r="K229" s="390"/>
      <c r="L229" s="390"/>
      <c r="M229" s="390"/>
      <c r="N229" s="390"/>
      <c r="O229" s="390"/>
      <c r="P229" s="390"/>
      <c r="Q229" s="390"/>
      <c r="R229" s="390"/>
      <c r="S229" s="390"/>
      <c r="T229" s="390"/>
      <c r="U229" s="390"/>
    </row>
    <row r="230" spans="3:21">
      <c r="C230" s="390"/>
      <c r="D230" s="390"/>
      <c r="E230" s="390"/>
      <c r="F230" s="390"/>
      <c r="G230" s="390"/>
      <c r="H230" s="390"/>
      <c r="I230" s="390"/>
      <c r="J230" s="390"/>
      <c r="K230" s="390"/>
      <c r="L230" s="390"/>
      <c r="M230" s="390"/>
      <c r="N230" s="390"/>
      <c r="O230" s="390"/>
      <c r="P230" s="390"/>
      <c r="Q230" s="390"/>
      <c r="R230" s="390"/>
      <c r="S230" s="390"/>
      <c r="T230" s="390"/>
      <c r="U230" s="390"/>
    </row>
    <row r="231" spans="3:21">
      <c r="C231" s="390"/>
      <c r="D231" s="390"/>
      <c r="E231" s="390"/>
      <c r="F231" s="390"/>
      <c r="G231" s="390"/>
      <c r="H231" s="390"/>
      <c r="I231" s="390"/>
      <c r="J231" s="390"/>
      <c r="K231" s="390"/>
      <c r="L231" s="390"/>
      <c r="M231" s="390"/>
      <c r="N231" s="390"/>
      <c r="O231" s="390"/>
      <c r="P231" s="390"/>
      <c r="Q231" s="390"/>
      <c r="R231" s="390"/>
      <c r="S231" s="390"/>
      <c r="T231" s="390"/>
      <c r="U231" s="390"/>
    </row>
    <row r="232" spans="3:21">
      <c r="C232" s="390"/>
      <c r="D232" s="390"/>
      <c r="E232" s="390"/>
      <c r="F232" s="390"/>
      <c r="G232" s="390"/>
      <c r="H232" s="390"/>
      <c r="I232" s="390"/>
      <c r="J232" s="390"/>
      <c r="K232" s="390"/>
      <c r="L232" s="390"/>
      <c r="M232" s="390"/>
      <c r="N232" s="390"/>
      <c r="O232" s="390"/>
      <c r="P232" s="390"/>
      <c r="Q232" s="390"/>
      <c r="R232" s="390"/>
      <c r="S232" s="390"/>
      <c r="T232" s="390"/>
      <c r="U232" s="390"/>
    </row>
    <row r="233" spans="3:21">
      <c r="C233" s="390"/>
      <c r="D233" s="390"/>
      <c r="E233" s="390"/>
      <c r="F233" s="390"/>
      <c r="G233" s="390"/>
      <c r="H233" s="390"/>
      <c r="I233" s="390"/>
      <c r="J233" s="390"/>
      <c r="K233" s="390"/>
      <c r="L233" s="390"/>
      <c r="M233" s="390"/>
      <c r="N233" s="390"/>
      <c r="O233" s="390"/>
      <c r="P233" s="390"/>
      <c r="Q233" s="390"/>
      <c r="R233" s="390"/>
      <c r="S233" s="390"/>
      <c r="T233" s="390"/>
      <c r="U233" s="390"/>
    </row>
    <row r="234" spans="3:21">
      <c r="C234" s="390"/>
      <c r="D234" s="390"/>
      <c r="E234" s="390"/>
      <c r="F234" s="390"/>
      <c r="G234" s="390"/>
      <c r="H234" s="390"/>
      <c r="I234" s="390"/>
      <c r="J234" s="390"/>
      <c r="K234" s="390"/>
      <c r="L234" s="390"/>
      <c r="M234" s="390"/>
      <c r="N234" s="390"/>
      <c r="O234" s="390"/>
      <c r="P234" s="390"/>
      <c r="Q234" s="390"/>
      <c r="R234" s="390"/>
      <c r="S234" s="390"/>
      <c r="T234" s="390"/>
      <c r="U234" s="390"/>
    </row>
    <row r="235" spans="3:21">
      <c r="C235" s="390"/>
      <c r="D235" s="390"/>
      <c r="E235" s="390"/>
      <c r="F235" s="390"/>
      <c r="G235" s="390"/>
      <c r="H235" s="390"/>
      <c r="I235" s="390"/>
      <c r="J235" s="390"/>
      <c r="K235" s="390"/>
      <c r="L235" s="390"/>
      <c r="M235" s="390"/>
      <c r="N235" s="390"/>
      <c r="O235" s="390"/>
      <c r="P235" s="390"/>
      <c r="Q235" s="390"/>
      <c r="R235" s="390"/>
      <c r="S235" s="390"/>
      <c r="T235" s="390"/>
      <c r="U235" s="390"/>
    </row>
    <row r="236" spans="3:21">
      <c r="C236" s="390"/>
      <c r="D236" s="390"/>
      <c r="E236" s="390"/>
      <c r="F236" s="390"/>
      <c r="G236" s="390"/>
      <c r="H236" s="390"/>
      <c r="I236" s="390"/>
      <c r="J236" s="390"/>
      <c r="K236" s="390"/>
      <c r="L236" s="390"/>
      <c r="M236" s="390"/>
      <c r="N236" s="390"/>
      <c r="O236" s="390"/>
      <c r="P236" s="390"/>
      <c r="Q236" s="390"/>
      <c r="R236" s="390"/>
      <c r="S236" s="390"/>
      <c r="T236" s="390"/>
      <c r="U236" s="390"/>
    </row>
    <row r="237" spans="3:21">
      <c r="C237" s="390"/>
      <c r="D237" s="390"/>
      <c r="E237" s="390"/>
      <c r="F237" s="390"/>
      <c r="G237" s="390"/>
      <c r="H237" s="390"/>
      <c r="I237" s="390"/>
      <c r="J237" s="390"/>
      <c r="K237" s="390"/>
      <c r="L237" s="390"/>
      <c r="M237" s="390"/>
      <c r="N237" s="390"/>
      <c r="O237" s="390"/>
      <c r="P237" s="390"/>
      <c r="Q237" s="390"/>
      <c r="R237" s="390"/>
      <c r="S237" s="390"/>
      <c r="T237" s="390"/>
      <c r="U237" s="390"/>
    </row>
    <row r="238" spans="3:21">
      <c r="C238" s="390"/>
      <c r="D238" s="390"/>
      <c r="E238" s="390"/>
      <c r="F238" s="390"/>
      <c r="G238" s="390"/>
      <c r="H238" s="390"/>
      <c r="I238" s="390"/>
      <c r="J238" s="390"/>
      <c r="K238" s="390"/>
      <c r="L238" s="390"/>
      <c r="M238" s="390"/>
      <c r="N238" s="390"/>
      <c r="O238" s="390"/>
      <c r="P238" s="390"/>
      <c r="Q238" s="390"/>
      <c r="R238" s="390"/>
      <c r="S238" s="390"/>
      <c r="T238" s="390"/>
      <c r="U238" s="390"/>
    </row>
    <row r="239" spans="3:21">
      <c r="C239" s="390"/>
      <c r="D239" s="390"/>
      <c r="E239" s="390"/>
      <c r="F239" s="390"/>
      <c r="G239" s="390"/>
      <c r="H239" s="390"/>
      <c r="I239" s="390"/>
      <c r="J239" s="390"/>
      <c r="K239" s="390"/>
      <c r="L239" s="390"/>
      <c r="M239" s="390"/>
      <c r="N239" s="390"/>
      <c r="O239" s="390"/>
      <c r="P239" s="390"/>
      <c r="Q239" s="390"/>
      <c r="R239" s="390"/>
      <c r="S239" s="390"/>
      <c r="T239" s="390"/>
      <c r="U239" s="390"/>
    </row>
    <row r="240" spans="3:21">
      <c r="C240" s="390"/>
      <c r="D240" s="390"/>
      <c r="E240" s="390"/>
      <c r="F240" s="390"/>
      <c r="G240" s="390"/>
      <c r="H240" s="390"/>
      <c r="I240" s="390"/>
      <c r="J240" s="390"/>
      <c r="K240" s="390"/>
      <c r="L240" s="390"/>
      <c r="M240" s="390"/>
      <c r="N240" s="390"/>
      <c r="O240" s="390"/>
      <c r="P240" s="390"/>
      <c r="Q240" s="390"/>
      <c r="R240" s="390"/>
      <c r="S240" s="390"/>
      <c r="T240" s="390"/>
      <c r="U240" s="390"/>
    </row>
    <row r="241" spans="3:21">
      <c r="C241" s="390"/>
      <c r="D241" s="390"/>
      <c r="E241" s="390"/>
      <c r="F241" s="390"/>
      <c r="G241" s="390"/>
      <c r="H241" s="390"/>
      <c r="I241" s="390"/>
      <c r="J241" s="390"/>
      <c r="K241" s="390"/>
      <c r="L241" s="390"/>
      <c r="M241" s="390"/>
      <c r="N241" s="390"/>
      <c r="O241" s="390"/>
      <c r="P241" s="390"/>
      <c r="Q241" s="390"/>
      <c r="R241" s="390"/>
      <c r="S241" s="390"/>
      <c r="T241" s="390"/>
      <c r="U241" s="390"/>
    </row>
    <row r="242" spans="3:21">
      <c r="C242" s="390"/>
      <c r="D242" s="390"/>
      <c r="E242" s="390"/>
      <c r="F242" s="390"/>
      <c r="G242" s="390"/>
      <c r="H242" s="390"/>
      <c r="I242" s="390"/>
      <c r="J242" s="390"/>
      <c r="K242" s="390"/>
      <c r="L242" s="390"/>
      <c r="M242" s="390"/>
      <c r="N242" s="390"/>
      <c r="O242" s="390"/>
      <c r="P242" s="390"/>
      <c r="Q242" s="390"/>
      <c r="R242" s="390"/>
      <c r="S242" s="390"/>
      <c r="T242" s="390"/>
      <c r="U242" s="390"/>
    </row>
    <row r="243" spans="3:21">
      <c r="C243" s="390"/>
      <c r="D243" s="390"/>
      <c r="E243" s="390"/>
      <c r="F243" s="390"/>
      <c r="G243" s="390"/>
      <c r="H243" s="390"/>
      <c r="I243" s="390"/>
      <c r="J243" s="390"/>
      <c r="K243" s="390"/>
      <c r="L243" s="390"/>
      <c r="M243" s="390"/>
      <c r="N243" s="390"/>
      <c r="O243" s="390"/>
      <c r="P243" s="390"/>
      <c r="Q243" s="390"/>
      <c r="R243" s="390"/>
      <c r="S243" s="390"/>
      <c r="T243" s="390"/>
      <c r="U243" s="390"/>
    </row>
    <row r="244" spans="3:21">
      <c r="C244" s="390"/>
      <c r="D244" s="390"/>
      <c r="E244" s="390"/>
      <c r="F244" s="390"/>
      <c r="G244" s="390"/>
      <c r="H244" s="390"/>
      <c r="I244" s="390"/>
      <c r="J244" s="390"/>
      <c r="K244" s="390"/>
      <c r="L244" s="390"/>
      <c r="M244" s="390"/>
      <c r="N244" s="390"/>
      <c r="O244" s="390"/>
      <c r="P244" s="390"/>
      <c r="Q244" s="390"/>
      <c r="R244" s="390"/>
      <c r="S244" s="390"/>
      <c r="T244" s="390"/>
      <c r="U244" s="390"/>
    </row>
    <row r="245" spans="3:21">
      <c r="C245" s="390"/>
      <c r="D245" s="390"/>
      <c r="E245" s="390"/>
      <c r="F245" s="390"/>
      <c r="G245" s="390"/>
      <c r="H245" s="390"/>
      <c r="I245" s="390"/>
      <c r="J245" s="390"/>
      <c r="K245" s="390"/>
      <c r="L245" s="390"/>
      <c r="M245" s="390"/>
      <c r="N245" s="390"/>
      <c r="O245" s="390"/>
      <c r="P245" s="390"/>
      <c r="Q245" s="390"/>
      <c r="R245" s="390"/>
      <c r="S245" s="390"/>
      <c r="T245" s="390"/>
      <c r="U245" s="390"/>
    </row>
    <row r="246" spans="3:21">
      <c r="C246" s="390"/>
      <c r="D246" s="390"/>
      <c r="E246" s="390"/>
      <c r="F246" s="390"/>
      <c r="G246" s="390"/>
      <c r="H246" s="390"/>
      <c r="I246" s="390"/>
      <c r="J246" s="390"/>
      <c r="K246" s="390"/>
      <c r="L246" s="390"/>
      <c r="M246" s="390"/>
      <c r="N246" s="390"/>
      <c r="O246" s="390"/>
      <c r="P246" s="390"/>
      <c r="Q246" s="390"/>
      <c r="R246" s="390"/>
      <c r="S246" s="390"/>
      <c r="T246" s="390"/>
      <c r="U246" s="390"/>
    </row>
    <row r="247" spans="3:21">
      <c r="C247" s="390"/>
      <c r="D247" s="390"/>
      <c r="E247" s="390"/>
      <c r="F247" s="390"/>
      <c r="G247" s="390"/>
      <c r="H247" s="390"/>
      <c r="I247" s="390"/>
      <c r="J247" s="390"/>
      <c r="K247" s="390"/>
      <c r="L247" s="390"/>
      <c r="M247" s="390"/>
      <c r="N247" s="390"/>
      <c r="O247" s="390"/>
      <c r="P247" s="390"/>
      <c r="Q247" s="390"/>
      <c r="R247" s="390"/>
      <c r="S247" s="390"/>
      <c r="T247" s="390"/>
      <c r="U247" s="390"/>
    </row>
    <row r="248" spans="3:21">
      <c r="C248" s="390"/>
      <c r="D248" s="390"/>
      <c r="E248" s="390"/>
      <c r="F248" s="390"/>
      <c r="G248" s="390"/>
      <c r="H248" s="390"/>
      <c r="I248" s="390"/>
      <c r="J248" s="390"/>
      <c r="K248" s="390"/>
      <c r="L248" s="390"/>
      <c r="M248" s="390"/>
      <c r="N248" s="390"/>
      <c r="O248" s="390"/>
      <c r="P248" s="390"/>
      <c r="Q248" s="390"/>
      <c r="R248" s="390"/>
      <c r="S248" s="390"/>
      <c r="T248" s="390"/>
      <c r="U248" s="390"/>
    </row>
    <row r="249" spans="3:21">
      <c r="C249" s="390"/>
      <c r="D249" s="390"/>
      <c r="E249" s="390"/>
      <c r="F249" s="390"/>
      <c r="G249" s="390"/>
      <c r="H249" s="390"/>
      <c r="I249" s="390"/>
      <c r="J249" s="390"/>
      <c r="K249" s="390"/>
      <c r="L249" s="390"/>
      <c r="M249" s="390"/>
      <c r="N249" s="390"/>
      <c r="O249" s="390"/>
      <c r="P249" s="390"/>
      <c r="Q249" s="390"/>
      <c r="R249" s="390"/>
      <c r="S249" s="390"/>
      <c r="T249" s="390"/>
      <c r="U249" s="390"/>
    </row>
    <row r="250" spans="3:21">
      <c r="C250" s="390"/>
      <c r="D250" s="390"/>
      <c r="E250" s="390"/>
      <c r="F250" s="390"/>
      <c r="G250" s="390"/>
      <c r="H250" s="390"/>
      <c r="I250" s="390"/>
      <c r="J250" s="390"/>
      <c r="K250" s="390"/>
      <c r="L250" s="390"/>
      <c r="M250" s="390"/>
      <c r="N250" s="390"/>
      <c r="O250" s="390"/>
      <c r="P250" s="390"/>
      <c r="Q250" s="390"/>
      <c r="R250" s="390"/>
      <c r="S250" s="390"/>
      <c r="T250" s="390"/>
      <c r="U250" s="390"/>
    </row>
    <row r="251" spans="3:21">
      <c r="C251" s="390"/>
      <c r="D251" s="390"/>
      <c r="E251" s="390"/>
      <c r="F251" s="390"/>
      <c r="G251" s="390"/>
      <c r="H251" s="390"/>
      <c r="I251" s="390"/>
      <c r="J251" s="390"/>
      <c r="K251" s="390"/>
      <c r="L251" s="390"/>
      <c r="M251" s="390"/>
      <c r="N251" s="390"/>
      <c r="O251" s="390"/>
      <c r="P251" s="390"/>
      <c r="Q251" s="390"/>
      <c r="R251" s="390"/>
      <c r="S251" s="390"/>
      <c r="T251" s="390"/>
      <c r="U251" s="390"/>
    </row>
    <row r="252" spans="3:21">
      <c r="C252" s="390"/>
      <c r="D252" s="390"/>
      <c r="E252" s="390"/>
      <c r="F252" s="390"/>
      <c r="G252" s="390"/>
      <c r="H252" s="390"/>
      <c r="I252" s="390"/>
      <c r="J252" s="390"/>
      <c r="K252" s="390"/>
      <c r="L252" s="390"/>
      <c r="M252" s="390"/>
      <c r="N252" s="390"/>
      <c r="O252" s="390"/>
      <c r="P252" s="390"/>
      <c r="Q252" s="390"/>
      <c r="R252" s="390"/>
      <c r="S252" s="390"/>
      <c r="T252" s="390"/>
      <c r="U252" s="390"/>
    </row>
    <row r="253" spans="3:21">
      <c r="C253" s="390"/>
      <c r="D253" s="390"/>
      <c r="E253" s="390"/>
      <c r="F253" s="390"/>
      <c r="G253" s="390"/>
      <c r="H253" s="390"/>
      <c r="I253" s="390"/>
      <c r="J253" s="390"/>
      <c r="K253" s="390"/>
      <c r="L253" s="390"/>
      <c r="M253" s="390"/>
      <c r="N253" s="390"/>
      <c r="O253" s="390"/>
      <c r="P253" s="390"/>
      <c r="Q253" s="390"/>
      <c r="R253" s="390"/>
      <c r="S253" s="390"/>
      <c r="T253" s="390"/>
      <c r="U253" s="390"/>
    </row>
    <row r="254" spans="3:21">
      <c r="C254" s="390"/>
      <c r="D254" s="390"/>
      <c r="E254" s="390"/>
      <c r="F254" s="390"/>
      <c r="G254" s="390"/>
      <c r="H254" s="390"/>
      <c r="I254" s="390"/>
      <c r="J254" s="390"/>
      <c r="K254" s="390"/>
      <c r="L254" s="390"/>
      <c r="M254" s="390"/>
      <c r="N254" s="390"/>
      <c r="O254" s="390"/>
      <c r="P254" s="390"/>
      <c r="Q254" s="390"/>
      <c r="R254" s="390"/>
      <c r="S254" s="390"/>
      <c r="T254" s="390"/>
      <c r="U254" s="390"/>
    </row>
    <row r="255" spans="3:21">
      <c r="C255" s="390"/>
      <c r="D255" s="390"/>
      <c r="E255" s="390"/>
      <c r="F255" s="390"/>
      <c r="G255" s="390"/>
      <c r="H255" s="390"/>
      <c r="I255" s="390"/>
      <c r="J255" s="390"/>
      <c r="K255" s="390"/>
      <c r="L255" s="390"/>
      <c r="M255" s="390"/>
      <c r="N255" s="390"/>
      <c r="O255" s="390"/>
      <c r="P255" s="390"/>
      <c r="Q255" s="390"/>
      <c r="R255" s="390"/>
      <c r="S255" s="390"/>
      <c r="T255" s="390"/>
      <c r="U255" s="390"/>
    </row>
    <row r="256" spans="3:21">
      <c r="C256" s="390"/>
      <c r="D256" s="390"/>
      <c r="E256" s="390"/>
      <c r="F256" s="390"/>
      <c r="G256" s="390"/>
      <c r="H256" s="390"/>
      <c r="I256" s="390"/>
      <c r="J256" s="390"/>
      <c r="K256" s="390"/>
      <c r="L256" s="390"/>
      <c r="M256" s="390"/>
      <c r="N256" s="390"/>
      <c r="O256" s="390"/>
      <c r="P256" s="390"/>
      <c r="Q256" s="390"/>
      <c r="R256" s="390"/>
      <c r="S256" s="390"/>
      <c r="T256" s="390"/>
      <c r="U256" s="390"/>
    </row>
    <row r="257" spans="3:21">
      <c r="C257" s="390"/>
      <c r="D257" s="390"/>
      <c r="E257" s="390"/>
      <c r="F257" s="390"/>
      <c r="G257" s="390"/>
      <c r="H257" s="390"/>
      <c r="I257" s="390"/>
      <c r="J257" s="390"/>
      <c r="K257" s="390"/>
      <c r="L257" s="390"/>
      <c r="M257" s="390"/>
      <c r="N257" s="390"/>
      <c r="O257" s="390"/>
      <c r="P257" s="390"/>
      <c r="Q257" s="390"/>
      <c r="R257" s="390"/>
      <c r="S257" s="390"/>
      <c r="T257" s="390"/>
      <c r="U257" s="390"/>
    </row>
    <row r="258" spans="3:21">
      <c r="C258" s="390"/>
      <c r="D258" s="390"/>
      <c r="E258" s="390"/>
      <c r="F258" s="390"/>
      <c r="G258" s="390"/>
      <c r="H258" s="390"/>
      <c r="I258" s="390"/>
      <c r="J258" s="390"/>
      <c r="K258" s="390"/>
      <c r="L258" s="390"/>
      <c r="M258" s="390"/>
      <c r="N258" s="390"/>
      <c r="O258" s="390"/>
      <c r="P258" s="390"/>
      <c r="Q258" s="390"/>
      <c r="R258" s="390"/>
      <c r="S258" s="390"/>
      <c r="T258" s="390"/>
      <c r="U258" s="390"/>
    </row>
    <row r="259" spans="3:21">
      <c r="C259" s="390"/>
      <c r="D259" s="390"/>
      <c r="E259" s="390"/>
      <c r="F259" s="390"/>
      <c r="G259" s="390"/>
      <c r="H259" s="390"/>
      <c r="I259" s="390"/>
      <c r="J259" s="390"/>
      <c r="K259" s="390"/>
      <c r="L259" s="390"/>
      <c r="M259" s="390"/>
      <c r="N259" s="390"/>
      <c r="O259" s="390"/>
      <c r="P259" s="390"/>
      <c r="Q259" s="390"/>
      <c r="R259" s="390"/>
      <c r="S259" s="390"/>
      <c r="T259" s="390"/>
      <c r="U259" s="390"/>
    </row>
    <row r="260" spans="3:21">
      <c r="C260" s="390"/>
      <c r="D260" s="390"/>
      <c r="E260" s="390"/>
      <c r="F260" s="390"/>
      <c r="G260" s="390"/>
      <c r="H260" s="390"/>
      <c r="I260" s="390"/>
      <c r="J260" s="390"/>
      <c r="K260" s="390"/>
      <c r="L260" s="390"/>
      <c r="M260" s="390"/>
      <c r="N260" s="390"/>
      <c r="O260" s="390"/>
      <c r="P260" s="390"/>
      <c r="Q260" s="390"/>
      <c r="R260" s="390"/>
      <c r="S260" s="390"/>
      <c r="T260" s="390"/>
      <c r="U260" s="390"/>
    </row>
    <row r="261" spans="3:21">
      <c r="C261" s="390"/>
      <c r="D261" s="390"/>
      <c r="E261" s="390"/>
      <c r="F261" s="390"/>
      <c r="G261" s="390"/>
      <c r="H261" s="390"/>
      <c r="I261" s="390"/>
      <c r="J261" s="390"/>
      <c r="K261" s="390"/>
      <c r="L261" s="390"/>
      <c r="M261" s="390"/>
      <c r="N261" s="390"/>
      <c r="O261" s="390"/>
      <c r="P261" s="390"/>
      <c r="Q261" s="390"/>
      <c r="R261" s="390"/>
      <c r="S261" s="390"/>
      <c r="T261" s="390"/>
      <c r="U261" s="390"/>
    </row>
    <row r="262" spans="3:21">
      <c r="C262" s="390"/>
      <c r="D262" s="390"/>
      <c r="E262" s="390"/>
      <c r="F262" s="390"/>
      <c r="G262" s="390"/>
      <c r="H262" s="390"/>
      <c r="I262" s="390"/>
      <c r="J262" s="390"/>
      <c r="K262" s="390"/>
      <c r="L262" s="390"/>
      <c r="M262" s="390"/>
      <c r="N262" s="390"/>
      <c r="O262" s="390"/>
      <c r="P262" s="390"/>
      <c r="Q262" s="390"/>
      <c r="R262" s="390"/>
      <c r="S262" s="390"/>
      <c r="T262" s="390"/>
      <c r="U262" s="390"/>
    </row>
    <row r="263" spans="3:21">
      <c r="C263" s="390"/>
      <c r="D263" s="390"/>
      <c r="E263" s="390"/>
      <c r="F263" s="390"/>
      <c r="G263" s="390"/>
      <c r="H263" s="390"/>
      <c r="I263" s="390"/>
      <c r="J263" s="390"/>
      <c r="K263" s="390"/>
      <c r="L263" s="390"/>
      <c r="M263" s="390"/>
      <c r="N263" s="390"/>
      <c r="O263" s="390"/>
      <c r="P263" s="390"/>
      <c r="Q263" s="390"/>
      <c r="R263" s="390"/>
      <c r="S263" s="390"/>
      <c r="T263" s="390"/>
      <c r="U263" s="390"/>
    </row>
    <row r="264" spans="3:21">
      <c r="C264" s="390"/>
      <c r="D264" s="390"/>
      <c r="E264" s="390"/>
      <c r="F264" s="390"/>
      <c r="G264" s="390"/>
      <c r="H264" s="390"/>
      <c r="I264" s="390"/>
      <c r="J264" s="390"/>
      <c r="K264" s="390"/>
      <c r="L264" s="390"/>
      <c r="M264" s="390"/>
      <c r="N264" s="390"/>
      <c r="O264" s="390"/>
      <c r="P264" s="390"/>
      <c r="Q264" s="390"/>
      <c r="R264" s="390"/>
      <c r="S264" s="390"/>
      <c r="T264" s="390"/>
      <c r="U264" s="390"/>
    </row>
    <row r="265" spans="3:21">
      <c r="C265" s="390"/>
      <c r="D265" s="390"/>
      <c r="E265" s="390"/>
      <c r="F265" s="390"/>
      <c r="G265" s="390"/>
      <c r="H265" s="390"/>
      <c r="I265" s="390"/>
      <c r="J265" s="390"/>
      <c r="K265" s="390"/>
      <c r="L265" s="390"/>
      <c r="M265" s="390"/>
      <c r="N265" s="390"/>
      <c r="O265" s="390"/>
      <c r="P265" s="390"/>
      <c r="Q265" s="390"/>
      <c r="R265" s="390"/>
      <c r="S265" s="390"/>
      <c r="T265" s="390"/>
      <c r="U265" s="390"/>
    </row>
    <row r="266" spans="3:21">
      <c r="C266" s="390"/>
      <c r="D266" s="390"/>
      <c r="E266" s="390"/>
      <c r="F266" s="390"/>
      <c r="G266" s="390"/>
      <c r="H266" s="390"/>
      <c r="I266" s="390"/>
      <c r="J266" s="390"/>
      <c r="K266" s="390"/>
      <c r="L266" s="390"/>
      <c r="M266" s="390"/>
      <c r="N266" s="390"/>
      <c r="O266" s="390"/>
      <c r="P266" s="390"/>
      <c r="Q266" s="390"/>
      <c r="R266" s="390"/>
      <c r="S266" s="390"/>
      <c r="T266" s="390"/>
      <c r="U266" s="390"/>
    </row>
    <row r="267" spans="3:21">
      <c r="C267" s="390"/>
      <c r="D267" s="390"/>
      <c r="E267" s="390"/>
      <c r="F267" s="390"/>
      <c r="G267" s="390"/>
      <c r="H267" s="390"/>
      <c r="I267" s="390"/>
      <c r="J267" s="390"/>
      <c r="K267" s="390"/>
      <c r="L267" s="390"/>
      <c r="M267" s="390"/>
      <c r="N267" s="390"/>
      <c r="O267" s="390"/>
      <c r="P267" s="390"/>
      <c r="Q267" s="390"/>
      <c r="R267" s="390"/>
      <c r="S267" s="390"/>
      <c r="T267" s="390"/>
      <c r="U267" s="390"/>
    </row>
    <row r="268" spans="3:21">
      <c r="C268" s="390"/>
      <c r="D268" s="390"/>
      <c r="E268" s="390"/>
      <c r="F268" s="390"/>
      <c r="G268" s="390"/>
      <c r="H268" s="390"/>
      <c r="I268" s="390"/>
      <c r="J268" s="390"/>
      <c r="K268" s="390"/>
      <c r="L268" s="390"/>
      <c r="M268" s="390"/>
      <c r="N268" s="390"/>
      <c r="O268" s="390"/>
      <c r="P268" s="390"/>
      <c r="Q268" s="390"/>
      <c r="R268" s="390"/>
      <c r="S268" s="390"/>
      <c r="T268" s="390"/>
      <c r="U268" s="390"/>
    </row>
    <row r="269" spans="3:21">
      <c r="C269" s="390"/>
      <c r="D269" s="390"/>
      <c r="E269" s="390"/>
      <c r="F269" s="390"/>
      <c r="G269" s="390"/>
      <c r="H269" s="390"/>
      <c r="I269" s="390"/>
      <c r="J269" s="390"/>
      <c r="K269" s="390"/>
      <c r="L269" s="390"/>
      <c r="M269" s="390"/>
      <c r="N269" s="390"/>
      <c r="O269" s="390"/>
      <c r="P269" s="390"/>
      <c r="Q269" s="390"/>
      <c r="R269" s="390"/>
      <c r="S269" s="390"/>
      <c r="T269" s="390"/>
      <c r="U269" s="390"/>
    </row>
    <row r="270" spans="3:21">
      <c r="C270" s="390"/>
      <c r="D270" s="390"/>
      <c r="E270" s="390"/>
      <c r="F270" s="390"/>
      <c r="G270" s="390"/>
      <c r="H270" s="390"/>
      <c r="I270" s="390"/>
      <c r="J270" s="390"/>
      <c r="K270" s="390"/>
      <c r="L270" s="390"/>
      <c r="M270" s="390"/>
      <c r="N270" s="390"/>
      <c r="O270" s="390"/>
      <c r="P270" s="390"/>
      <c r="Q270" s="390"/>
      <c r="R270" s="390"/>
      <c r="S270" s="390"/>
      <c r="T270" s="390"/>
      <c r="U270" s="390"/>
    </row>
    <row r="271" spans="3:21">
      <c r="C271" s="390"/>
      <c r="D271" s="390"/>
      <c r="E271" s="390"/>
      <c r="F271" s="390"/>
      <c r="G271" s="390"/>
      <c r="H271" s="390"/>
      <c r="I271" s="390"/>
      <c r="J271" s="390"/>
      <c r="K271" s="390"/>
      <c r="L271" s="390"/>
      <c r="M271" s="390"/>
      <c r="N271" s="390"/>
      <c r="O271" s="390"/>
      <c r="P271" s="390"/>
      <c r="Q271" s="390"/>
      <c r="R271" s="390"/>
      <c r="S271" s="390"/>
      <c r="T271" s="390"/>
      <c r="U271" s="390"/>
    </row>
    <row r="272" spans="3:21">
      <c r="C272" s="390"/>
      <c r="D272" s="390"/>
      <c r="E272" s="390"/>
      <c r="F272" s="390"/>
      <c r="G272" s="390"/>
      <c r="H272" s="390"/>
      <c r="I272" s="390"/>
      <c r="J272" s="390"/>
      <c r="K272" s="390"/>
      <c r="L272" s="390"/>
      <c r="M272" s="390"/>
      <c r="N272" s="390"/>
      <c r="O272" s="390"/>
      <c r="P272" s="390"/>
      <c r="Q272" s="390"/>
      <c r="R272" s="390"/>
      <c r="S272" s="390"/>
      <c r="T272" s="390"/>
      <c r="U272" s="390"/>
    </row>
    <row r="273" spans="3:21">
      <c r="C273" s="390"/>
      <c r="D273" s="390"/>
      <c r="E273" s="390"/>
      <c r="F273" s="390"/>
      <c r="G273" s="390"/>
      <c r="H273" s="390"/>
      <c r="I273" s="390"/>
      <c r="J273" s="390"/>
      <c r="K273" s="390"/>
      <c r="L273" s="390"/>
      <c r="M273" s="390"/>
      <c r="N273" s="390"/>
      <c r="O273" s="390"/>
      <c r="P273" s="390"/>
      <c r="Q273" s="390"/>
      <c r="R273" s="390"/>
      <c r="S273" s="390"/>
      <c r="T273" s="390"/>
      <c r="U273" s="390"/>
    </row>
    <row r="274" spans="3:21">
      <c r="C274" s="390"/>
      <c r="D274" s="390"/>
      <c r="E274" s="390"/>
      <c r="F274" s="390"/>
      <c r="G274" s="390"/>
      <c r="H274" s="390"/>
      <c r="I274" s="390"/>
      <c r="J274" s="390"/>
      <c r="K274" s="390"/>
      <c r="L274" s="390"/>
      <c r="M274" s="390"/>
      <c r="N274" s="390"/>
      <c r="O274" s="390"/>
      <c r="P274" s="390"/>
      <c r="Q274" s="390"/>
      <c r="R274" s="390"/>
      <c r="S274" s="390"/>
      <c r="T274" s="390"/>
      <c r="U274" s="390"/>
    </row>
    <row r="275" spans="3:21">
      <c r="C275" s="390"/>
      <c r="D275" s="390"/>
      <c r="E275" s="390"/>
      <c r="F275" s="390"/>
      <c r="G275" s="390"/>
      <c r="H275" s="390"/>
      <c r="I275" s="390"/>
      <c r="J275" s="390"/>
      <c r="K275" s="390"/>
      <c r="L275" s="390"/>
      <c r="M275" s="390"/>
      <c r="N275" s="390"/>
      <c r="O275" s="390"/>
      <c r="P275" s="390"/>
      <c r="Q275" s="390"/>
      <c r="R275" s="390"/>
      <c r="S275" s="390"/>
      <c r="T275" s="390"/>
      <c r="U275" s="390"/>
    </row>
    <row r="276" spans="3:21">
      <c r="C276" s="390"/>
      <c r="D276" s="390"/>
      <c r="E276" s="390"/>
      <c r="F276" s="390"/>
      <c r="G276" s="390"/>
      <c r="H276" s="390"/>
      <c r="I276" s="390"/>
      <c r="J276" s="390"/>
      <c r="K276" s="390"/>
      <c r="L276" s="390"/>
      <c r="M276" s="390"/>
      <c r="N276" s="390"/>
      <c r="O276" s="390"/>
      <c r="P276" s="390"/>
      <c r="Q276" s="390"/>
      <c r="R276" s="390"/>
      <c r="S276" s="390"/>
      <c r="T276" s="390"/>
      <c r="U276" s="390"/>
    </row>
    <row r="277" spans="3:21">
      <c r="C277" s="390"/>
      <c r="D277" s="390"/>
      <c r="E277" s="390"/>
      <c r="F277" s="390"/>
      <c r="G277" s="390"/>
      <c r="H277" s="390"/>
      <c r="I277" s="390"/>
      <c r="J277" s="390"/>
      <c r="K277" s="390"/>
      <c r="L277" s="390"/>
      <c r="M277" s="390"/>
      <c r="N277" s="390"/>
      <c r="O277" s="390"/>
      <c r="P277" s="390"/>
      <c r="Q277" s="390"/>
      <c r="R277" s="390"/>
      <c r="S277" s="390"/>
      <c r="T277" s="390"/>
      <c r="U277" s="390"/>
    </row>
    <row r="278" spans="3:21">
      <c r="C278" s="390"/>
      <c r="D278" s="390"/>
      <c r="E278" s="390"/>
      <c r="F278" s="390"/>
      <c r="G278" s="390"/>
      <c r="H278" s="390"/>
      <c r="I278" s="390"/>
      <c r="J278" s="390"/>
      <c r="K278" s="390"/>
      <c r="L278" s="390"/>
      <c r="M278" s="390"/>
      <c r="N278" s="390"/>
      <c r="O278" s="390"/>
      <c r="P278" s="390"/>
      <c r="Q278" s="390"/>
      <c r="R278" s="390"/>
      <c r="S278" s="390"/>
      <c r="T278" s="390"/>
      <c r="U278" s="390"/>
    </row>
    <row r="279" spans="3:21">
      <c r="C279" s="390"/>
      <c r="D279" s="390"/>
      <c r="E279" s="390"/>
      <c r="F279" s="390"/>
      <c r="G279" s="390"/>
      <c r="H279" s="390"/>
      <c r="I279" s="390"/>
      <c r="J279" s="390"/>
      <c r="K279" s="390"/>
      <c r="L279" s="390"/>
      <c r="M279" s="390"/>
      <c r="N279" s="390"/>
      <c r="O279" s="390"/>
      <c r="P279" s="390"/>
      <c r="Q279" s="390"/>
      <c r="R279" s="390"/>
      <c r="S279" s="390"/>
      <c r="T279" s="390"/>
      <c r="U279" s="390"/>
    </row>
    <row r="280" spans="3:21">
      <c r="C280" s="390"/>
      <c r="D280" s="390"/>
      <c r="E280" s="390"/>
      <c r="F280" s="390"/>
      <c r="G280" s="390"/>
      <c r="H280" s="390"/>
      <c r="I280" s="390"/>
      <c r="J280" s="390"/>
      <c r="K280" s="390"/>
      <c r="L280" s="390"/>
      <c r="M280" s="390"/>
      <c r="N280" s="390"/>
      <c r="O280" s="390"/>
      <c r="P280" s="390"/>
      <c r="Q280" s="390"/>
      <c r="R280" s="390"/>
      <c r="S280" s="390"/>
      <c r="T280" s="390"/>
      <c r="U280" s="390"/>
    </row>
    <row r="281" spans="3:21">
      <c r="C281" s="390"/>
      <c r="D281" s="390"/>
      <c r="E281" s="390"/>
      <c r="F281" s="390"/>
      <c r="G281" s="390"/>
      <c r="H281" s="390"/>
      <c r="I281" s="390"/>
      <c r="J281" s="390"/>
      <c r="K281" s="390"/>
      <c r="L281" s="390"/>
      <c r="M281" s="390"/>
      <c r="N281" s="390"/>
      <c r="O281" s="390"/>
      <c r="P281" s="390"/>
      <c r="Q281" s="390"/>
      <c r="R281" s="390"/>
      <c r="S281" s="390"/>
      <c r="T281" s="390"/>
      <c r="U281" s="390"/>
    </row>
    <row r="282" spans="3:21">
      <c r="C282" s="390"/>
      <c r="D282" s="390"/>
      <c r="E282" s="390"/>
      <c r="F282" s="390"/>
      <c r="G282" s="390"/>
      <c r="H282" s="390"/>
      <c r="I282" s="390"/>
      <c r="J282" s="390"/>
      <c r="K282" s="390"/>
      <c r="L282" s="390"/>
      <c r="M282" s="390"/>
      <c r="N282" s="390"/>
      <c r="O282" s="390"/>
      <c r="P282" s="390"/>
      <c r="Q282" s="390"/>
      <c r="R282" s="390"/>
      <c r="S282" s="390"/>
      <c r="T282" s="390"/>
      <c r="U282" s="390"/>
    </row>
    <row r="283" spans="3:21">
      <c r="C283" s="390"/>
      <c r="D283" s="390"/>
      <c r="E283" s="390"/>
      <c r="F283" s="390"/>
      <c r="G283" s="390"/>
      <c r="H283" s="390"/>
      <c r="I283" s="390"/>
      <c r="J283" s="390"/>
      <c r="K283" s="390"/>
      <c r="L283" s="390"/>
      <c r="M283" s="390"/>
      <c r="N283" s="390"/>
      <c r="O283" s="390"/>
      <c r="P283" s="390"/>
      <c r="Q283" s="390"/>
      <c r="R283" s="390"/>
      <c r="S283" s="390"/>
      <c r="T283" s="390"/>
      <c r="U283" s="390"/>
    </row>
    <row r="284" spans="3:21">
      <c r="C284" s="390"/>
      <c r="D284" s="390"/>
      <c r="E284" s="390"/>
      <c r="F284" s="390"/>
      <c r="G284" s="390"/>
      <c r="H284" s="390"/>
      <c r="I284" s="390"/>
      <c r="J284" s="390"/>
      <c r="K284" s="390"/>
      <c r="L284" s="390"/>
      <c r="M284" s="390"/>
      <c r="N284" s="390"/>
      <c r="O284" s="390"/>
      <c r="P284" s="390"/>
      <c r="Q284" s="390"/>
      <c r="R284" s="390"/>
      <c r="S284" s="390"/>
      <c r="T284" s="390"/>
      <c r="U284" s="390"/>
    </row>
    <row r="285" spans="3:21">
      <c r="C285" s="390"/>
      <c r="D285" s="390"/>
      <c r="E285" s="390"/>
      <c r="F285" s="390"/>
      <c r="G285" s="390"/>
      <c r="H285" s="390"/>
      <c r="I285" s="390"/>
      <c r="J285" s="390"/>
      <c r="K285" s="390"/>
      <c r="L285" s="390"/>
      <c r="M285" s="390"/>
      <c r="N285" s="390"/>
      <c r="O285" s="390"/>
      <c r="P285" s="390"/>
      <c r="Q285" s="390"/>
      <c r="R285" s="390"/>
      <c r="S285" s="390"/>
      <c r="T285" s="390"/>
      <c r="U285" s="390"/>
    </row>
    <row r="286" spans="3:21">
      <c r="C286" s="390"/>
      <c r="D286" s="390"/>
      <c r="E286" s="390"/>
      <c r="F286" s="390"/>
      <c r="G286" s="390"/>
      <c r="H286" s="390"/>
      <c r="I286" s="390"/>
      <c r="J286" s="390"/>
      <c r="K286" s="390"/>
      <c r="L286" s="390"/>
      <c r="M286" s="390"/>
      <c r="N286" s="390"/>
      <c r="O286" s="390"/>
      <c r="P286" s="390"/>
      <c r="Q286" s="390"/>
      <c r="R286" s="390"/>
      <c r="S286" s="390"/>
      <c r="T286" s="390"/>
      <c r="U286" s="390"/>
    </row>
    <row r="287" spans="3:21">
      <c r="C287" s="390"/>
      <c r="D287" s="390"/>
      <c r="E287" s="390"/>
      <c r="F287" s="390"/>
      <c r="G287" s="390"/>
      <c r="H287" s="390"/>
      <c r="I287" s="390"/>
      <c r="J287" s="390"/>
      <c r="K287" s="390"/>
      <c r="L287" s="390"/>
      <c r="M287" s="390"/>
      <c r="N287" s="390"/>
      <c r="O287" s="390"/>
      <c r="P287" s="390"/>
      <c r="Q287" s="390"/>
      <c r="R287" s="390"/>
      <c r="S287" s="390"/>
      <c r="T287" s="390"/>
      <c r="U287" s="390"/>
    </row>
    <row r="288" spans="3:21">
      <c r="C288" s="390"/>
      <c r="D288" s="390"/>
      <c r="E288" s="390"/>
      <c r="F288" s="390"/>
      <c r="G288" s="390"/>
      <c r="H288" s="390"/>
      <c r="I288" s="390"/>
      <c r="J288" s="390"/>
      <c r="K288" s="390"/>
      <c r="L288" s="390"/>
      <c r="M288" s="390"/>
      <c r="N288" s="390"/>
      <c r="O288" s="390"/>
      <c r="P288" s="390"/>
      <c r="Q288" s="390"/>
      <c r="R288" s="390"/>
      <c r="S288" s="390"/>
      <c r="T288" s="390"/>
      <c r="U288" s="390"/>
    </row>
    <row r="289" spans="3:21">
      <c r="C289" s="390"/>
      <c r="D289" s="390"/>
      <c r="E289" s="390"/>
      <c r="F289" s="390"/>
      <c r="G289" s="390"/>
      <c r="H289" s="390"/>
      <c r="I289" s="390"/>
      <c r="J289" s="390"/>
      <c r="K289" s="390"/>
      <c r="L289" s="390"/>
      <c r="M289" s="390"/>
      <c r="N289" s="390"/>
      <c r="O289" s="390"/>
      <c r="P289" s="390"/>
      <c r="Q289" s="390"/>
      <c r="R289" s="390"/>
      <c r="S289" s="390"/>
      <c r="T289" s="390"/>
      <c r="U289" s="390"/>
    </row>
    <row r="290" spans="3:21">
      <c r="C290" s="390"/>
      <c r="D290" s="390"/>
      <c r="E290" s="390"/>
      <c r="F290" s="390"/>
      <c r="G290" s="390"/>
      <c r="H290" s="390"/>
      <c r="I290" s="390"/>
      <c r="J290" s="390"/>
      <c r="K290" s="390"/>
      <c r="L290" s="390"/>
      <c r="M290" s="390"/>
      <c r="N290" s="390"/>
      <c r="O290" s="390"/>
      <c r="P290" s="390"/>
      <c r="Q290" s="390"/>
      <c r="R290" s="390"/>
      <c r="S290" s="390"/>
      <c r="T290" s="390"/>
      <c r="U290" s="390"/>
    </row>
    <row r="291" spans="3:21">
      <c r="C291" s="390"/>
      <c r="D291" s="390"/>
      <c r="E291" s="390"/>
      <c r="F291" s="390"/>
      <c r="G291" s="390"/>
      <c r="H291" s="390"/>
      <c r="I291" s="390"/>
      <c r="J291" s="390"/>
      <c r="K291" s="390"/>
      <c r="L291" s="390"/>
      <c r="M291" s="390"/>
      <c r="N291" s="390"/>
      <c r="O291" s="390"/>
      <c r="P291" s="390"/>
      <c r="Q291" s="390"/>
      <c r="R291" s="390"/>
      <c r="S291" s="390"/>
      <c r="T291" s="390"/>
      <c r="U291" s="390"/>
    </row>
    <row r="292" spans="3:21">
      <c r="C292" s="390"/>
      <c r="D292" s="390"/>
      <c r="E292" s="390"/>
      <c r="F292" s="390"/>
      <c r="G292" s="390"/>
      <c r="H292" s="390"/>
      <c r="I292" s="390"/>
      <c r="J292" s="390"/>
      <c r="K292" s="390"/>
      <c r="L292" s="390"/>
      <c r="M292" s="390"/>
      <c r="N292" s="390"/>
      <c r="O292" s="390"/>
      <c r="P292" s="390"/>
      <c r="Q292" s="390"/>
      <c r="R292" s="390"/>
      <c r="S292" s="390"/>
      <c r="T292" s="390"/>
      <c r="U292" s="390"/>
    </row>
    <row r="293" spans="3:21">
      <c r="C293" s="390"/>
      <c r="D293" s="390"/>
      <c r="E293" s="390"/>
      <c r="F293" s="390"/>
      <c r="G293" s="390"/>
      <c r="H293" s="390"/>
      <c r="I293" s="390"/>
      <c r="J293" s="390"/>
      <c r="K293" s="390"/>
      <c r="L293" s="390"/>
      <c r="M293" s="390"/>
      <c r="N293" s="390"/>
      <c r="O293" s="390"/>
      <c r="P293" s="390"/>
      <c r="Q293" s="390"/>
      <c r="R293" s="390"/>
      <c r="S293" s="390"/>
      <c r="T293" s="390"/>
      <c r="U293" s="390"/>
    </row>
    <row r="294" spans="3:21">
      <c r="C294" s="390"/>
      <c r="D294" s="390"/>
      <c r="E294" s="390"/>
      <c r="F294" s="390"/>
      <c r="G294" s="390"/>
      <c r="H294" s="390"/>
      <c r="I294" s="390"/>
      <c r="J294" s="390"/>
      <c r="K294" s="390"/>
      <c r="L294" s="390"/>
      <c r="M294" s="390"/>
      <c r="N294" s="390"/>
      <c r="O294" s="390"/>
      <c r="P294" s="390"/>
      <c r="Q294" s="390"/>
      <c r="R294" s="390"/>
      <c r="S294" s="390"/>
      <c r="T294" s="390"/>
      <c r="U294" s="390"/>
    </row>
    <row r="295" spans="3:21">
      <c r="C295" s="390"/>
      <c r="D295" s="390"/>
      <c r="E295" s="390"/>
      <c r="F295" s="390"/>
      <c r="G295" s="390"/>
      <c r="H295" s="390"/>
      <c r="I295" s="390"/>
      <c r="J295" s="390"/>
      <c r="K295" s="390"/>
      <c r="L295" s="390"/>
      <c r="M295" s="390"/>
      <c r="N295" s="390"/>
      <c r="O295" s="390"/>
      <c r="P295" s="390"/>
      <c r="Q295" s="390"/>
      <c r="R295" s="390"/>
      <c r="S295" s="390"/>
      <c r="T295" s="390"/>
      <c r="U295" s="390"/>
    </row>
    <row r="296" spans="3:21">
      <c r="C296" s="390"/>
      <c r="D296" s="390"/>
      <c r="E296" s="390"/>
      <c r="F296" s="390"/>
      <c r="G296" s="390"/>
      <c r="H296" s="390"/>
      <c r="I296" s="390"/>
      <c r="J296" s="390"/>
      <c r="K296" s="390"/>
      <c r="L296" s="390"/>
      <c r="M296" s="390"/>
      <c r="N296" s="390"/>
      <c r="O296" s="390"/>
      <c r="P296" s="390"/>
      <c r="Q296" s="390"/>
      <c r="R296" s="390"/>
      <c r="S296" s="390"/>
      <c r="T296" s="390"/>
      <c r="U296" s="390"/>
    </row>
    <row r="297" spans="3:21">
      <c r="C297" s="390"/>
      <c r="D297" s="390"/>
      <c r="E297" s="390"/>
      <c r="F297" s="390"/>
      <c r="G297" s="390"/>
      <c r="H297" s="390"/>
      <c r="I297" s="390"/>
      <c r="J297" s="390"/>
      <c r="K297" s="390"/>
      <c r="L297" s="390"/>
      <c r="M297" s="390"/>
      <c r="N297" s="390"/>
    </row>
    <row r="298" spans="3:21">
      <c r="C298" s="390"/>
      <c r="D298" s="390"/>
      <c r="E298" s="390"/>
      <c r="F298" s="390"/>
      <c r="G298" s="390"/>
      <c r="H298" s="390"/>
      <c r="I298" s="390"/>
      <c r="J298" s="390"/>
      <c r="K298" s="390"/>
      <c r="L298" s="390"/>
      <c r="M298" s="390"/>
      <c r="N298" s="390"/>
    </row>
    <row r="299" spans="3:21">
      <c r="C299" s="390"/>
      <c r="D299" s="390"/>
      <c r="E299" s="390"/>
      <c r="F299" s="390"/>
      <c r="G299" s="390"/>
      <c r="H299" s="390"/>
      <c r="I299" s="390"/>
      <c r="J299" s="390"/>
      <c r="K299" s="390"/>
      <c r="L299" s="390"/>
      <c r="M299" s="390"/>
      <c r="N299" s="390"/>
    </row>
    <row r="300" spans="3:21">
      <c r="C300" s="390"/>
      <c r="D300" s="390"/>
      <c r="E300" s="390"/>
      <c r="F300" s="390"/>
      <c r="G300" s="390"/>
      <c r="H300" s="390"/>
      <c r="I300" s="390"/>
      <c r="J300" s="390"/>
      <c r="K300" s="390"/>
      <c r="L300" s="390"/>
      <c r="M300" s="390"/>
      <c r="N300" s="390"/>
    </row>
    <row r="301" spans="3:21">
      <c r="C301" s="390"/>
      <c r="D301" s="390"/>
      <c r="E301" s="390"/>
      <c r="F301" s="390"/>
      <c r="G301" s="390"/>
      <c r="H301" s="390"/>
      <c r="I301" s="390"/>
      <c r="J301" s="390"/>
      <c r="K301" s="390"/>
      <c r="L301" s="390"/>
      <c r="M301" s="390"/>
      <c r="N301" s="390"/>
    </row>
    <row r="302" spans="3:21">
      <c r="C302" s="390"/>
      <c r="D302" s="390"/>
      <c r="E302" s="390"/>
      <c r="F302" s="390"/>
      <c r="G302" s="390"/>
      <c r="H302" s="390"/>
      <c r="I302" s="390"/>
      <c r="J302" s="390"/>
      <c r="K302" s="390"/>
      <c r="L302" s="390"/>
      <c r="M302" s="390"/>
      <c r="N302" s="390"/>
    </row>
    <row r="303" spans="3:21">
      <c r="C303" s="390"/>
      <c r="D303" s="390"/>
      <c r="E303" s="390"/>
      <c r="F303" s="390"/>
      <c r="G303" s="390"/>
      <c r="H303" s="390"/>
      <c r="I303" s="390"/>
      <c r="J303" s="390"/>
      <c r="K303" s="390"/>
      <c r="L303" s="390"/>
      <c r="M303" s="390"/>
      <c r="N303" s="390"/>
    </row>
    <row r="304" spans="3:21">
      <c r="C304" s="390"/>
      <c r="D304" s="390"/>
      <c r="E304" s="390"/>
      <c r="F304" s="390"/>
      <c r="G304" s="390"/>
      <c r="H304" s="390"/>
      <c r="I304" s="390"/>
      <c r="J304" s="390"/>
      <c r="K304" s="390"/>
      <c r="L304" s="390"/>
      <c r="M304" s="390"/>
      <c r="N304" s="390"/>
    </row>
  </sheetData>
  <mergeCells count="16">
    <mergeCell ref="C154:N154"/>
    <mergeCell ref="C155:N155"/>
    <mergeCell ref="C156:N156"/>
    <mergeCell ref="C157:N157"/>
    <mergeCell ref="C106:N106"/>
    <mergeCell ref="C107:N107"/>
    <mergeCell ref="C150:N150"/>
    <mergeCell ref="C151:N151"/>
    <mergeCell ref="C152:N152"/>
    <mergeCell ref="C153:N153"/>
    <mergeCell ref="C105:N105"/>
    <mergeCell ref="C100:N100"/>
    <mergeCell ref="C101:N101"/>
    <mergeCell ref="C102:N102"/>
    <mergeCell ref="C103:N103"/>
    <mergeCell ref="C104:N104"/>
  </mergeCells>
  <printOptions horizontalCentered="1"/>
  <pageMargins left="0.32" right="0.3" top="0.77" bottom="0.75" header="0.5" footer="0.5"/>
  <pageSetup scale="51" fitToHeight="0" orientation="landscape" verticalDpi="300" r:id="rId1"/>
  <headerFooter alignWithMargins="0">
    <oddFooter>&amp;RV33
EFF 04.18.18</oddFooter>
  </headerFooter>
  <rowBreaks count="2" manualBreakCount="2">
    <brk id="57" max="13" man="1"/>
    <brk id="107"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view="pageBreakPreview" topLeftCell="A6" zoomScale="80" zoomScaleNormal="90" zoomScaleSheetLayoutView="80" workbookViewId="0">
      <selection activeCell="H21" sqref="H21"/>
    </sheetView>
  </sheetViews>
  <sheetFormatPr defaultColWidth="9.21875" defaultRowHeight="15"/>
  <cols>
    <col min="1" max="2" width="9.21875" style="116"/>
    <col min="3" max="3" width="16.33203125" style="116" customWidth="1"/>
    <col min="4" max="4" width="9.21875" style="116"/>
    <col min="5" max="5" width="12" style="116" customWidth="1"/>
    <col min="6" max="6" width="15.6640625" style="116" customWidth="1"/>
    <col min="7" max="7" width="13.44140625" style="116" customWidth="1"/>
    <col min="8" max="8" width="23.88671875" style="116" customWidth="1"/>
    <col min="9" max="16384" width="9.21875" style="116"/>
  </cols>
  <sheetData>
    <row r="1" spans="1:8" ht="15.75">
      <c r="A1" s="111"/>
      <c r="B1" s="111"/>
      <c r="C1" s="112"/>
      <c r="D1" s="111"/>
      <c r="E1" s="111"/>
      <c r="F1" s="113"/>
      <c r="G1" s="114" t="s">
        <v>409</v>
      </c>
      <c r="H1" s="115"/>
    </row>
    <row r="2" spans="1:8" ht="15.75">
      <c r="A2" s="111"/>
      <c r="B2" s="111"/>
      <c r="C2" s="112"/>
      <c r="D2" s="111"/>
      <c r="E2" s="111"/>
      <c r="F2" s="111"/>
      <c r="G2" s="117" t="s">
        <v>886</v>
      </c>
      <c r="H2" s="115"/>
    </row>
    <row r="3" spans="1:8" ht="15.75">
      <c r="A3" s="111"/>
      <c r="B3" s="696" t="s">
        <v>410</v>
      </c>
      <c r="C3" s="696"/>
      <c r="D3" s="696"/>
      <c r="E3" s="696"/>
      <c r="F3" s="696"/>
      <c r="G3" s="696"/>
      <c r="H3" s="115"/>
    </row>
    <row r="4" spans="1:8" ht="15.75">
      <c r="A4" s="111"/>
      <c r="B4" s="696" t="s">
        <v>411</v>
      </c>
      <c r="C4" s="696"/>
      <c r="D4" s="696"/>
      <c r="E4" s="696"/>
      <c r="F4" s="696"/>
      <c r="G4" s="696"/>
      <c r="H4" s="115"/>
    </row>
    <row r="5" spans="1:8" ht="15.75">
      <c r="A5" s="111"/>
      <c r="B5" s="697" t="s">
        <v>412</v>
      </c>
      <c r="C5" s="697"/>
      <c r="D5" s="697"/>
      <c r="E5" s="697"/>
      <c r="F5" s="697"/>
      <c r="G5" s="697"/>
      <c r="H5" s="115"/>
    </row>
    <row r="6" spans="1:8" ht="15.75">
      <c r="A6" s="111"/>
      <c r="B6" s="111"/>
      <c r="C6" s="111"/>
      <c r="D6" s="111"/>
      <c r="E6" s="111"/>
      <c r="F6" s="111"/>
      <c r="G6" s="111"/>
      <c r="H6" s="115"/>
    </row>
    <row r="7" spans="1:8" ht="15.75">
      <c r="A7" s="111"/>
      <c r="B7" s="111"/>
      <c r="C7" s="111"/>
      <c r="D7" s="111"/>
      <c r="E7" s="111"/>
      <c r="F7" s="111"/>
      <c r="G7" s="111"/>
      <c r="H7" s="115"/>
    </row>
    <row r="8" spans="1:8" ht="15.75">
      <c r="A8" s="111"/>
      <c r="B8" s="111"/>
      <c r="C8" s="111"/>
      <c r="D8" s="111"/>
      <c r="E8" s="111"/>
      <c r="F8" s="111"/>
      <c r="G8" s="111"/>
      <c r="H8" s="115"/>
    </row>
    <row r="9" spans="1:8" ht="15.75">
      <c r="A9" s="111"/>
      <c r="B9" s="698" t="s">
        <v>413</v>
      </c>
      <c r="C9" s="698"/>
      <c r="D9" s="698"/>
      <c r="E9" s="698"/>
      <c r="F9" s="698"/>
      <c r="G9" s="698"/>
      <c r="H9" s="115"/>
    </row>
    <row r="10" spans="1:8" ht="15.75">
      <c r="A10" s="111"/>
      <c r="B10" s="118"/>
      <c r="C10" s="118"/>
      <c r="D10" s="118"/>
      <c r="E10" s="118"/>
      <c r="F10" s="118"/>
      <c r="G10" s="118"/>
      <c r="H10" s="115"/>
    </row>
    <row r="11" spans="1:8" ht="47.25">
      <c r="A11" s="111"/>
      <c r="B11" s="111"/>
      <c r="C11" s="111"/>
      <c r="D11" s="111"/>
      <c r="E11" s="111"/>
      <c r="F11" s="111"/>
      <c r="G11" s="113" t="s">
        <v>414</v>
      </c>
      <c r="H11" s="115"/>
    </row>
    <row r="12" spans="1:8" ht="15.75">
      <c r="A12" s="111"/>
      <c r="B12" s="111"/>
      <c r="C12" s="111"/>
      <c r="D12" s="113"/>
      <c r="E12" s="113"/>
      <c r="F12" s="113"/>
      <c r="G12" s="119" t="s">
        <v>415</v>
      </c>
      <c r="H12" s="115"/>
    </row>
    <row r="13" spans="1:8" ht="15.75">
      <c r="A13" s="120" t="s">
        <v>416</v>
      </c>
      <c r="B13" s="111" t="s">
        <v>417</v>
      </c>
      <c r="C13" s="111"/>
      <c r="D13" s="113"/>
      <c r="E13" s="113"/>
      <c r="F13" s="113"/>
      <c r="G13" s="113"/>
      <c r="H13" s="115"/>
    </row>
    <row r="14" spans="1:8" ht="15.75">
      <c r="A14" s="111"/>
      <c r="B14" s="111"/>
      <c r="C14" s="111"/>
      <c r="D14" s="113"/>
      <c r="E14" s="113"/>
      <c r="F14" s="113"/>
      <c r="G14" s="113"/>
      <c r="H14" s="115"/>
    </row>
    <row r="15" spans="1:8" ht="15.75">
      <c r="A15" s="121">
        <v>1</v>
      </c>
      <c r="B15" s="122">
        <v>301</v>
      </c>
      <c r="C15" s="111" t="s">
        <v>418</v>
      </c>
      <c r="D15" s="113"/>
      <c r="E15" s="113"/>
      <c r="F15" s="113"/>
      <c r="G15" s="123">
        <v>1.8499999999999999E-2</v>
      </c>
      <c r="H15" s="115"/>
    </row>
    <row r="16" spans="1:8" ht="15.75">
      <c r="A16" s="121">
        <v>2</v>
      </c>
      <c r="B16" s="122">
        <v>302</v>
      </c>
      <c r="C16" s="111" t="s">
        <v>419</v>
      </c>
      <c r="D16" s="112"/>
      <c r="E16" s="112"/>
      <c r="F16" s="112"/>
      <c r="G16" s="123">
        <v>1.8499999999999999E-2</v>
      </c>
      <c r="H16" s="115"/>
    </row>
    <row r="17" spans="1:8" ht="15.75">
      <c r="A17" s="121">
        <v>3</v>
      </c>
      <c r="B17" s="122">
        <v>303</v>
      </c>
      <c r="C17" s="124" t="s">
        <v>420</v>
      </c>
      <c r="D17" s="112"/>
      <c r="E17" s="112"/>
      <c r="F17" s="112"/>
      <c r="G17" s="123">
        <v>6.6699999999999995E-2</v>
      </c>
      <c r="H17" s="115"/>
    </row>
    <row r="18" spans="1:8" ht="15.75">
      <c r="A18" s="121" t="s">
        <v>421</v>
      </c>
      <c r="B18" s="122">
        <v>303.10000000000002</v>
      </c>
      <c r="C18" s="122" t="s">
        <v>422</v>
      </c>
      <c r="D18" s="112"/>
      <c r="E18" s="112"/>
      <c r="F18" s="112"/>
      <c r="G18" s="123" t="s">
        <v>423</v>
      </c>
      <c r="H18" s="111"/>
    </row>
    <row r="19" spans="1:8" ht="15.75">
      <c r="A19" s="125"/>
      <c r="B19" s="122" t="s">
        <v>424</v>
      </c>
      <c r="C19" s="124"/>
      <c r="D19" s="112"/>
      <c r="E19" s="112"/>
      <c r="F19" s="112"/>
      <c r="G19" s="126"/>
      <c r="H19" s="111"/>
    </row>
    <row r="20" spans="1:8" ht="15.75">
      <c r="A20" s="125"/>
      <c r="B20" s="111"/>
      <c r="C20" s="111"/>
      <c r="D20" s="112"/>
      <c r="E20" s="112"/>
      <c r="F20" s="112"/>
      <c r="G20" s="123"/>
      <c r="H20" s="115"/>
    </row>
    <row r="21" spans="1:8" ht="15.75">
      <c r="A21" s="121">
        <v>4</v>
      </c>
      <c r="B21" s="122">
        <v>350.2</v>
      </c>
      <c r="C21" s="111" t="s">
        <v>425</v>
      </c>
      <c r="D21" s="112"/>
      <c r="E21" s="112"/>
      <c r="F21" s="112"/>
      <c r="G21" s="123">
        <v>1.43E-2</v>
      </c>
      <c r="H21" s="115"/>
    </row>
    <row r="22" spans="1:8" ht="15.75">
      <c r="A22" s="121">
        <v>5</v>
      </c>
      <c r="B22" s="122">
        <v>352</v>
      </c>
      <c r="C22" s="111" t="s">
        <v>426</v>
      </c>
      <c r="D22" s="112"/>
      <c r="E22" s="112"/>
      <c r="F22" s="112"/>
      <c r="G22" s="123">
        <v>2.8199999999999999E-2</v>
      </c>
      <c r="H22" s="115"/>
    </row>
    <row r="23" spans="1:8" ht="15.75">
      <c r="A23" s="121">
        <v>6</v>
      </c>
      <c r="B23" s="122">
        <v>353</v>
      </c>
      <c r="C23" s="111" t="s">
        <v>427</v>
      </c>
      <c r="D23" s="112"/>
      <c r="E23" s="112"/>
      <c r="F23" s="112"/>
      <c r="G23" s="123">
        <v>2.69E-2</v>
      </c>
      <c r="H23" s="115"/>
    </row>
    <row r="24" spans="1:8" ht="15.75">
      <c r="A24" s="121">
        <v>7</v>
      </c>
      <c r="B24" s="122">
        <v>354</v>
      </c>
      <c r="C24" s="111" t="s">
        <v>428</v>
      </c>
      <c r="D24" s="112"/>
      <c r="E24" s="112"/>
      <c r="F24" s="112"/>
      <c r="G24" s="123">
        <v>1.67E-2</v>
      </c>
      <c r="H24" s="115"/>
    </row>
    <row r="25" spans="1:8" ht="15.75">
      <c r="A25" s="121">
        <v>8</v>
      </c>
      <c r="B25" s="122">
        <v>355</v>
      </c>
      <c r="C25" s="111" t="s">
        <v>429</v>
      </c>
      <c r="D25" s="112"/>
      <c r="E25" s="112"/>
      <c r="F25" s="112"/>
      <c r="G25" s="123">
        <v>2.2800000000000001E-2</v>
      </c>
      <c r="H25" s="115"/>
    </row>
    <row r="26" spans="1:8" ht="15.75">
      <c r="A26" s="121">
        <v>9</v>
      </c>
      <c r="B26" s="122">
        <v>356</v>
      </c>
      <c r="C26" s="111" t="s">
        <v>430</v>
      </c>
      <c r="D26" s="112"/>
      <c r="E26" s="112"/>
      <c r="F26" s="112"/>
      <c r="G26" s="123">
        <v>2.6100000000000002E-2</v>
      </c>
      <c r="H26" s="115"/>
    </row>
    <row r="27" spans="1:8" ht="15.75">
      <c r="A27" s="121">
        <v>10</v>
      </c>
      <c r="B27" s="122">
        <v>359</v>
      </c>
      <c r="C27" s="111" t="s">
        <v>431</v>
      </c>
      <c r="D27" s="112"/>
      <c r="E27" s="112"/>
      <c r="F27" s="112"/>
      <c r="G27" s="123">
        <v>1.43E-2</v>
      </c>
      <c r="H27" s="115"/>
    </row>
    <row r="28" spans="1:8" ht="15.75">
      <c r="A28" s="125"/>
      <c r="B28" s="111"/>
      <c r="C28" s="111"/>
      <c r="D28" s="112"/>
      <c r="E28" s="112"/>
      <c r="F28" s="112"/>
      <c r="G28" s="123"/>
      <c r="H28" s="115"/>
    </row>
    <row r="29" spans="1:8" ht="15.75">
      <c r="A29" s="125"/>
      <c r="B29" s="111" t="s">
        <v>432</v>
      </c>
      <c r="C29" s="111"/>
      <c r="D29" s="112"/>
      <c r="E29" s="112"/>
      <c r="F29" s="112"/>
      <c r="G29" s="123"/>
      <c r="H29" s="115"/>
    </row>
    <row r="30" spans="1:8" ht="15.75">
      <c r="A30" s="125"/>
      <c r="B30" s="111"/>
      <c r="C30" s="111"/>
      <c r="D30" s="112"/>
      <c r="E30" s="112"/>
      <c r="F30" s="112"/>
      <c r="G30" s="123"/>
      <c r="H30" s="115"/>
    </row>
    <row r="31" spans="1:8" ht="15.75">
      <c r="A31" s="121">
        <v>11</v>
      </c>
      <c r="B31" s="122">
        <v>391</v>
      </c>
      <c r="C31" s="111" t="s">
        <v>433</v>
      </c>
      <c r="D31" s="112"/>
      <c r="E31" s="112"/>
      <c r="F31" s="112"/>
      <c r="G31" s="123">
        <v>0.125</v>
      </c>
      <c r="H31" s="115"/>
    </row>
    <row r="32" spans="1:8" ht="15.75">
      <c r="A32" s="121">
        <v>12</v>
      </c>
      <c r="B32" s="122">
        <v>391.1</v>
      </c>
      <c r="C32" s="111" t="s">
        <v>434</v>
      </c>
      <c r="D32" s="112"/>
      <c r="E32" s="112"/>
      <c r="F32" s="112"/>
      <c r="G32" s="123">
        <v>0.125</v>
      </c>
      <c r="H32" s="115"/>
    </row>
    <row r="33" spans="1:8" ht="15.75">
      <c r="A33" s="121">
        <v>13</v>
      </c>
      <c r="B33" s="122">
        <v>392</v>
      </c>
      <c r="C33" s="111" t="s">
        <v>435</v>
      </c>
      <c r="D33" s="112"/>
      <c r="E33" s="112"/>
      <c r="F33" s="112"/>
      <c r="G33" s="123">
        <v>0.1</v>
      </c>
      <c r="H33" s="115"/>
    </row>
    <row r="34" spans="1:8" ht="15.75">
      <c r="A34" s="121">
        <v>14</v>
      </c>
      <c r="B34" s="122">
        <v>393</v>
      </c>
      <c r="C34" s="111" t="s">
        <v>436</v>
      </c>
      <c r="D34" s="112"/>
      <c r="E34" s="112"/>
      <c r="F34" s="112"/>
      <c r="G34" s="123">
        <v>0.125</v>
      </c>
      <c r="H34" s="115"/>
    </row>
    <row r="35" spans="1:8" ht="15.75">
      <c r="A35" s="121">
        <v>15</v>
      </c>
      <c r="B35" s="122">
        <v>397</v>
      </c>
      <c r="C35" s="111" t="s">
        <v>437</v>
      </c>
      <c r="D35" s="112"/>
      <c r="E35" s="112"/>
      <c r="F35" s="112"/>
      <c r="G35" s="123">
        <v>0.25</v>
      </c>
      <c r="H35" s="115"/>
    </row>
    <row r="36" spans="1:8" ht="15.75">
      <c r="A36" s="127"/>
      <c r="B36" s="111"/>
      <c r="C36" s="111"/>
      <c r="D36" s="112"/>
      <c r="E36" s="112"/>
      <c r="F36" s="112"/>
      <c r="G36" s="128"/>
      <c r="H36" s="115"/>
    </row>
    <row r="37" spans="1:8" ht="15.75">
      <c r="A37" s="129"/>
      <c r="B37" s="111"/>
      <c r="C37" s="111"/>
      <c r="D37" s="112"/>
      <c r="E37" s="112"/>
      <c r="F37" s="112"/>
      <c r="G37" s="112"/>
      <c r="H37" s="115"/>
    </row>
    <row r="38" spans="1:8" ht="15.75">
      <c r="A38" s="130"/>
      <c r="B38" s="131" t="s">
        <v>438</v>
      </c>
      <c r="C38" s="111"/>
      <c r="D38" s="112"/>
      <c r="E38" s="112"/>
      <c r="F38" s="112"/>
      <c r="G38" s="112"/>
      <c r="H38" s="115"/>
    </row>
    <row r="39" spans="1:8" ht="15.75">
      <c r="A39" s="130"/>
      <c r="B39" s="120" t="s">
        <v>114</v>
      </c>
      <c r="C39" s="699" t="s">
        <v>439</v>
      </c>
      <c r="D39" s="700"/>
      <c r="E39" s="700"/>
      <c r="F39" s="700"/>
      <c r="G39" s="700"/>
      <c r="H39" s="115"/>
    </row>
    <row r="40" spans="1:8" ht="15.75">
      <c r="A40" s="111"/>
      <c r="B40" s="132" t="s">
        <v>115</v>
      </c>
      <c r="C40" s="130" t="s">
        <v>440</v>
      </c>
      <c r="D40" s="130"/>
      <c r="E40" s="130"/>
      <c r="F40" s="130"/>
      <c r="G40" s="130"/>
      <c r="H40" s="115"/>
    </row>
    <row r="41" spans="1:8" ht="15.75">
      <c r="B41" s="120" t="s">
        <v>116</v>
      </c>
      <c r="C41" s="695" t="s">
        <v>441</v>
      </c>
      <c r="D41" s="695"/>
      <c r="E41" s="695"/>
      <c r="F41" s="695"/>
      <c r="G41" s="695"/>
      <c r="H41" s="133"/>
    </row>
    <row r="42" spans="1:8" ht="15.75">
      <c r="C42" s="134"/>
    </row>
  </sheetData>
  <mergeCells count="6">
    <mergeCell ref="C41:G41"/>
    <mergeCell ref="B3:G3"/>
    <mergeCell ref="B4:G4"/>
    <mergeCell ref="B5:G5"/>
    <mergeCell ref="B9:G9"/>
    <mergeCell ref="C39:G39"/>
  </mergeCells>
  <pageMargins left="0.7" right="0.7" top="0.75" bottom="0.75" header="0.3" footer="0.3"/>
  <pageSetup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5"/>
  <sheetViews>
    <sheetView view="pageBreakPreview" topLeftCell="A112" zoomScale="80" zoomScaleNormal="100" zoomScaleSheetLayoutView="80" workbookViewId="0">
      <selection activeCell="B108" sqref="B108:L108"/>
    </sheetView>
  </sheetViews>
  <sheetFormatPr defaultColWidth="6.21875" defaultRowHeight="15"/>
  <cols>
    <col min="1" max="1" width="6.21875" style="141"/>
    <col min="2" max="2" width="19.88671875" style="136" customWidth="1"/>
    <col min="3" max="3" width="13" style="136" customWidth="1"/>
    <col min="4" max="9" width="10.77734375" style="136" customWidth="1"/>
    <col min="10" max="10" width="11.21875" style="136" customWidth="1"/>
    <col min="11" max="14" width="10.77734375" style="136" customWidth="1"/>
    <col min="15" max="16384" width="6.21875" style="136"/>
  </cols>
  <sheetData>
    <row r="1" spans="1:14">
      <c r="A1" s="135" t="s">
        <v>412</v>
      </c>
      <c r="C1" s="137"/>
      <c r="D1" s="137"/>
      <c r="E1" s="137"/>
      <c r="F1" s="137"/>
      <c r="G1" s="137"/>
      <c r="H1" s="137"/>
      <c r="I1" s="137"/>
      <c r="J1" s="137"/>
      <c r="K1" s="137"/>
      <c r="L1" s="137"/>
      <c r="N1" s="138" t="s">
        <v>442</v>
      </c>
    </row>
    <row r="2" spans="1:14" s="139" customFormat="1">
      <c r="A2" s="135" t="s">
        <v>443</v>
      </c>
    </row>
    <row r="3" spans="1:14">
      <c r="A3" s="140">
        <v>2025</v>
      </c>
      <c r="B3" s="140" t="s">
        <v>884</v>
      </c>
      <c r="C3" s="137"/>
      <c r="D3" s="137"/>
      <c r="E3" s="137"/>
      <c r="F3" s="137"/>
      <c r="G3" s="137"/>
      <c r="H3" s="137"/>
      <c r="I3" s="137"/>
      <c r="J3" s="137"/>
      <c r="K3" s="137"/>
      <c r="L3" s="137"/>
    </row>
    <row r="4" spans="1:14">
      <c r="C4" s="135"/>
      <c r="D4" s="135"/>
      <c r="E4" s="135"/>
      <c r="F4" s="135"/>
      <c r="G4" s="142"/>
      <c r="H4" s="142"/>
      <c r="I4" s="135"/>
      <c r="J4" s="135"/>
      <c r="K4" s="135"/>
      <c r="L4" s="135"/>
    </row>
    <row r="5" spans="1:14" s="144" customFormat="1">
      <c r="A5" s="143" t="s">
        <v>444</v>
      </c>
      <c r="C5" s="145"/>
      <c r="D5" s="146"/>
      <c r="E5" s="147"/>
      <c r="F5" s="145"/>
      <c r="G5" s="145"/>
      <c r="H5" s="146"/>
      <c r="I5" s="145"/>
      <c r="J5" s="148"/>
      <c r="L5" s="149"/>
    </row>
    <row r="6" spans="1:14" s="144" customFormat="1" ht="168" customHeight="1">
      <c r="A6" s="150">
        <v>1</v>
      </c>
      <c r="B6" s="701" t="s">
        <v>445</v>
      </c>
      <c r="C6" s="701"/>
      <c r="D6" s="701"/>
      <c r="E6" s="701"/>
      <c r="F6" s="701"/>
      <c r="G6" s="701"/>
      <c r="H6" s="701"/>
      <c r="I6" s="701"/>
      <c r="J6" s="701"/>
      <c r="K6" s="701"/>
      <c r="L6" s="701"/>
      <c r="M6" s="701"/>
      <c r="N6" s="701"/>
    </row>
    <row r="7" spans="1:14" ht="80.099999999999994" customHeight="1">
      <c r="A7" s="150">
        <f>A6+1</f>
        <v>2</v>
      </c>
      <c r="B7" s="702" t="s">
        <v>446</v>
      </c>
      <c r="C7" s="702"/>
      <c r="D7" s="702"/>
      <c r="E7" s="702"/>
      <c r="F7" s="702"/>
      <c r="G7" s="702"/>
      <c r="H7" s="702"/>
      <c r="I7" s="702"/>
      <c r="J7" s="702"/>
      <c r="K7" s="702"/>
      <c r="L7" s="702"/>
      <c r="M7" s="702"/>
      <c r="N7" s="702"/>
    </row>
    <row r="8" spans="1:14" ht="14.45" customHeight="1" thickBot="1">
      <c r="A8" s="150"/>
      <c r="B8" s="151"/>
      <c r="C8" s="152"/>
      <c r="D8" s="152"/>
      <c r="E8" s="152"/>
      <c r="F8" s="152"/>
      <c r="G8" s="152"/>
      <c r="H8" s="152"/>
      <c r="I8" s="152"/>
      <c r="J8" s="152"/>
      <c r="K8" s="152"/>
      <c r="L8" s="152"/>
      <c r="M8" s="152"/>
      <c r="N8" s="152"/>
    </row>
    <row r="9" spans="1:14">
      <c r="A9" s="150">
        <f>A7+1</f>
        <v>3</v>
      </c>
      <c r="B9" s="138" t="s">
        <v>447</v>
      </c>
    </row>
    <row r="10" spans="1:14">
      <c r="A10" s="150"/>
      <c r="B10" s="138"/>
      <c r="H10" s="144"/>
      <c r="I10" s="144"/>
      <c r="J10" s="144"/>
      <c r="K10" s="144"/>
    </row>
    <row r="11" spans="1:14" s="144" customFormat="1" ht="14.25">
      <c r="A11" s="150">
        <f>A9+1</f>
        <v>4</v>
      </c>
      <c r="B11" s="149" t="s">
        <v>448</v>
      </c>
      <c r="C11" s="149"/>
      <c r="E11" s="149" t="s">
        <v>7</v>
      </c>
      <c r="F11" s="153" t="s">
        <v>449</v>
      </c>
      <c r="G11" s="149"/>
      <c r="L11" s="149"/>
    </row>
    <row r="12" spans="1:14" s="144" customFormat="1">
      <c r="A12" s="150">
        <f>+A11+1</f>
        <v>5</v>
      </c>
      <c r="B12" s="147" t="s">
        <v>450</v>
      </c>
      <c r="C12" s="145"/>
      <c r="E12" s="154">
        <v>0</v>
      </c>
      <c r="F12" s="155"/>
      <c r="G12" s="156"/>
      <c r="H12" s="157"/>
      <c r="L12" s="149"/>
    </row>
    <row r="13" spans="1:14" s="144" customFormat="1">
      <c r="A13" s="150">
        <f>+A12+1</f>
        <v>6</v>
      </c>
      <c r="B13" s="147" t="s">
        <v>451</v>
      </c>
      <c r="C13" s="145"/>
      <c r="E13" s="154">
        <v>0</v>
      </c>
      <c r="F13" s="155"/>
      <c r="G13" s="156"/>
      <c r="H13" s="157"/>
      <c r="L13" s="149"/>
    </row>
    <row r="14" spans="1:14" s="144" customFormat="1" ht="15.75" thickBot="1">
      <c r="A14" s="150">
        <f>+A13+1</f>
        <v>7</v>
      </c>
      <c r="B14" s="148" t="s">
        <v>452</v>
      </c>
      <c r="C14" s="145"/>
      <c r="E14" s="158">
        <f>SUM(E12:E13)</f>
        <v>0</v>
      </c>
      <c r="F14" s="147" t="s">
        <v>453</v>
      </c>
      <c r="G14" s="145"/>
      <c r="L14" s="149"/>
    </row>
    <row r="15" spans="1:14" s="144" customFormat="1" ht="15.75" thickTop="1">
      <c r="A15" s="150"/>
      <c r="B15" s="148"/>
      <c r="C15" s="145"/>
      <c r="D15" s="146"/>
      <c r="E15" s="147"/>
      <c r="F15" s="145"/>
      <c r="G15" s="145"/>
      <c r="H15" s="146"/>
      <c r="I15" s="147"/>
      <c r="J15" s="145"/>
      <c r="K15" s="148"/>
      <c r="L15" s="149"/>
    </row>
    <row r="16" spans="1:14" s="144" customFormat="1" ht="29.1" customHeight="1">
      <c r="A16" s="150">
        <f>A14+1</f>
        <v>8</v>
      </c>
      <c r="B16" s="701" t="s">
        <v>454</v>
      </c>
      <c r="C16" s="701"/>
      <c r="D16" s="701"/>
      <c r="E16" s="701"/>
      <c r="F16" s="701"/>
      <c r="G16" s="701"/>
      <c r="H16" s="701"/>
      <c r="I16" s="701"/>
      <c r="J16" s="701"/>
      <c r="K16" s="701"/>
      <c r="L16" s="701"/>
      <c r="M16" s="701"/>
      <c r="N16" s="701"/>
    </row>
    <row r="17" spans="1:17" s="144" customFormat="1" ht="14.45" customHeight="1" thickBot="1">
      <c r="A17" s="150"/>
      <c r="B17" s="159"/>
      <c r="C17" s="159"/>
      <c r="D17" s="159"/>
      <c r="E17" s="159"/>
      <c r="F17" s="159"/>
      <c r="G17" s="159"/>
      <c r="H17" s="159"/>
      <c r="I17" s="159"/>
      <c r="J17" s="159"/>
      <c r="K17" s="159"/>
      <c r="L17" s="159"/>
      <c r="M17" s="159"/>
      <c r="N17" s="159"/>
    </row>
    <row r="18" spans="1:17" s="139" customFormat="1">
      <c r="A18" s="150">
        <f>A16+1</f>
        <v>9</v>
      </c>
      <c r="B18" s="138" t="s">
        <v>455</v>
      </c>
      <c r="E18" s="160"/>
      <c r="F18" s="160"/>
      <c r="G18" s="160"/>
      <c r="H18" s="160"/>
      <c r="I18" s="160"/>
      <c r="J18" s="160"/>
      <c r="K18" s="160"/>
      <c r="L18" s="161"/>
      <c r="O18" s="162"/>
      <c r="Q18" s="160"/>
    </row>
    <row r="19" spans="1:17" s="139" customFormat="1">
      <c r="A19" s="150"/>
      <c r="B19" s="138"/>
      <c r="E19" s="160"/>
      <c r="F19" s="160"/>
      <c r="G19" s="160"/>
      <c r="H19" s="160"/>
      <c r="I19" s="160"/>
      <c r="J19" s="160"/>
      <c r="K19" s="160"/>
      <c r="L19" s="161"/>
      <c r="O19" s="162"/>
      <c r="Q19" s="160"/>
    </row>
    <row r="20" spans="1:17" s="139" customFormat="1">
      <c r="A20" s="150"/>
      <c r="B20" s="163" t="s">
        <v>456</v>
      </c>
      <c r="C20" s="164" t="s">
        <v>457</v>
      </c>
      <c r="D20" s="165" t="s">
        <v>458</v>
      </c>
      <c r="E20" s="165" t="s">
        <v>459</v>
      </c>
      <c r="F20" s="165" t="s">
        <v>460</v>
      </c>
      <c r="G20" s="165" t="s">
        <v>461</v>
      </c>
      <c r="H20" s="160"/>
      <c r="I20" s="160"/>
      <c r="J20" s="160"/>
      <c r="K20" s="160"/>
      <c r="L20" s="161"/>
      <c r="O20" s="162"/>
      <c r="Q20" s="160"/>
    </row>
    <row r="21" spans="1:17" s="139" customFormat="1" ht="78.599999999999994" customHeight="1">
      <c r="A21" s="150">
        <f>+A18+1</f>
        <v>10</v>
      </c>
      <c r="E21" s="166" t="s">
        <v>462</v>
      </c>
      <c r="F21" s="167" t="s">
        <v>463</v>
      </c>
      <c r="G21" s="167" t="s">
        <v>464</v>
      </c>
      <c r="H21" s="167"/>
      <c r="L21" s="161"/>
      <c r="O21" s="162"/>
      <c r="Q21" s="160"/>
    </row>
    <row r="22" spans="1:17" s="139" customFormat="1">
      <c r="A22" s="150">
        <f>+A21+1</f>
        <v>11</v>
      </c>
      <c r="B22" s="168" t="s">
        <v>465</v>
      </c>
      <c r="C22" s="168"/>
      <c r="D22" s="168"/>
      <c r="E22" s="169">
        <f>H68</f>
        <v>0</v>
      </c>
      <c r="F22" s="170"/>
      <c r="G22" s="169">
        <f>E22*F22</f>
        <v>0</v>
      </c>
      <c r="H22" s="160"/>
      <c r="L22" s="161"/>
      <c r="O22" s="162"/>
      <c r="Q22" s="160"/>
    </row>
    <row r="23" spans="1:17" s="139" customFormat="1">
      <c r="A23" s="171" t="str">
        <f>A22&amp;"a"</f>
        <v>11a</v>
      </c>
      <c r="B23" s="168" t="s">
        <v>466</v>
      </c>
      <c r="C23" s="168"/>
      <c r="D23" s="168"/>
      <c r="E23" s="169">
        <f>K75</f>
        <v>0</v>
      </c>
      <c r="F23" s="170">
        <f>G75</f>
        <v>1</v>
      </c>
      <c r="G23" s="169">
        <f>E23*F23</f>
        <v>0</v>
      </c>
      <c r="H23" s="160"/>
      <c r="L23" s="161"/>
      <c r="O23" s="162"/>
      <c r="Q23" s="160"/>
    </row>
    <row r="24" spans="1:17" s="139" customFormat="1">
      <c r="A24" s="171" t="str">
        <f>A22&amp;"…"</f>
        <v>11…</v>
      </c>
      <c r="B24" s="172" t="s">
        <v>467</v>
      </c>
      <c r="C24" s="173"/>
      <c r="D24" s="173"/>
      <c r="E24" s="169">
        <v>0</v>
      </c>
      <c r="F24" s="174"/>
      <c r="G24" s="169">
        <v>0</v>
      </c>
      <c r="H24" s="160"/>
      <c r="L24" s="161"/>
      <c r="O24" s="162"/>
      <c r="Q24" s="160"/>
    </row>
    <row r="25" spans="1:17" s="139" customFormat="1" ht="15.75" thickBot="1">
      <c r="A25" s="150">
        <f>+A22+1</f>
        <v>12</v>
      </c>
      <c r="B25" s="139" t="s">
        <v>9</v>
      </c>
      <c r="C25" s="175" t="str">
        <f>"(sum of lines "&amp;A22&amp;"_)"</f>
        <v>(sum of lines 11_)</v>
      </c>
      <c r="E25" s="176">
        <f>SUM(E22:E24)</f>
        <v>0</v>
      </c>
      <c r="F25" s="147"/>
      <c r="G25" s="176">
        <f>SUM(G22:G24)</f>
        <v>0</v>
      </c>
      <c r="H25" s="160"/>
      <c r="L25" s="177"/>
      <c r="O25" s="162"/>
      <c r="Q25" s="160"/>
    </row>
    <row r="26" spans="1:17" s="139" customFormat="1" ht="60.75" thickTop="1">
      <c r="A26" s="150">
        <f>+A25+1</f>
        <v>13</v>
      </c>
      <c r="E26" s="178" t="s">
        <v>468</v>
      </c>
      <c r="F26" s="147"/>
      <c r="G26" s="178" t="s">
        <v>469</v>
      </c>
      <c r="H26" s="160"/>
      <c r="L26" s="177"/>
      <c r="O26" s="162"/>
      <c r="Q26" s="160"/>
    </row>
    <row r="27" spans="1:17" s="144" customFormat="1">
      <c r="A27" s="150"/>
      <c r="B27" s="145"/>
      <c r="C27" s="145"/>
      <c r="D27" s="145"/>
      <c r="E27" s="145"/>
      <c r="F27" s="145"/>
      <c r="G27" s="145"/>
      <c r="H27" s="145"/>
      <c r="I27" s="145"/>
      <c r="J27" s="145"/>
      <c r="K27" s="148"/>
      <c r="L27" s="148"/>
      <c r="M27" s="148"/>
      <c r="N27" s="148"/>
    </row>
    <row r="28" spans="1:17" s="144" customFormat="1" ht="15.6" customHeight="1">
      <c r="A28" s="171">
        <f>A26+1</f>
        <v>14</v>
      </c>
      <c r="B28" s="702" t="s">
        <v>470</v>
      </c>
      <c r="C28" s="702"/>
      <c r="D28" s="702"/>
      <c r="E28" s="702"/>
      <c r="F28" s="702"/>
      <c r="G28" s="702"/>
      <c r="H28" s="702"/>
      <c r="I28" s="702"/>
      <c r="J28" s="702"/>
      <c r="K28" s="702"/>
      <c r="L28" s="702"/>
      <c r="M28" s="148"/>
      <c r="N28" s="148"/>
    </row>
    <row r="29" spans="1:17" s="144" customFormat="1" ht="15.75" thickBot="1">
      <c r="A29" s="150"/>
      <c r="B29" s="179"/>
      <c r="C29" s="179"/>
      <c r="D29" s="179"/>
      <c r="E29" s="179"/>
      <c r="F29" s="179"/>
      <c r="G29" s="179"/>
      <c r="H29" s="179"/>
      <c r="I29" s="179"/>
      <c r="J29" s="179"/>
      <c r="K29" s="180"/>
      <c r="L29" s="180"/>
      <c r="M29" s="180"/>
      <c r="N29" s="180"/>
    </row>
    <row r="30" spans="1:17" s="144" customFormat="1">
      <c r="A30" s="150">
        <f>A28+1</f>
        <v>15</v>
      </c>
      <c r="B30" s="138" t="s">
        <v>471</v>
      </c>
      <c r="C30" s="145"/>
      <c r="D30" s="145"/>
      <c r="E30" s="145"/>
      <c r="F30" s="145"/>
      <c r="G30" s="145"/>
      <c r="H30" s="145"/>
      <c r="I30" s="145"/>
      <c r="J30" s="145"/>
      <c r="K30" s="148"/>
      <c r="L30" s="148"/>
      <c r="M30" s="148"/>
      <c r="N30" s="148"/>
    </row>
    <row r="31" spans="1:17" s="144" customFormat="1">
      <c r="A31" s="150"/>
      <c r="B31" s="138"/>
      <c r="C31" s="145"/>
      <c r="D31" s="145"/>
      <c r="E31" s="145"/>
      <c r="F31" s="145"/>
      <c r="G31" s="145"/>
      <c r="H31" s="145"/>
      <c r="I31" s="145"/>
      <c r="J31" s="145"/>
      <c r="K31" s="148"/>
      <c r="L31" s="148"/>
      <c r="M31" s="148"/>
      <c r="N31" s="148"/>
    </row>
    <row r="32" spans="1:17" s="139" customFormat="1">
      <c r="A32" s="150"/>
      <c r="B32" s="163" t="s">
        <v>456</v>
      </c>
      <c r="C32" s="164" t="s">
        <v>457</v>
      </c>
      <c r="D32" s="165" t="s">
        <v>458</v>
      </c>
      <c r="E32" s="165" t="s">
        <v>459</v>
      </c>
      <c r="F32" s="165" t="s">
        <v>460</v>
      </c>
      <c r="G32" s="165" t="s">
        <v>461</v>
      </c>
      <c r="H32" s="165" t="s">
        <v>472</v>
      </c>
      <c r="I32" s="165" t="s">
        <v>473</v>
      </c>
      <c r="J32" s="165" t="s">
        <v>474</v>
      </c>
      <c r="K32" s="181" t="s">
        <v>475</v>
      </c>
      <c r="L32" s="181"/>
      <c r="M32" s="181"/>
      <c r="N32" s="181"/>
      <c r="O32" s="165"/>
      <c r="P32" s="165"/>
      <c r="Q32" s="165"/>
    </row>
    <row r="33" spans="1:17" s="139" customFormat="1" ht="78.599999999999994" customHeight="1">
      <c r="A33" s="150">
        <f>+A30+1</f>
        <v>16</v>
      </c>
      <c r="B33" s="182" t="s">
        <v>476</v>
      </c>
      <c r="C33" s="183"/>
      <c r="D33" s="184"/>
      <c r="E33" s="185" t="s">
        <v>477</v>
      </c>
      <c r="F33" s="185" t="s">
        <v>478</v>
      </c>
      <c r="G33" s="185" t="s">
        <v>479</v>
      </c>
      <c r="H33" s="185" t="s">
        <v>480</v>
      </c>
      <c r="I33" s="185" t="s">
        <v>481</v>
      </c>
      <c r="J33" s="185" t="s">
        <v>482</v>
      </c>
      <c r="K33" s="182" t="s">
        <v>483</v>
      </c>
      <c r="L33" s="182"/>
      <c r="M33" s="182"/>
      <c r="N33" s="184"/>
      <c r="O33" s="186"/>
      <c r="P33" s="187"/>
      <c r="Q33" s="187"/>
    </row>
    <row r="34" spans="1:17" s="139" customFormat="1" ht="14.45" customHeight="1">
      <c r="A34" s="150">
        <f>+A33+1</f>
        <v>17</v>
      </c>
      <c r="B34" s="168" t="s">
        <v>484</v>
      </c>
      <c r="C34" s="168"/>
      <c r="D34" s="169"/>
      <c r="E34" s="169">
        <v>0</v>
      </c>
      <c r="F34" s="169">
        <v>0</v>
      </c>
      <c r="G34" s="169">
        <v>0</v>
      </c>
      <c r="H34" s="169">
        <v>0</v>
      </c>
      <c r="I34" s="188">
        <f>SUM(E34:H34)</f>
        <v>0</v>
      </c>
      <c r="J34" s="189"/>
      <c r="K34" s="190"/>
      <c r="L34" s="190"/>
      <c r="M34" s="190"/>
      <c r="N34" s="190"/>
      <c r="O34" s="191"/>
      <c r="P34" s="192"/>
      <c r="Q34" s="192"/>
    </row>
    <row r="35" spans="1:17" s="139" customFormat="1" ht="14.45" customHeight="1">
      <c r="A35" s="171" t="str">
        <f>A34&amp;"a"</f>
        <v>17a</v>
      </c>
      <c r="B35" s="189" t="s">
        <v>484</v>
      </c>
      <c r="C35" s="189"/>
      <c r="D35" s="154"/>
      <c r="E35" s="154">
        <v>0</v>
      </c>
      <c r="F35" s="169">
        <v>0</v>
      </c>
      <c r="G35" s="154">
        <v>0</v>
      </c>
      <c r="H35" s="154">
        <v>0</v>
      </c>
      <c r="I35" s="188">
        <f>SUM(E35:H35)</f>
        <v>0</v>
      </c>
      <c r="J35" s="189"/>
      <c r="K35" s="193"/>
      <c r="L35" s="193"/>
      <c r="M35" s="193"/>
      <c r="N35" s="193"/>
      <c r="O35" s="194"/>
      <c r="P35" s="177"/>
      <c r="Q35" s="177"/>
    </row>
    <row r="36" spans="1:17" s="139" customFormat="1" ht="14.45" customHeight="1">
      <c r="A36" s="171" t="str">
        <f>A34&amp;"b"</f>
        <v>17b</v>
      </c>
      <c r="B36" s="168" t="s">
        <v>484</v>
      </c>
      <c r="C36" s="168"/>
      <c r="D36" s="169"/>
      <c r="E36" s="169">
        <v>0</v>
      </c>
      <c r="F36" s="169">
        <v>0</v>
      </c>
      <c r="G36" s="169">
        <v>0</v>
      </c>
      <c r="H36" s="169">
        <v>0</v>
      </c>
      <c r="I36" s="188">
        <f>SUM(E36:H36)</f>
        <v>0</v>
      </c>
      <c r="J36" s="189"/>
      <c r="K36" s="195"/>
      <c r="L36" s="193"/>
      <c r="M36" s="193"/>
      <c r="N36" s="193"/>
      <c r="O36" s="192"/>
      <c r="P36" s="192"/>
      <c r="Q36" s="196"/>
    </row>
    <row r="37" spans="1:17" s="139" customFormat="1" ht="14.45" customHeight="1">
      <c r="A37" s="171" t="str">
        <f>A34&amp;"..."</f>
        <v>17...</v>
      </c>
      <c r="B37" s="172" t="s">
        <v>484</v>
      </c>
      <c r="C37" s="172"/>
      <c r="D37" s="197"/>
      <c r="E37" s="154">
        <v>0</v>
      </c>
      <c r="F37" s="154">
        <v>0</v>
      </c>
      <c r="G37" s="154">
        <v>0</v>
      </c>
      <c r="H37" s="154">
        <v>0</v>
      </c>
      <c r="I37" s="169">
        <f>SUM(E37:H37)</f>
        <v>0</v>
      </c>
      <c r="J37" s="195"/>
      <c r="K37" s="195"/>
      <c r="L37" s="195"/>
      <c r="M37" s="195"/>
      <c r="N37" s="195"/>
      <c r="O37" s="177"/>
      <c r="P37" s="177"/>
      <c r="Q37" s="177"/>
    </row>
    <row r="38" spans="1:17" s="139" customFormat="1" ht="14.45" customHeight="1" thickBot="1">
      <c r="A38" s="150">
        <f>+A34+1</f>
        <v>18</v>
      </c>
      <c r="B38" s="198" t="s">
        <v>485</v>
      </c>
      <c r="C38" s="175" t="str">
        <f>"(sum of lines "&amp;A34&amp;"_)"</f>
        <v>(sum of lines 17_)</v>
      </c>
      <c r="E38" s="199">
        <f>SUM(E34:E37)</f>
        <v>0</v>
      </c>
      <c r="F38" s="199">
        <f>SUM(F34:F37)</f>
        <v>0</v>
      </c>
      <c r="G38" s="199">
        <f>SUM(G34:G37)</f>
        <v>0</v>
      </c>
      <c r="H38" s="199">
        <f>SUM(H34:H37)</f>
        <v>0</v>
      </c>
      <c r="I38" s="199">
        <f>SUM(I34:I37)</f>
        <v>0</v>
      </c>
      <c r="O38" s="177"/>
      <c r="P38" s="177"/>
      <c r="Q38" s="177"/>
    </row>
    <row r="39" spans="1:17" s="139" customFormat="1" ht="14.45" customHeight="1" thickTop="1">
      <c r="A39" s="150">
        <f>+A38+1</f>
        <v>19</v>
      </c>
      <c r="B39" s="200"/>
      <c r="C39" s="200"/>
      <c r="E39" s="201" t="s">
        <v>486</v>
      </c>
      <c r="F39" s="177"/>
      <c r="G39" s="177"/>
      <c r="H39" s="177"/>
      <c r="I39" s="201" t="s">
        <v>486</v>
      </c>
      <c r="O39" s="177"/>
      <c r="P39" s="177"/>
      <c r="Q39" s="177"/>
    </row>
    <row r="40" spans="1:17" s="139" customFormat="1" ht="14.45" customHeight="1">
      <c r="A40" s="150"/>
      <c r="B40" s="200"/>
      <c r="C40" s="200"/>
      <c r="E40" s="177"/>
      <c r="F40" s="177"/>
      <c r="G40" s="177"/>
      <c r="O40" s="177"/>
      <c r="Q40" s="177"/>
    </row>
    <row r="41" spans="1:17" s="139" customFormat="1" ht="14.45" customHeight="1">
      <c r="A41" s="150">
        <f>A39+1</f>
        <v>20</v>
      </c>
      <c r="B41" s="168" t="s">
        <v>484</v>
      </c>
      <c r="C41" s="168"/>
      <c r="D41" s="169"/>
      <c r="E41" s="169">
        <v>0</v>
      </c>
      <c r="F41" s="169">
        <v>0</v>
      </c>
      <c r="G41" s="169">
        <v>0</v>
      </c>
      <c r="H41" s="169">
        <v>0</v>
      </c>
      <c r="I41" s="188">
        <f>SUM(E41:H41)</f>
        <v>0</v>
      </c>
      <c r="J41" s="189"/>
      <c r="K41" s="193"/>
      <c r="L41" s="193"/>
      <c r="M41" s="193"/>
      <c r="N41" s="193"/>
      <c r="O41" s="191"/>
      <c r="P41" s="192"/>
      <c r="Q41" s="196"/>
    </row>
    <row r="42" spans="1:17" s="139" customFormat="1" ht="14.45" customHeight="1">
      <c r="A42" s="171" t="str">
        <f>A41&amp;"a"</f>
        <v>20a</v>
      </c>
      <c r="B42" s="189" t="s">
        <v>484</v>
      </c>
      <c r="C42" s="189"/>
      <c r="D42" s="154"/>
      <c r="E42" s="154">
        <v>0</v>
      </c>
      <c r="F42" s="169">
        <v>0</v>
      </c>
      <c r="G42" s="169">
        <v>0</v>
      </c>
      <c r="H42" s="154">
        <v>0</v>
      </c>
      <c r="I42" s="188">
        <f>SUM(E42:H42)</f>
        <v>0</v>
      </c>
      <c r="J42" s="189"/>
      <c r="K42" s="193"/>
      <c r="L42" s="193"/>
      <c r="M42" s="193"/>
      <c r="N42" s="193"/>
      <c r="O42" s="194"/>
      <c r="P42" s="177"/>
      <c r="Q42" s="196"/>
    </row>
    <row r="43" spans="1:17" s="139" customFormat="1" ht="14.45" customHeight="1">
      <c r="A43" s="171" t="str">
        <f>A41&amp;"b"</f>
        <v>20b</v>
      </c>
      <c r="B43" s="168" t="s">
        <v>484</v>
      </c>
      <c r="C43" s="168"/>
      <c r="D43" s="169"/>
      <c r="E43" s="169">
        <v>0</v>
      </c>
      <c r="F43" s="169">
        <v>0</v>
      </c>
      <c r="G43" s="169">
        <v>0</v>
      </c>
      <c r="H43" s="169">
        <v>0</v>
      </c>
      <c r="I43" s="188">
        <f>SUM(E43:H43)</f>
        <v>0</v>
      </c>
      <c r="J43" s="189"/>
      <c r="K43" s="195"/>
      <c r="L43" s="193"/>
      <c r="M43" s="193"/>
      <c r="N43" s="193"/>
      <c r="O43" s="192"/>
      <c r="P43" s="192"/>
      <c r="Q43" s="196"/>
    </row>
    <row r="44" spans="1:17" s="139" customFormat="1" ht="14.45" customHeight="1">
      <c r="A44" s="171" t="str">
        <f>A41&amp;"..."</f>
        <v>20...</v>
      </c>
      <c r="B44" s="168" t="s">
        <v>484</v>
      </c>
      <c r="C44" s="168"/>
      <c r="D44" s="169"/>
      <c r="E44" s="169">
        <v>0</v>
      </c>
      <c r="F44" s="169">
        <v>0</v>
      </c>
      <c r="G44" s="169">
        <v>0</v>
      </c>
      <c r="H44" s="169">
        <v>0</v>
      </c>
      <c r="I44" s="169">
        <f>SUM(E44:H44)</f>
        <v>0</v>
      </c>
      <c r="J44" s="189"/>
      <c r="K44" s="195"/>
      <c r="L44" s="195"/>
      <c r="M44" s="195"/>
      <c r="N44" s="195"/>
      <c r="O44" s="192"/>
      <c r="P44" s="192"/>
      <c r="Q44" s="196"/>
    </row>
    <row r="45" spans="1:17" s="139" customFormat="1" ht="15.75" thickBot="1">
      <c r="A45" s="150">
        <f>A41+1</f>
        <v>21</v>
      </c>
      <c r="B45" s="198" t="s">
        <v>487</v>
      </c>
      <c r="C45" s="202" t="str">
        <f>"(sum of lines "&amp;A41&amp;"_)"</f>
        <v>(sum of lines 20_)</v>
      </c>
      <c r="D45" s="203"/>
      <c r="E45" s="199">
        <f>SUM(E41:E44)</f>
        <v>0</v>
      </c>
      <c r="F45" s="199">
        <f>SUM(F41:F44)</f>
        <v>0</v>
      </c>
      <c r="G45" s="199">
        <f>SUM(G41:G44)</f>
        <v>0</v>
      </c>
      <c r="H45" s="199">
        <f>SUM(H41:H44)</f>
        <v>0</v>
      </c>
      <c r="I45" s="199">
        <f>SUM(I41:I44)</f>
        <v>0</v>
      </c>
      <c r="O45" s="177"/>
      <c r="P45" s="177"/>
      <c r="Q45" s="177"/>
    </row>
    <row r="46" spans="1:17" s="139" customFormat="1" ht="15.75" thickTop="1">
      <c r="A46" s="150">
        <f>+A45+1</f>
        <v>22</v>
      </c>
      <c r="B46" s="200"/>
      <c r="C46" s="200"/>
      <c r="E46" s="201" t="s">
        <v>488</v>
      </c>
      <c r="F46" s="177"/>
      <c r="G46" s="177"/>
      <c r="H46" s="177"/>
      <c r="I46" s="201" t="s">
        <v>488</v>
      </c>
      <c r="O46" s="177"/>
      <c r="P46" s="177"/>
      <c r="Q46" s="177"/>
    </row>
    <row r="47" spans="1:17" s="144" customFormat="1" ht="14.45" customHeight="1">
      <c r="A47" s="150"/>
      <c r="B47" s="204"/>
      <c r="C47" s="204"/>
      <c r="D47" s="204"/>
      <c r="E47" s="204"/>
      <c r="F47" s="204"/>
      <c r="G47" s="204"/>
      <c r="H47" s="204"/>
      <c r="I47" s="204"/>
      <c r="J47" s="204"/>
      <c r="K47" s="204"/>
      <c r="L47" s="204"/>
      <c r="M47" s="204"/>
      <c r="N47" s="204"/>
    </row>
    <row r="48" spans="1:17" s="144" customFormat="1" ht="46.5" customHeight="1">
      <c r="A48" s="150">
        <f>+A46+1</f>
        <v>23</v>
      </c>
      <c r="B48" s="703" t="s">
        <v>489</v>
      </c>
      <c r="C48" s="703"/>
      <c r="D48" s="703"/>
      <c r="E48" s="703"/>
      <c r="F48" s="703"/>
      <c r="G48" s="703"/>
      <c r="H48" s="703"/>
      <c r="I48" s="703"/>
      <c r="J48" s="703"/>
      <c r="K48" s="703"/>
      <c r="L48" s="703"/>
      <c r="M48" s="703"/>
      <c r="N48" s="703"/>
    </row>
    <row r="49" spans="1:17" s="144" customFormat="1" ht="14.45" customHeight="1" thickBot="1">
      <c r="A49" s="150"/>
      <c r="B49" s="159"/>
      <c r="C49" s="159"/>
      <c r="D49" s="159"/>
      <c r="E49" s="159"/>
      <c r="F49" s="159"/>
      <c r="G49" s="159"/>
      <c r="H49" s="159"/>
      <c r="I49" s="159"/>
      <c r="J49" s="159"/>
      <c r="K49" s="159"/>
      <c r="L49" s="159"/>
      <c r="M49" s="159"/>
      <c r="N49" s="159"/>
    </row>
    <row r="50" spans="1:17" s="139" customFormat="1">
      <c r="A50" s="150">
        <f>A48+1</f>
        <v>24</v>
      </c>
      <c r="B50" s="138" t="s">
        <v>490</v>
      </c>
      <c r="C50" s="145"/>
      <c r="D50" s="145"/>
      <c r="E50" s="145"/>
      <c r="F50" s="145"/>
      <c r="G50" s="145"/>
      <c r="H50" s="160"/>
      <c r="I50" s="160"/>
      <c r="O50" s="162"/>
      <c r="Q50" s="160"/>
    </row>
    <row r="51" spans="1:17" s="139" customFormat="1" ht="57.95" customHeight="1">
      <c r="A51" s="150">
        <f>+A50+1</f>
        <v>25</v>
      </c>
      <c r="B51" s="704" t="s">
        <v>491</v>
      </c>
      <c r="C51" s="704"/>
      <c r="D51" s="704"/>
      <c r="E51" s="704"/>
      <c r="F51" s="704"/>
      <c r="G51" s="704"/>
      <c r="H51" s="704"/>
      <c r="I51" s="704"/>
      <c r="J51" s="704"/>
      <c r="K51" s="704"/>
      <c r="L51" s="704"/>
      <c r="M51" s="704"/>
      <c r="N51" s="704"/>
      <c r="O51" s="162"/>
      <c r="Q51" s="160"/>
    </row>
    <row r="52" spans="1:17" s="139" customFormat="1">
      <c r="A52" s="150"/>
      <c r="B52" s="205"/>
      <c r="C52" s="205"/>
      <c r="D52" s="205"/>
      <c r="E52" s="205"/>
      <c r="F52" s="205"/>
      <c r="G52" s="205"/>
      <c r="H52" s="205"/>
      <c r="I52" s="205"/>
      <c r="J52" s="205"/>
      <c r="K52" s="205"/>
      <c r="L52" s="205"/>
      <c r="N52" s="138" t="s">
        <v>492</v>
      </c>
      <c r="O52" s="162"/>
      <c r="Q52" s="160"/>
    </row>
    <row r="53" spans="1:17" s="139" customFormat="1">
      <c r="A53" s="150">
        <f>A51+1</f>
        <v>26</v>
      </c>
      <c r="B53" s="138" t="s">
        <v>493</v>
      </c>
      <c r="C53" s="145"/>
      <c r="D53" s="145"/>
      <c r="E53" s="145"/>
      <c r="F53" s="145"/>
      <c r="G53" s="145"/>
      <c r="H53" s="160"/>
      <c r="I53" s="160"/>
      <c r="O53" s="162"/>
      <c r="Q53" s="160"/>
    </row>
    <row r="54" spans="1:17" s="139" customFormat="1">
      <c r="A54" s="150"/>
      <c r="B54" s="163" t="s">
        <v>456</v>
      </c>
      <c r="C54" s="164" t="s">
        <v>457</v>
      </c>
      <c r="D54" s="165" t="s">
        <v>458</v>
      </c>
      <c r="E54" s="165" t="s">
        <v>459</v>
      </c>
      <c r="F54" s="165" t="s">
        <v>460</v>
      </c>
      <c r="G54" s="165" t="s">
        <v>461</v>
      </c>
      <c r="H54" s="165" t="s">
        <v>472</v>
      </c>
      <c r="I54" s="165" t="s">
        <v>473</v>
      </c>
      <c r="J54" s="165" t="s">
        <v>474</v>
      </c>
      <c r="K54" s="165" t="s">
        <v>475</v>
      </c>
      <c r="L54" s="165"/>
      <c r="O54" s="162"/>
      <c r="Q54" s="160"/>
    </row>
    <row r="55" spans="1:17" s="139" customFormat="1" ht="72">
      <c r="A55" s="150">
        <f>+A53+1</f>
        <v>27</v>
      </c>
      <c r="B55" s="182" t="s">
        <v>476</v>
      </c>
      <c r="C55" s="183"/>
      <c r="D55" s="184"/>
      <c r="E55" s="184"/>
      <c r="F55" s="185" t="s">
        <v>494</v>
      </c>
      <c r="G55" s="206" t="s">
        <v>495</v>
      </c>
      <c r="H55" s="206" t="s">
        <v>496</v>
      </c>
      <c r="I55" s="206" t="s">
        <v>497</v>
      </c>
      <c r="J55" s="206" t="s">
        <v>498</v>
      </c>
      <c r="K55" s="182" t="s">
        <v>499</v>
      </c>
      <c r="L55" s="207"/>
      <c r="M55" s="207"/>
      <c r="N55" s="184"/>
      <c r="O55" s="162"/>
      <c r="Q55" s="160"/>
    </row>
    <row r="56" spans="1:17" s="139" customFormat="1">
      <c r="A56" s="150">
        <f>+A55+1</f>
        <v>28</v>
      </c>
      <c r="B56" s="168" t="s">
        <v>484</v>
      </c>
      <c r="C56" s="168"/>
      <c r="D56" s="169"/>
      <c r="E56" s="169"/>
      <c r="F56" s="188">
        <f>G34</f>
        <v>0</v>
      </c>
      <c r="G56" s="169">
        <v>0</v>
      </c>
      <c r="H56" s="169">
        <v>0</v>
      </c>
      <c r="I56" s="169">
        <v>0</v>
      </c>
      <c r="J56" s="169">
        <v>0</v>
      </c>
      <c r="K56" s="190"/>
      <c r="L56" s="193"/>
      <c r="M56" s="193"/>
      <c r="N56" s="193"/>
      <c r="O56" s="162"/>
      <c r="Q56" s="160"/>
    </row>
    <row r="57" spans="1:17" s="139" customFormat="1">
      <c r="A57" s="171" t="str">
        <f>A56&amp;"a"</f>
        <v>28a</v>
      </c>
      <c r="B57" s="189" t="s">
        <v>484</v>
      </c>
      <c r="C57" s="189"/>
      <c r="D57" s="154"/>
      <c r="E57" s="169"/>
      <c r="F57" s="208">
        <f>G35</f>
        <v>0</v>
      </c>
      <c r="G57" s="169">
        <v>0</v>
      </c>
      <c r="H57" s="169">
        <v>0</v>
      </c>
      <c r="I57" s="169">
        <v>0</v>
      </c>
      <c r="J57" s="169">
        <v>0</v>
      </c>
      <c r="K57" s="193"/>
      <c r="L57" s="193"/>
      <c r="M57" s="193"/>
      <c r="N57" s="193"/>
      <c r="O57" s="162"/>
      <c r="Q57" s="160"/>
    </row>
    <row r="58" spans="1:17" s="139" customFormat="1">
      <c r="A58" s="171" t="str">
        <f>A56&amp;"b"</f>
        <v>28b</v>
      </c>
      <c r="B58" s="168" t="s">
        <v>484</v>
      </c>
      <c r="C58" s="168"/>
      <c r="D58" s="169"/>
      <c r="E58" s="169"/>
      <c r="F58" s="188">
        <f>G36</f>
        <v>0</v>
      </c>
      <c r="G58" s="169">
        <v>0</v>
      </c>
      <c r="H58" s="169">
        <v>0</v>
      </c>
      <c r="I58" s="169">
        <v>0</v>
      </c>
      <c r="J58" s="169">
        <v>0</v>
      </c>
      <c r="K58" s="193"/>
      <c r="L58" s="193"/>
      <c r="M58" s="193"/>
      <c r="N58" s="193"/>
      <c r="O58" s="162"/>
      <c r="Q58" s="160"/>
    </row>
    <row r="59" spans="1:17" s="139" customFormat="1">
      <c r="A59" s="171" t="str">
        <f>A56&amp;"..."</f>
        <v>28...</v>
      </c>
      <c r="B59" s="168" t="s">
        <v>484</v>
      </c>
      <c r="C59" s="168"/>
      <c r="D59" s="169"/>
      <c r="E59" s="169"/>
      <c r="F59" s="169">
        <f>G37</f>
        <v>0</v>
      </c>
      <c r="G59" s="169">
        <v>0</v>
      </c>
      <c r="H59" s="169">
        <v>0</v>
      </c>
      <c r="I59" s="169">
        <v>0</v>
      </c>
      <c r="J59" s="169">
        <v>0</v>
      </c>
      <c r="K59" s="193"/>
      <c r="L59" s="193"/>
      <c r="M59" s="193"/>
      <c r="N59" s="193"/>
      <c r="O59" s="162"/>
      <c r="Q59" s="160"/>
    </row>
    <row r="60" spans="1:17" s="139" customFormat="1">
      <c r="A60" s="150">
        <f>A56+1</f>
        <v>29</v>
      </c>
      <c r="B60" s="198" t="s">
        <v>485</v>
      </c>
      <c r="C60" s="202" t="str">
        <f>"(sum of lines "&amp;A56&amp;"_)"</f>
        <v>(sum of lines 28_)</v>
      </c>
      <c r="D60" s="203"/>
      <c r="E60" s="203"/>
      <c r="F60" s="209">
        <f>SUM(F56:F59)</f>
        <v>0</v>
      </c>
      <c r="G60" s="209">
        <f>SUM(G56:G59)</f>
        <v>0</v>
      </c>
      <c r="H60" s="209">
        <f>SUM(H56:H59)</f>
        <v>0</v>
      </c>
      <c r="I60" s="209">
        <f>SUM(I56:I59)</f>
        <v>0</v>
      </c>
      <c r="J60" s="209">
        <f>SUM(J56:J59)</f>
        <v>0</v>
      </c>
      <c r="O60" s="162"/>
      <c r="Q60" s="160"/>
    </row>
    <row r="61" spans="1:17" s="139" customFormat="1">
      <c r="A61" s="150"/>
      <c r="B61" s="200"/>
      <c r="C61" s="200"/>
      <c r="F61" s="177"/>
      <c r="G61" s="177"/>
      <c r="H61" s="177"/>
      <c r="O61" s="162"/>
      <c r="Q61" s="160"/>
    </row>
    <row r="62" spans="1:17" s="139" customFormat="1">
      <c r="A62" s="150">
        <f>+A60+1</f>
        <v>30</v>
      </c>
      <c r="B62" s="168" t="s">
        <v>484</v>
      </c>
      <c r="C62" s="168"/>
      <c r="D62" s="169"/>
      <c r="E62" s="169"/>
      <c r="F62" s="188">
        <f>G41</f>
        <v>0</v>
      </c>
      <c r="G62" s="169">
        <v>0</v>
      </c>
      <c r="H62" s="169">
        <v>0</v>
      </c>
      <c r="I62" s="169">
        <v>0</v>
      </c>
      <c r="J62" s="169">
        <v>0</v>
      </c>
      <c r="K62" s="193"/>
      <c r="L62" s="193"/>
      <c r="M62" s="193"/>
      <c r="N62" s="193"/>
      <c r="O62" s="162"/>
      <c r="Q62" s="160"/>
    </row>
    <row r="63" spans="1:17" s="139" customFormat="1">
      <c r="A63" s="171" t="str">
        <f>A62&amp;"a"</f>
        <v>30a</v>
      </c>
      <c r="B63" s="189" t="s">
        <v>484</v>
      </c>
      <c r="C63" s="189"/>
      <c r="D63" s="154"/>
      <c r="E63" s="169"/>
      <c r="F63" s="208">
        <f>G42</f>
        <v>0</v>
      </c>
      <c r="G63" s="169">
        <v>0</v>
      </c>
      <c r="H63" s="169">
        <v>0</v>
      </c>
      <c r="I63" s="169">
        <v>0</v>
      </c>
      <c r="J63" s="169">
        <v>0</v>
      </c>
      <c r="K63" s="193"/>
      <c r="L63" s="193"/>
      <c r="M63" s="193"/>
      <c r="N63" s="193"/>
      <c r="O63" s="162"/>
      <c r="Q63" s="160"/>
    </row>
    <row r="64" spans="1:17" s="139" customFormat="1">
      <c r="A64" s="171" t="str">
        <f>A62&amp;"b"</f>
        <v>30b</v>
      </c>
      <c r="B64" s="168" t="s">
        <v>484</v>
      </c>
      <c r="C64" s="168"/>
      <c r="D64" s="169"/>
      <c r="E64" s="169"/>
      <c r="F64" s="188">
        <f>G43</f>
        <v>0</v>
      </c>
      <c r="G64" s="169">
        <v>0</v>
      </c>
      <c r="H64" s="169">
        <v>0</v>
      </c>
      <c r="I64" s="169">
        <v>0</v>
      </c>
      <c r="J64" s="169">
        <v>0</v>
      </c>
      <c r="K64" s="193"/>
      <c r="L64" s="193"/>
      <c r="M64" s="193"/>
      <c r="N64" s="193"/>
      <c r="O64" s="162"/>
      <c r="Q64" s="160"/>
    </row>
    <row r="65" spans="1:17" s="139" customFormat="1">
      <c r="A65" s="171" t="str">
        <f>A62&amp;"..."</f>
        <v>30...</v>
      </c>
      <c r="B65" s="172" t="s">
        <v>484</v>
      </c>
      <c r="C65" s="172"/>
      <c r="D65" s="197"/>
      <c r="E65" s="174"/>
      <c r="F65" s="154">
        <v>0</v>
      </c>
      <c r="G65" s="154">
        <v>0</v>
      </c>
      <c r="H65" s="154">
        <v>0</v>
      </c>
      <c r="I65" s="169">
        <v>0</v>
      </c>
      <c r="J65" s="169">
        <v>0</v>
      </c>
      <c r="K65" s="193"/>
      <c r="L65" s="193"/>
      <c r="M65" s="193"/>
      <c r="N65" s="193"/>
      <c r="O65" s="162"/>
      <c r="Q65" s="160"/>
    </row>
    <row r="66" spans="1:17" s="139" customFormat="1">
      <c r="A66" s="150">
        <f>A62+1</f>
        <v>31</v>
      </c>
      <c r="B66" s="198" t="s">
        <v>500</v>
      </c>
      <c r="C66" s="202" t="str">
        <f>"(sum of lines "&amp;A62&amp;"_)"</f>
        <v>(sum of lines 30_)</v>
      </c>
      <c r="F66" s="209">
        <f>SUM(F62:F65)</f>
        <v>0</v>
      </c>
      <c r="G66" s="209">
        <f>SUM(G62:G65)</f>
        <v>0</v>
      </c>
      <c r="H66" s="209">
        <f>SUM(H62:H65)</f>
        <v>0</v>
      </c>
      <c r="I66" s="209">
        <f>SUM(I62:I65)</f>
        <v>0</v>
      </c>
      <c r="J66" s="209">
        <f>SUM(J62:J65)</f>
        <v>0</v>
      </c>
      <c r="O66" s="162"/>
      <c r="Q66" s="160"/>
    </row>
    <row r="67" spans="1:17" s="139" customFormat="1" ht="15.75" thickBot="1">
      <c r="A67" s="150">
        <f>+A66+1</f>
        <v>32</v>
      </c>
      <c r="B67" s="139" t="s">
        <v>501</v>
      </c>
      <c r="E67" s="202" t="str">
        <f>"(sum of lines "&amp;A60&amp;" &amp; "&amp;A66&amp;")"</f>
        <v>(sum of lines 29 &amp; 31)</v>
      </c>
      <c r="F67" s="176">
        <f>F60+F66</f>
        <v>0</v>
      </c>
      <c r="G67" s="176">
        <f>G60+G66</f>
        <v>0</v>
      </c>
      <c r="H67" s="176">
        <f>H60+H66</f>
        <v>0</v>
      </c>
      <c r="I67" s="176">
        <f>I60+I66</f>
        <v>0</v>
      </c>
      <c r="J67" s="176">
        <f>J60+J66</f>
        <v>0</v>
      </c>
      <c r="O67" s="162"/>
      <c r="Q67" s="160"/>
    </row>
    <row r="68" spans="1:17" s="139" customFormat="1" ht="15.75" thickTop="1">
      <c r="A68" s="150">
        <f>+A67+1</f>
        <v>33</v>
      </c>
      <c r="B68" s="139" t="s">
        <v>502</v>
      </c>
      <c r="D68" s="175"/>
      <c r="E68" s="202" t="str">
        <f>"(sum of lines "&amp;A67&amp;G54&amp;" &amp; "&amp;A67&amp;H54&amp;")"</f>
        <v>(sum of lines 32(f) &amp; 32(g))</v>
      </c>
      <c r="F68" s="160"/>
      <c r="G68" s="160"/>
      <c r="H68" s="160">
        <f>G67+H67</f>
        <v>0</v>
      </c>
      <c r="I68" s="160"/>
      <c r="J68" s="160"/>
      <c r="K68" s="210" t="str">
        <f>"To line "&amp;$A$22</f>
        <v>To line 11</v>
      </c>
      <c r="O68" s="162"/>
      <c r="Q68" s="160"/>
    </row>
    <row r="69" spans="1:17" s="139" customFormat="1">
      <c r="A69" s="150"/>
      <c r="E69" s="160"/>
      <c r="F69" s="160"/>
      <c r="G69" s="160"/>
      <c r="H69" s="160"/>
      <c r="I69" s="160"/>
      <c r="J69" s="160"/>
      <c r="K69" s="160"/>
      <c r="L69" s="161"/>
      <c r="O69" s="162"/>
      <c r="Q69" s="160"/>
    </row>
    <row r="70" spans="1:17" s="139" customFormat="1">
      <c r="A70" s="150">
        <f>A68+1</f>
        <v>34</v>
      </c>
      <c r="B70" s="138" t="s">
        <v>503</v>
      </c>
      <c r="E70" s="160"/>
      <c r="F70" s="160"/>
      <c r="G70" s="160"/>
      <c r="H70" s="160"/>
      <c r="I70" s="160"/>
      <c r="J70" s="160"/>
      <c r="K70" s="160"/>
      <c r="L70" s="161"/>
      <c r="O70" s="162"/>
      <c r="Q70" s="160"/>
    </row>
    <row r="71" spans="1:17" s="139" customFormat="1" ht="107.1" customHeight="1">
      <c r="A71" s="150">
        <f>A70+1</f>
        <v>35</v>
      </c>
      <c r="B71" s="703" t="s">
        <v>504</v>
      </c>
      <c r="C71" s="703"/>
      <c r="D71" s="703"/>
      <c r="E71" s="703"/>
      <c r="F71" s="703"/>
      <c r="G71" s="703"/>
      <c r="H71" s="703"/>
      <c r="I71" s="703"/>
      <c r="J71" s="703"/>
      <c r="K71" s="703"/>
      <c r="L71" s="703"/>
      <c r="O71" s="162"/>
      <c r="Q71" s="160"/>
    </row>
    <row r="72" spans="1:17" s="139" customFormat="1">
      <c r="A72" s="150"/>
      <c r="B72" s="163" t="s">
        <v>456</v>
      </c>
      <c r="C72" s="164" t="s">
        <v>457</v>
      </c>
      <c r="D72" s="165" t="s">
        <v>458</v>
      </c>
      <c r="E72" s="165" t="s">
        <v>459</v>
      </c>
      <c r="F72" s="165" t="s">
        <v>460</v>
      </c>
      <c r="G72" s="165" t="s">
        <v>461</v>
      </c>
      <c r="H72" s="165" t="s">
        <v>472</v>
      </c>
      <c r="I72" s="165" t="s">
        <v>473</v>
      </c>
      <c r="J72" s="165" t="s">
        <v>474</v>
      </c>
      <c r="K72" s="165" t="s">
        <v>475</v>
      </c>
      <c r="L72" s="165" t="s">
        <v>505</v>
      </c>
      <c r="O72" s="162"/>
      <c r="Q72" s="160"/>
    </row>
    <row r="73" spans="1:17" s="166" customFormat="1" ht="89.45" customHeight="1">
      <c r="A73" s="150">
        <f>A71+1</f>
        <v>36</v>
      </c>
      <c r="D73" s="166" t="s">
        <v>506</v>
      </c>
      <c r="E73" s="166" t="s">
        <v>507</v>
      </c>
      <c r="F73" s="166" t="s">
        <v>508</v>
      </c>
      <c r="G73" s="166" t="s">
        <v>509</v>
      </c>
      <c r="H73" s="166" t="s">
        <v>510</v>
      </c>
      <c r="I73" s="166" t="s">
        <v>511</v>
      </c>
      <c r="J73" s="166" t="s">
        <v>512</v>
      </c>
      <c r="K73" s="166" t="s">
        <v>513</v>
      </c>
      <c r="L73" s="166" t="s">
        <v>514</v>
      </c>
      <c r="M73" s="160"/>
      <c r="N73" s="160"/>
    </row>
    <row r="74" spans="1:17" s="216" customFormat="1">
      <c r="A74" s="150">
        <f>A73+1</f>
        <v>37</v>
      </c>
      <c r="B74" s="136"/>
      <c r="C74" s="136"/>
      <c r="D74" s="211"/>
      <c r="E74" s="212"/>
      <c r="F74" s="213" t="s">
        <v>515</v>
      </c>
      <c r="G74" s="214" t="s">
        <v>516</v>
      </c>
      <c r="H74" s="213" t="s">
        <v>517</v>
      </c>
      <c r="I74" s="212"/>
      <c r="J74" s="215" t="s">
        <v>518</v>
      </c>
      <c r="K74" s="213" t="s">
        <v>519</v>
      </c>
      <c r="L74" s="213" t="s">
        <v>520</v>
      </c>
      <c r="M74" s="160"/>
      <c r="N74" s="160"/>
    </row>
    <row r="75" spans="1:17" s="216" customFormat="1">
      <c r="A75" s="150">
        <f>A74+1</f>
        <v>38</v>
      </c>
      <c r="B75" s="189" t="s">
        <v>521</v>
      </c>
      <c r="C75" s="217"/>
      <c r="D75" s="218"/>
      <c r="E75" s="219"/>
      <c r="F75" s="211">
        <f>D75*E75</f>
        <v>0</v>
      </c>
      <c r="G75" s="219">
        <f>1/(1-E75)</f>
        <v>1</v>
      </c>
      <c r="H75" s="211">
        <f>F75*G75</f>
        <v>0</v>
      </c>
      <c r="I75" s="219"/>
      <c r="J75" s="211">
        <f>-D75*I75</f>
        <v>0</v>
      </c>
      <c r="K75" s="211">
        <f>F75+J75</f>
        <v>0</v>
      </c>
      <c r="L75" s="211">
        <f>K75*G75</f>
        <v>0</v>
      </c>
      <c r="M75" s="210" t="str">
        <f>"To line "&amp;$A$22</f>
        <v>To line 11</v>
      </c>
      <c r="N75" s="177"/>
    </row>
    <row r="76" spans="1:17" s="216" customFormat="1">
      <c r="A76" s="171" t="str">
        <f>A75&amp;"…"</f>
        <v>38…</v>
      </c>
      <c r="B76" s="189"/>
      <c r="C76" s="217"/>
      <c r="D76" s="218"/>
      <c r="E76" s="219"/>
      <c r="F76" s="211">
        <f>D76*E76</f>
        <v>0</v>
      </c>
      <c r="G76" s="219"/>
      <c r="H76" s="211">
        <f>F76*G76</f>
        <v>0</v>
      </c>
      <c r="I76" s="219"/>
      <c r="J76" s="211">
        <f>-D76*I76</f>
        <v>0</v>
      </c>
      <c r="K76" s="211">
        <f>F76+J76</f>
        <v>0</v>
      </c>
      <c r="L76" s="211">
        <f>K76*G76</f>
        <v>0</v>
      </c>
      <c r="M76" s="210" t="str">
        <f>"To line "&amp;$A$22</f>
        <v>To line 11</v>
      </c>
      <c r="N76" s="177"/>
    </row>
    <row r="77" spans="1:17" s="144" customFormat="1" ht="14.45" customHeight="1" thickBot="1">
      <c r="A77" s="150"/>
      <c r="B77" s="159"/>
      <c r="C77" s="159"/>
      <c r="D77" s="159"/>
      <c r="E77" s="159"/>
      <c r="F77" s="159"/>
      <c r="G77" s="159"/>
      <c r="H77" s="159"/>
      <c r="I77" s="159"/>
      <c r="J77" s="159"/>
      <c r="K77" s="159"/>
      <c r="L77" s="159"/>
      <c r="M77" s="159"/>
      <c r="N77" s="159"/>
    </row>
    <row r="78" spans="1:17" s="144" customFormat="1">
      <c r="A78" s="150">
        <f>A75+1</f>
        <v>39</v>
      </c>
      <c r="B78" s="144" t="s">
        <v>522</v>
      </c>
      <c r="C78" s="145"/>
      <c r="D78" s="146"/>
      <c r="E78" s="147"/>
      <c r="F78" s="145"/>
      <c r="G78" s="145"/>
      <c r="H78" s="146"/>
      <c r="I78" s="145"/>
      <c r="J78" s="148"/>
      <c r="K78" s="149"/>
    </row>
    <row r="79" spans="1:17" s="144" customFormat="1" ht="102.95" customHeight="1">
      <c r="A79" s="150">
        <f>A78+1</f>
        <v>40</v>
      </c>
      <c r="B79" s="701" t="s">
        <v>523</v>
      </c>
      <c r="C79" s="701"/>
      <c r="D79" s="701"/>
      <c r="E79" s="701"/>
      <c r="F79" s="701"/>
      <c r="G79" s="701"/>
      <c r="H79" s="701"/>
      <c r="I79" s="701"/>
      <c r="J79" s="701"/>
      <c r="K79" s="701"/>
      <c r="L79" s="701"/>
    </row>
    <row r="80" spans="1:17" s="144" customFormat="1">
      <c r="A80" s="150"/>
      <c r="C80" s="145"/>
      <c r="D80" s="146"/>
      <c r="E80" s="147"/>
      <c r="F80" s="145"/>
      <c r="G80" s="145"/>
      <c r="H80" s="146"/>
      <c r="I80" s="145"/>
      <c r="J80" s="148"/>
      <c r="K80" s="149"/>
    </row>
    <row r="81" spans="1:15" s="144" customFormat="1">
      <c r="A81" s="150">
        <f>A79+1</f>
        <v>41</v>
      </c>
      <c r="B81" s="144" t="s">
        <v>524</v>
      </c>
      <c r="C81" s="146"/>
      <c r="D81" s="146"/>
      <c r="F81" s="155" t="s">
        <v>868</v>
      </c>
      <c r="G81" s="156"/>
      <c r="H81" s="147"/>
      <c r="I81" s="146"/>
      <c r="J81" s="220" t="s">
        <v>525</v>
      </c>
      <c r="K81" s="221"/>
    </row>
    <row r="82" spans="1:15" s="144" customFormat="1">
      <c r="A82" s="150"/>
      <c r="B82" s="147"/>
      <c r="C82" s="146"/>
      <c r="D82" s="146"/>
      <c r="E82" s="146"/>
      <c r="F82" s="146"/>
      <c r="G82" s="146"/>
      <c r="H82" s="146"/>
      <c r="I82" s="146"/>
      <c r="J82" s="146"/>
    </row>
    <row r="83" spans="1:15" s="144" customFormat="1" ht="14.45" customHeight="1">
      <c r="A83" s="222">
        <f>A81+1</f>
        <v>42</v>
      </c>
      <c r="B83" s="705" t="s">
        <v>526</v>
      </c>
      <c r="C83" s="706"/>
      <c r="D83" s="706"/>
      <c r="E83" s="706"/>
      <c r="F83" s="706"/>
      <c r="G83" s="706"/>
      <c r="H83" s="706"/>
      <c r="I83" s="706"/>
      <c r="J83" s="706"/>
      <c r="K83" s="706"/>
      <c r="L83" s="706"/>
    </row>
    <row r="84" spans="1:15" s="144" customFormat="1">
      <c r="A84" s="150"/>
      <c r="B84" s="163" t="s">
        <v>456</v>
      </c>
      <c r="E84" s="164" t="s">
        <v>457</v>
      </c>
      <c r="F84" s="165" t="s">
        <v>527</v>
      </c>
      <c r="G84" s="165"/>
      <c r="H84" s="165"/>
      <c r="I84" s="165"/>
      <c r="J84" s="165"/>
      <c r="K84" s="165"/>
      <c r="L84" s="165"/>
      <c r="M84" s="139"/>
      <c r="N84" s="139"/>
    </row>
    <row r="85" spans="1:15" s="144" customFormat="1" ht="28.5">
      <c r="A85" s="150">
        <f>A83+1</f>
        <v>43</v>
      </c>
      <c r="B85" s="223" t="s">
        <v>448</v>
      </c>
      <c r="E85" s="223" t="s">
        <v>528</v>
      </c>
      <c r="F85" s="224" t="s">
        <v>529</v>
      </c>
      <c r="G85" s="224"/>
      <c r="H85" s="224"/>
      <c r="I85" s="224"/>
      <c r="J85" s="224"/>
      <c r="K85" s="224"/>
      <c r="L85" s="224"/>
    </row>
    <row r="86" spans="1:15" s="144" customFormat="1" ht="15.75">
      <c r="A86" s="150">
        <f t="shared" ref="A86:A100" si="0">A85+1</f>
        <v>44</v>
      </c>
      <c r="B86" s="147">
        <v>190</v>
      </c>
      <c r="E86" s="225">
        <f>'Att 2.2 Excess Deficient ADIT'!H37</f>
        <v>-98325.874834687478</v>
      </c>
      <c r="F86" s="226" t="s">
        <v>865</v>
      </c>
      <c r="G86" s="157"/>
      <c r="H86" s="157"/>
      <c r="I86" s="157"/>
      <c r="J86" s="157"/>
      <c r="K86" s="157"/>
      <c r="L86" s="157"/>
    </row>
    <row r="87" spans="1:15" s="144" customFormat="1" ht="15.75">
      <c r="A87" s="150">
        <f t="shared" si="0"/>
        <v>45</v>
      </c>
      <c r="B87" s="147">
        <v>281</v>
      </c>
      <c r="E87" s="227">
        <v>0</v>
      </c>
      <c r="F87" s="226"/>
      <c r="G87" s="157"/>
      <c r="H87" s="157"/>
      <c r="I87" s="157"/>
      <c r="J87" s="157"/>
      <c r="K87" s="157"/>
      <c r="L87" s="157"/>
      <c r="M87" s="139"/>
      <c r="N87" s="139"/>
      <c r="O87" s="228"/>
    </row>
    <row r="88" spans="1:15" s="144" customFormat="1" ht="15.75">
      <c r="A88" s="150">
        <f t="shared" si="0"/>
        <v>46</v>
      </c>
      <c r="B88" s="147">
        <v>282</v>
      </c>
      <c r="E88" s="227">
        <f>'Att 2.2 Excess Deficient ADIT'!I37</f>
        <v>14045.607649315767</v>
      </c>
      <c r="F88" s="226" t="s">
        <v>865</v>
      </c>
      <c r="G88" s="157"/>
      <c r="H88" s="157"/>
      <c r="I88" s="157"/>
      <c r="J88" s="157"/>
      <c r="K88" s="157"/>
      <c r="L88" s="157"/>
      <c r="M88" s="139"/>
      <c r="N88" s="139"/>
      <c r="O88" s="228"/>
    </row>
    <row r="89" spans="1:15" s="144" customFormat="1" ht="15.75">
      <c r="A89" s="150">
        <f t="shared" si="0"/>
        <v>47</v>
      </c>
      <c r="B89" s="147">
        <v>283</v>
      </c>
      <c r="E89" s="227">
        <f>'Att 2.2 Excess Deficient ADIT'!J37</f>
        <v>788.02345466250017</v>
      </c>
      <c r="F89" s="226" t="s">
        <v>865</v>
      </c>
      <c r="G89" s="157"/>
      <c r="H89" s="157"/>
      <c r="I89" s="157"/>
      <c r="J89" s="157"/>
      <c r="K89" s="157"/>
      <c r="L89" s="157"/>
      <c r="M89" s="139"/>
      <c r="N89" s="139"/>
      <c r="O89" s="229"/>
    </row>
    <row r="90" spans="1:15" s="144" customFormat="1" ht="15.75">
      <c r="A90" s="150">
        <f t="shared" si="0"/>
        <v>48</v>
      </c>
      <c r="B90" s="147" t="s">
        <v>530</v>
      </c>
      <c r="E90" s="227"/>
      <c r="F90" s="230"/>
      <c r="G90" s="157"/>
      <c r="H90" s="157"/>
      <c r="I90" s="157"/>
      <c r="J90" s="157"/>
      <c r="K90" s="157"/>
      <c r="L90" s="157"/>
      <c r="M90" s="139"/>
      <c r="N90" s="139"/>
      <c r="O90" s="228"/>
    </row>
    <row r="91" spans="1:15" s="144" customFormat="1" ht="15.75">
      <c r="A91" s="150">
        <f t="shared" si="0"/>
        <v>49</v>
      </c>
      <c r="B91" s="147" t="s">
        <v>531</v>
      </c>
      <c r="E91" s="227"/>
      <c r="F91" s="230"/>
      <c r="G91" s="157"/>
      <c r="H91" s="157"/>
      <c r="I91" s="157"/>
      <c r="J91" s="157"/>
      <c r="K91" s="157"/>
      <c r="L91" s="157"/>
      <c r="M91" s="139"/>
      <c r="N91" s="139"/>
      <c r="O91" s="228"/>
    </row>
    <row r="92" spans="1:15" s="144" customFormat="1" ht="15.75">
      <c r="A92" s="150">
        <f t="shared" si="0"/>
        <v>50</v>
      </c>
      <c r="B92" s="147" t="s">
        <v>532</v>
      </c>
      <c r="E92" s="227">
        <f>'Att 2.2 Excess Deficient ADIT'!K37</f>
        <v>-22137.565000302755</v>
      </c>
      <c r="F92" s="226" t="s">
        <v>866</v>
      </c>
      <c r="G92" s="157"/>
      <c r="H92" s="157"/>
      <c r="I92" s="157"/>
      <c r="J92" s="157"/>
      <c r="K92" s="157"/>
      <c r="L92" s="157"/>
      <c r="M92" s="139"/>
      <c r="N92" s="139"/>
      <c r="O92" s="228"/>
    </row>
    <row r="93" spans="1:15" s="144" customFormat="1" ht="15.75">
      <c r="A93" s="150">
        <f t="shared" si="0"/>
        <v>51</v>
      </c>
      <c r="B93" s="147" t="s">
        <v>533</v>
      </c>
      <c r="E93" s="227"/>
      <c r="F93" s="226"/>
      <c r="G93" s="157"/>
      <c r="H93" s="157"/>
      <c r="I93" s="157"/>
      <c r="J93" s="157"/>
      <c r="K93" s="157"/>
      <c r="L93" s="157"/>
      <c r="M93" s="139"/>
      <c r="N93" s="139"/>
      <c r="O93" s="228"/>
    </row>
    <row r="94" spans="1:15" s="144" customFormat="1" ht="15.75">
      <c r="A94" s="150">
        <f t="shared" si="0"/>
        <v>52</v>
      </c>
      <c r="B94" s="147" t="s">
        <v>534</v>
      </c>
      <c r="E94" s="227"/>
      <c r="F94" s="230"/>
      <c r="G94" s="157"/>
      <c r="H94" s="157"/>
      <c r="I94" s="157"/>
      <c r="J94" s="157"/>
      <c r="K94" s="157"/>
      <c r="L94" s="157"/>
      <c r="M94" s="139"/>
      <c r="N94" s="139"/>
      <c r="O94" s="228"/>
    </row>
    <row r="95" spans="1:15" s="144" customFormat="1" ht="15.75">
      <c r="A95" s="150">
        <f t="shared" si="0"/>
        <v>53</v>
      </c>
      <c r="B95" s="147" t="s">
        <v>535</v>
      </c>
      <c r="E95" s="227"/>
      <c r="F95" s="230"/>
      <c r="G95" s="157"/>
      <c r="H95" s="157"/>
      <c r="I95" s="157"/>
      <c r="J95" s="157"/>
      <c r="K95" s="157"/>
      <c r="L95" s="157"/>
      <c r="M95" s="139"/>
      <c r="N95" s="139"/>
      <c r="O95" s="228"/>
    </row>
    <row r="96" spans="1:15" s="144" customFormat="1" ht="15.75">
      <c r="A96" s="150">
        <f t="shared" si="0"/>
        <v>54</v>
      </c>
      <c r="B96" s="147" t="s">
        <v>536</v>
      </c>
      <c r="E96" s="227">
        <f>'Att 2.2 Excess Deficient ADIT'!L37</f>
        <v>11858.889923984556</v>
      </c>
      <c r="F96" s="230"/>
      <c r="G96" s="157"/>
      <c r="H96" s="157"/>
      <c r="I96" s="157"/>
      <c r="J96" s="157"/>
      <c r="K96" s="157"/>
      <c r="L96" s="157"/>
      <c r="M96" s="139"/>
      <c r="N96" s="139"/>
      <c r="O96" s="228"/>
    </row>
    <row r="97" spans="1:15" s="144" customFormat="1" ht="15.75">
      <c r="A97" s="150">
        <f t="shared" si="0"/>
        <v>55</v>
      </c>
      <c r="B97" s="147" t="s">
        <v>537</v>
      </c>
      <c r="E97" s="227"/>
      <c r="F97" s="230"/>
      <c r="G97" s="157"/>
      <c r="H97" s="157"/>
      <c r="I97" s="157"/>
      <c r="J97" s="157"/>
      <c r="K97" s="157"/>
      <c r="L97" s="157"/>
      <c r="M97" s="139"/>
      <c r="N97" s="139"/>
      <c r="O97" s="228"/>
    </row>
    <row r="98" spans="1:15" s="144" customFormat="1" ht="15.75">
      <c r="A98" s="150">
        <f t="shared" si="0"/>
        <v>56</v>
      </c>
      <c r="B98" s="147" t="s">
        <v>538</v>
      </c>
      <c r="E98" s="227"/>
      <c r="F98" s="226"/>
      <c r="G98" s="157"/>
      <c r="H98" s="157"/>
      <c r="I98" s="157"/>
      <c r="J98" s="157"/>
      <c r="K98" s="157"/>
      <c r="L98" s="157"/>
      <c r="M98" s="139"/>
      <c r="N98" s="139"/>
      <c r="O98" s="228"/>
    </row>
    <row r="99" spans="1:15" s="144" customFormat="1" ht="15.75">
      <c r="A99" s="150">
        <f t="shared" si="0"/>
        <v>57</v>
      </c>
      <c r="B99" s="147" t="s">
        <v>539</v>
      </c>
      <c r="E99" s="227"/>
      <c r="F99" s="226"/>
      <c r="G99" s="157"/>
      <c r="H99" s="157"/>
      <c r="I99" s="157"/>
      <c r="J99" s="157"/>
      <c r="K99" s="157"/>
      <c r="L99" s="157"/>
      <c r="M99" s="139"/>
      <c r="N99" s="139"/>
    </row>
    <row r="100" spans="1:15" s="144" customFormat="1" ht="15.75">
      <c r="A100" s="150">
        <f t="shared" si="0"/>
        <v>58</v>
      </c>
      <c r="B100" s="147" t="s">
        <v>540</v>
      </c>
      <c r="E100" s="225">
        <f>'Att 2.2 Excess Deficient ADIT'!N37</f>
        <v>98325.874834687478</v>
      </c>
      <c r="F100" s="226" t="s">
        <v>867</v>
      </c>
      <c r="G100" s="157"/>
      <c r="H100" s="157"/>
      <c r="I100" s="157"/>
      <c r="J100" s="157"/>
      <c r="K100" s="157"/>
      <c r="L100" s="157"/>
    </row>
    <row r="101" spans="1:15" s="144" customFormat="1" ht="15.75">
      <c r="A101" s="150">
        <f>+A100+1</f>
        <v>59</v>
      </c>
      <c r="B101" s="147" t="s">
        <v>541</v>
      </c>
      <c r="E101" s="225">
        <f>'Att 2.2 Excess Deficient ADIT'!O37</f>
        <v>-4554.9560276600714</v>
      </c>
      <c r="F101" s="226" t="s">
        <v>867</v>
      </c>
      <c r="G101" s="157"/>
      <c r="H101" s="157"/>
      <c r="I101" s="157"/>
      <c r="J101" s="157"/>
      <c r="K101" s="157"/>
      <c r="L101" s="157"/>
    </row>
    <row r="102" spans="1:15" s="144" customFormat="1" ht="15.75" thickBot="1">
      <c r="A102" s="150">
        <f>+A101+1</f>
        <v>60</v>
      </c>
      <c r="B102" s="139" t="s">
        <v>9</v>
      </c>
      <c r="C102" s="175" t="s">
        <v>542</v>
      </c>
      <c r="D102" s="189" t="s">
        <v>543</v>
      </c>
      <c r="E102" s="158">
        <f>SUM(E86:E101)</f>
        <v>-1.8189894035458565E-11</v>
      </c>
    </row>
    <row r="103" spans="1:15" s="144" customFormat="1" ht="15.75" thickTop="1">
      <c r="A103" s="150"/>
      <c r="G103" s="146"/>
      <c r="H103" s="146"/>
      <c r="I103" s="146"/>
      <c r="J103" s="146"/>
      <c r="L103" s="139"/>
      <c r="M103" s="139"/>
      <c r="N103" s="138" t="s">
        <v>544</v>
      </c>
    </row>
    <row r="104" spans="1:15" s="144" customFormat="1" ht="87" customHeight="1">
      <c r="A104" s="150">
        <f>A102+1</f>
        <v>61</v>
      </c>
      <c r="B104" s="707" t="s">
        <v>545</v>
      </c>
      <c r="C104" s="707"/>
      <c r="D104" s="707"/>
      <c r="E104" s="707"/>
      <c r="F104" s="707"/>
      <c r="G104" s="707"/>
      <c r="H104" s="707"/>
      <c r="I104" s="707"/>
      <c r="J104" s="707"/>
      <c r="K104" s="707"/>
      <c r="L104" s="707"/>
      <c r="M104" s="146"/>
      <c r="N104" s="146"/>
    </row>
    <row r="105" spans="1:15" ht="15.75" thickBot="1">
      <c r="A105" s="150"/>
      <c r="B105" s="231"/>
      <c r="C105" s="231"/>
      <c r="D105" s="231"/>
      <c r="E105" s="231"/>
      <c r="F105" s="231"/>
      <c r="G105" s="231"/>
      <c r="H105" s="231"/>
      <c r="I105" s="231"/>
      <c r="J105" s="231"/>
      <c r="K105" s="231"/>
      <c r="L105" s="231"/>
      <c r="M105" s="231"/>
      <c r="N105" s="231"/>
    </row>
    <row r="106" spans="1:15">
      <c r="A106" s="150">
        <f>A104+1</f>
        <v>62</v>
      </c>
      <c r="B106" s="144" t="s">
        <v>546</v>
      </c>
      <c r="D106" s="221" t="s">
        <v>547</v>
      </c>
      <c r="E106" s="147"/>
      <c r="F106" s="146"/>
      <c r="K106" s="220" t="s">
        <v>525</v>
      </c>
      <c r="L106" s="221"/>
    </row>
    <row r="107" spans="1:15">
      <c r="A107" s="150"/>
    </row>
    <row r="108" spans="1:15" ht="144.94999999999999" customHeight="1">
      <c r="A108" s="150">
        <f>A106+1</f>
        <v>63</v>
      </c>
      <c r="B108" s="707" t="s">
        <v>548</v>
      </c>
      <c r="C108" s="707"/>
      <c r="D108" s="707"/>
      <c r="E108" s="707"/>
      <c r="F108" s="707"/>
      <c r="G108" s="707"/>
      <c r="H108" s="707"/>
      <c r="I108" s="707"/>
      <c r="J108" s="707"/>
      <c r="K108" s="707"/>
      <c r="L108" s="707"/>
    </row>
    <row r="109" spans="1:15" s="144" customFormat="1" ht="14.45" customHeight="1">
      <c r="A109" s="232"/>
      <c r="B109" s="232"/>
      <c r="C109" s="232"/>
      <c r="D109" s="232"/>
      <c r="E109" s="232"/>
      <c r="F109" s="232"/>
      <c r="G109" s="232"/>
      <c r="H109" s="232"/>
      <c r="I109" s="232"/>
      <c r="J109" s="232"/>
      <c r="K109" s="232"/>
      <c r="L109" s="232"/>
      <c r="M109" s="232"/>
    </row>
    <row r="110" spans="1:15" s="144" customFormat="1" ht="14.45" customHeight="1">
      <c r="A110" s="150">
        <f>A108+1</f>
        <v>64</v>
      </c>
      <c r="B110" s="144" t="s">
        <v>546</v>
      </c>
      <c r="C110" s="155" t="s">
        <v>549</v>
      </c>
      <c r="D110" s="156"/>
      <c r="E110" s="147"/>
      <c r="F110" s="146"/>
      <c r="G110" s="136"/>
      <c r="H110" s="136"/>
      <c r="I110" s="136"/>
      <c r="J110" s="136"/>
      <c r="K110" s="220" t="s">
        <v>525</v>
      </c>
      <c r="L110" s="221"/>
    </row>
    <row r="111" spans="1:15" s="144" customFormat="1" ht="14.45" customHeight="1">
      <c r="A111" s="150"/>
      <c r="B111" s="136"/>
      <c r="C111" s="136"/>
      <c r="D111" s="136"/>
      <c r="E111" s="136"/>
      <c r="F111" s="136"/>
      <c r="G111" s="136"/>
      <c r="H111" s="136"/>
      <c r="I111" s="136"/>
      <c r="J111" s="136"/>
      <c r="K111" s="136"/>
      <c r="L111" s="136"/>
    </row>
    <row r="112" spans="1:15" s="144" customFormat="1" ht="135.94999999999999" customHeight="1">
      <c r="A112" s="150">
        <f>A110+1</f>
        <v>65</v>
      </c>
      <c r="B112" s="701" t="s">
        <v>550</v>
      </c>
      <c r="C112" s="701"/>
      <c r="D112" s="701"/>
      <c r="E112" s="701"/>
      <c r="F112" s="701"/>
      <c r="G112" s="701"/>
      <c r="H112" s="701"/>
      <c r="I112" s="701"/>
      <c r="J112" s="701"/>
      <c r="K112" s="701"/>
      <c r="L112" s="701"/>
    </row>
    <row r="113" spans="1:12">
      <c r="A113" s="150"/>
    </row>
    <row r="114" spans="1:12" ht="14.45" customHeight="1">
      <c r="A114" s="150">
        <f>A112+1</f>
        <v>66</v>
      </c>
      <c r="B114" s="708" t="s">
        <v>551</v>
      </c>
      <c r="C114" s="708"/>
      <c r="D114" s="708"/>
      <c r="E114" s="708"/>
      <c r="F114" s="708"/>
      <c r="G114" s="708"/>
      <c r="H114" s="708"/>
      <c r="I114" s="708"/>
      <c r="J114" s="708"/>
      <c r="K114" s="708"/>
      <c r="L114" s="708"/>
    </row>
    <row r="115" spans="1:12">
      <c r="A115" s="150"/>
    </row>
    <row r="116" spans="1:12" ht="104.25" customHeight="1">
      <c r="A116" s="150">
        <f>+A114+1</f>
        <v>67</v>
      </c>
      <c r="B116" s="701" t="s">
        <v>552</v>
      </c>
      <c r="C116" s="701"/>
      <c r="D116" s="701"/>
      <c r="E116" s="701"/>
      <c r="F116" s="701"/>
      <c r="G116" s="701"/>
      <c r="H116" s="701"/>
      <c r="I116" s="701"/>
      <c r="J116" s="701"/>
      <c r="K116" s="701"/>
      <c r="L116" s="701"/>
    </row>
    <row r="117" spans="1:12">
      <c r="A117" s="150"/>
    </row>
    <row r="118" spans="1:12" ht="14.45" customHeight="1">
      <c r="A118" s="150">
        <f>+A116+1</f>
        <v>68</v>
      </c>
      <c r="B118" s="709" t="s">
        <v>553</v>
      </c>
      <c r="C118" s="709"/>
      <c r="D118" s="709"/>
      <c r="E118" s="709"/>
      <c r="F118" s="709"/>
      <c r="G118" s="709"/>
      <c r="H118" s="709"/>
      <c r="I118" s="709"/>
      <c r="J118" s="709"/>
      <c r="K118" s="709"/>
      <c r="L118" s="709"/>
    </row>
    <row r="119" spans="1:12" ht="14.45" customHeight="1">
      <c r="A119" s="150"/>
    </row>
    <row r="120" spans="1:12" ht="43.5" customHeight="1">
      <c r="A120" s="710">
        <f>+A118+1</f>
        <v>69</v>
      </c>
      <c r="B120" s="711" t="s">
        <v>554</v>
      </c>
      <c r="C120" s="712"/>
      <c r="D120" s="712"/>
      <c r="E120" s="712"/>
      <c r="F120" s="712"/>
      <c r="G120" s="712"/>
      <c r="H120" s="712"/>
      <c r="I120" s="712"/>
      <c r="J120" s="712"/>
      <c r="K120" s="712"/>
      <c r="L120" s="712"/>
    </row>
    <row r="121" spans="1:12">
      <c r="A121" s="710"/>
      <c r="B121" s="713" t="s">
        <v>555</v>
      </c>
      <c r="C121" s="714"/>
      <c r="D121" s="714"/>
      <c r="E121" s="714"/>
      <c r="F121" s="714"/>
      <c r="G121" s="714"/>
      <c r="H121" s="714"/>
      <c r="I121" s="714"/>
      <c r="J121" s="714"/>
      <c r="K121" s="714"/>
      <c r="L121" s="714"/>
    </row>
    <row r="122" spans="1:12">
      <c r="A122" s="150"/>
    </row>
    <row r="123" spans="1:12" ht="14.45" customHeight="1">
      <c r="A123" s="171">
        <f>+A120+1</f>
        <v>70</v>
      </c>
      <c r="B123" s="708" t="s">
        <v>556</v>
      </c>
      <c r="C123" s="708"/>
      <c r="D123" s="708"/>
      <c r="E123" s="708"/>
      <c r="F123" s="708"/>
      <c r="G123" s="708"/>
      <c r="H123" s="708"/>
      <c r="I123" s="708"/>
      <c r="J123" s="708"/>
      <c r="K123" s="708"/>
      <c r="L123" s="708"/>
    </row>
    <row r="124" spans="1:12">
      <c r="A124" s="150"/>
    </row>
    <row r="125" spans="1:12">
      <c r="A125" s="150"/>
    </row>
  </sheetData>
  <mergeCells count="19">
    <mergeCell ref="B123:L123"/>
    <mergeCell ref="B114:L114"/>
    <mergeCell ref="B116:L116"/>
    <mergeCell ref="B118:L118"/>
    <mergeCell ref="A120:A121"/>
    <mergeCell ref="B120:L120"/>
    <mergeCell ref="B121:L121"/>
    <mergeCell ref="B112:L112"/>
    <mergeCell ref="B6:N6"/>
    <mergeCell ref="B7:N7"/>
    <mergeCell ref="B16:N16"/>
    <mergeCell ref="B28:L28"/>
    <mergeCell ref="B48:N48"/>
    <mergeCell ref="B51:N51"/>
    <mergeCell ref="B71:L71"/>
    <mergeCell ref="B79:L79"/>
    <mergeCell ref="B83:L83"/>
    <mergeCell ref="B104:L104"/>
    <mergeCell ref="B108:L108"/>
  </mergeCells>
  <pageMargins left="0.7" right="0.7" top="0.75" bottom="0.75" header="0.3" footer="0.3"/>
  <pageSetup scale="47" orientation="portrait" r:id="rId1"/>
  <rowBreaks count="2" manualBreakCount="2">
    <brk id="51" max="13" man="1"/>
    <brk id="102" max="13" man="1"/>
  </rowBreaks>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6"/>
  <sheetViews>
    <sheetView view="pageBreakPreview" topLeftCell="A90" zoomScale="80" zoomScaleNormal="100" zoomScaleSheetLayoutView="80" workbookViewId="0">
      <selection activeCell="P1" sqref="P1"/>
    </sheetView>
  </sheetViews>
  <sheetFormatPr defaultColWidth="6.21875" defaultRowHeight="15"/>
  <cols>
    <col min="1" max="1" width="7.109375" style="234" customWidth="1"/>
    <col min="2" max="2" width="12.88671875" style="234" customWidth="1"/>
    <col min="3" max="3" width="6.33203125" style="234" customWidth="1"/>
    <col min="4" max="5" width="12.88671875" style="234" customWidth="1"/>
    <col min="6" max="6" width="8.77734375" style="234" customWidth="1"/>
    <col min="7" max="7" width="10.88671875" style="234" customWidth="1"/>
    <col min="8" max="9" width="12.88671875" style="234" customWidth="1"/>
    <col min="10" max="10" width="2.44140625" style="234" customWidth="1"/>
    <col min="11" max="12" width="12.5546875" style="234" customWidth="1"/>
    <col min="13" max="15" width="13.5546875" style="234" customWidth="1"/>
    <col min="16" max="16" width="12.5546875" style="234" customWidth="1"/>
    <col min="17" max="16384" width="6.21875" style="234"/>
  </cols>
  <sheetData>
    <row r="1" spans="1:16" s="236" customFormat="1">
      <c r="A1" s="233" t="s">
        <v>412</v>
      </c>
      <c r="B1" s="233"/>
      <c r="C1" s="233"/>
      <c r="D1" s="233"/>
      <c r="E1" s="233"/>
      <c r="F1" s="233"/>
      <c r="G1" s="233"/>
      <c r="H1" s="233"/>
      <c r="I1" s="233"/>
      <c r="J1" s="233"/>
      <c r="K1" s="233"/>
      <c r="L1" s="234"/>
      <c r="M1" s="234"/>
      <c r="N1" s="234"/>
      <c r="O1" s="234"/>
      <c r="P1" s="235" t="s">
        <v>557</v>
      </c>
    </row>
    <row r="2" spans="1:16" s="236" customFormat="1">
      <c r="A2" s="233" t="s">
        <v>558</v>
      </c>
      <c r="B2" s="135"/>
      <c r="C2" s="135"/>
      <c r="D2" s="135"/>
      <c r="E2" s="135"/>
      <c r="F2" s="135"/>
      <c r="G2" s="135"/>
      <c r="H2" s="135"/>
      <c r="I2" s="135"/>
      <c r="J2" s="135"/>
      <c r="K2" s="135"/>
      <c r="L2" s="144"/>
      <c r="M2" s="144"/>
      <c r="N2" s="144"/>
      <c r="O2" s="144"/>
      <c r="P2" s="144"/>
    </row>
    <row r="3" spans="1:16" s="238" customFormat="1" ht="14.25">
      <c r="A3" s="135" t="s">
        <v>559</v>
      </c>
      <c r="B3" s="237"/>
      <c r="C3" s="237"/>
      <c r="D3" s="237"/>
      <c r="E3" s="237"/>
      <c r="F3" s="237"/>
      <c r="G3" s="237"/>
      <c r="H3" s="237"/>
      <c r="K3" s="144"/>
      <c r="L3" s="149"/>
      <c r="M3" s="144"/>
      <c r="N3" s="144"/>
      <c r="O3" s="144"/>
      <c r="P3" s="144"/>
    </row>
    <row r="4" spans="1:16" s="238" customFormat="1" ht="14.25" customHeight="1">
      <c r="A4" s="140">
        <v>2025</v>
      </c>
      <c r="B4" s="140" t="s">
        <v>884</v>
      </c>
      <c r="C4" s="239"/>
      <c r="D4" s="237"/>
      <c r="E4" s="237"/>
      <c r="F4" s="237"/>
      <c r="G4" s="237"/>
      <c r="H4" s="237"/>
      <c r="K4" s="148"/>
      <c r="L4" s="149"/>
      <c r="M4" s="144"/>
      <c r="N4" s="144"/>
      <c r="O4" s="144"/>
      <c r="P4" s="144"/>
    </row>
    <row r="6" spans="1:16" s="238" customFormat="1">
      <c r="A6" s="240" t="s">
        <v>416</v>
      </c>
      <c r="B6" s="241"/>
      <c r="C6" s="241"/>
      <c r="D6" s="241"/>
      <c r="E6" s="241"/>
      <c r="F6" s="241"/>
      <c r="G6" s="241"/>
      <c r="H6" s="241"/>
      <c r="I6" s="241"/>
      <c r="J6" s="241"/>
      <c r="K6" s="148"/>
      <c r="L6" s="149"/>
      <c r="M6" s="144"/>
      <c r="N6" s="144"/>
      <c r="O6" s="144"/>
      <c r="P6" s="144"/>
    </row>
    <row r="7" spans="1:16" s="238" customFormat="1" ht="14.1" customHeight="1">
      <c r="A7" s="242">
        <v>1</v>
      </c>
      <c r="B7" s="243" t="s">
        <v>560</v>
      </c>
      <c r="D7" s="241"/>
      <c r="F7" s="244">
        <v>2025</v>
      </c>
      <c r="G7" s="241"/>
      <c r="H7" s="241"/>
      <c r="I7" s="241"/>
      <c r="J7" s="241"/>
      <c r="K7" s="148"/>
      <c r="L7" s="149"/>
      <c r="M7" s="144"/>
      <c r="N7" s="144"/>
      <c r="O7" s="144"/>
      <c r="P7" s="144"/>
    </row>
    <row r="8" spans="1:16" s="245" customFormat="1" ht="14.1" customHeight="1">
      <c r="A8" s="242">
        <f>+A7+1</f>
        <v>2</v>
      </c>
      <c r="B8" s="245" t="s">
        <v>561</v>
      </c>
      <c r="F8" s="246">
        <v>365</v>
      </c>
      <c r="K8" s="148"/>
      <c r="L8" s="149"/>
      <c r="M8" s="144"/>
      <c r="N8" s="144"/>
      <c r="O8" s="144"/>
      <c r="P8" s="144"/>
    </row>
    <row r="9" spans="1:16" s="245" customFormat="1" ht="14.1" customHeight="1">
      <c r="A9" s="242"/>
      <c r="K9" s="148"/>
      <c r="L9" s="149"/>
      <c r="M9" s="144"/>
      <c r="N9" s="144"/>
      <c r="O9" s="144"/>
      <c r="P9" s="144"/>
    </row>
    <row r="10" spans="1:16" s="245" customFormat="1" ht="45.75" customHeight="1">
      <c r="A10" s="242"/>
      <c r="B10" s="715" t="s">
        <v>562</v>
      </c>
      <c r="C10" s="715"/>
      <c r="D10" s="715"/>
      <c r="E10" s="715"/>
      <c r="F10" s="715"/>
      <c r="G10" s="715"/>
      <c r="H10" s="715"/>
      <c r="I10" s="715"/>
      <c r="K10" s="148"/>
      <c r="L10" s="149"/>
      <c r="M10" s="144"/>
      <c r="N10" s="144"/>
      <c r="O10" s="144"/>
      <c r="P10" s="144"/>
    </row>
    <row r="11" spans="1:16">
      <c r="A11" s="247"/>
    </row>
    <row r="12" spans="1:16" s="245" customFormat="1" ht="113.25" customHeight="1">
      <c r="A12" s="248">
        <f>+A8+1</f>
        <v>3</v>
      </c>
      <c r="B12" s="715" t="s">
        <v>563</v>
      </c>
      <c r="C12" s="715"/>
      <c r="D12" s="715"/>
      <c r="E12" s="715"/>
      <c r="F12" s="715"/>
      <c r="G12" s="715"/>
      <c r="H12" s="715"/>
      <c r="I12" s="715"/>
      <c r="J12" s="249"/>
      <c r="K12" s="148"/>
      <c r="L12" s="149"/>
      <c r="M12" s="144"/>
      <c r="N12" s="144"/>
      <c r="O12" s="144"/>
      <c r="P12" s="144"/>
    </row>
    <row r="13" spans="1:16" s="245" customFormat="1" ht="14.1" customHeight="1">
      <c r="A13" s="242"/>
      <c r="B13" s="250"/>
      <c r="I13" s="251"/>
      <c r="K13" s="252"/>
      <c r="L13" s="149"/>
      <c r="M13" s="144"/>
      <c r="N13" s="144"/>
      <c r="O13" s="144"/>
      <c r="P13" s="144"/>
    </row>
    <row r="14" spans="1:16" s="245" customFormat="1" ht="14.1" customHeight="1">
      <c r="A14" s="242">
        <f>A12+1</f>
        <v>4</v>
      </c>
      <c r="B14" s="253" t="s">
        <v>564</v>
      </c>
      <c r="C14" s="253"/>
      <c r="D14" s="253"/>
      <c r="E14" s="253"/>
      <c r="K14" s="252"/>
      <c r="L14" s="149"/>
      <c r="M14" s="144"/>
      <c r="N14" s="144"/>
      <c r="O14" s="144"/>
      <c r="P14" s="144"/>
    </row>
    <row r="15" spans="1:16" s="245" customFormat="1" ht="14.1" customHeight="1">
      <c r="A15" s="242"/>
      <c r="B15" s="253"/>
      <c r="C15" s="253"/>
      <c r="D15" s="253"/>
      <c r="E15" s="253"/>
      <c r="K15" s="252"/>
      <c r="L15" s="252"/>
      <c r="M15" s="252"/>
      <c r="N15" s="252"/>
      <c r="O15" s="252"/>
      <c r="P15" s="252"/>
    </row>
    <row r="16" spans="1:16" s="245" customFormat="1" ht="27.95" customHeight="1">
      <c r="A16" s="242">
        <f>A14+1</f>
        <v>5</v>
      </c>
      <c r="B16" s="253"/>
      <c r="C16" s="253"/>
      <c r="D16" s="253"/>
      <c r="G16" s="254" t="s">
        <v>565</v>
      </c>
      <c r="K16" s="252"/>
      <c r="L16" s="252"/>
      <c r="M16" s="252"/>
      <c r="N16" s="252"/>
      <c r="O16" s="252"/>
      <c r="P16" s="252"/>
    </row>
    <row r="17" spans="1:16" s="245" customFormat="1" ht="14.1" customHeight="1">
      <c r="A17" s="242">
        <f t="shared" ref="A17:A22" si="0">+A16+1</f>
        <v>6</v>
      </c>
      <c r="B17" s="243" t="s">
        <v>566</v>
      </c>
      <c r="C17" s="243"/>
      <c r="D17" s="243"/>
      <c r="G17" s="255">
        <v>0</v>
      </c>
      <c r="H17" s="256"/>
      <c r="K17" s="252"/>
      <c r="L17" s="252"/>
      <c r="M17" s="252"/>
      <c r="N17" s="252"/>
      <c r="O17" s="252"/>
      <c r="P17" s="252"/>
    </row>
    <row r="18" spans="1:16" s="245" customFormat="1" ht="14.1" customHeight="1">
      <c r="A18" s="242">
        <f t="shared" si="0"/>
        <v>7</v>
      </c>
      <c r="B18" s="243" t="s">
        <v>567</v>
      </c>
      <c r="C18" s="243"/>
      <c r="D18" s="243"/>
      <c r="G18" s="255">
        <v>0</v>
      </c>
      <c r="H18" s="256"/>
      <c r="K18" s="252"/>
      <c r="L18" s="252"/>
      <c r="M18" s="252"/>
      <c r="N18" s="252"/>
      <c r="O18" s="252"/>
      <c r="P18" s="252"/>
    </row>
    <row r="19" spans="1:16" s="245" customFormat="1" ht="14.1" customHeight="1">
      <c r="A19" s="242">
        <f t="shared" si="0"/>
        <v>8</v>
      </c>
      <c r="B19" s="243" t="s">
        <v>568</v>
      </c>
      <c r="C19" s="243"/>
      <c r="D19" s="243"/>
      <c r="G19" s="257">
        <v>0</v>
      </c>
      <c r="H19" s="256"/>
      <c r="K19" s="252"/>
      <c r="L19" s="252"/>
      <c r="M19" s="252"/>
      <c r="N19" s="252"/>
      <c r="O19" s="252"/>
      <c r="P19" s="252"/>
    </row>
    <row r="20" spans="1:16" s="245" customFormat="1" ht="14.1" customHeight="1">
      <c r="A20" s="242">
        <f t="shared" si="0"/>
        <v>9</v>
      </c>
      <c r="B20" s="243" t="s">
        <v>569</v>
      </c>
      <c r="C20" s="243"/>
      <c r="D20" s="243"/>
      <c r="G20" s="258">
        <f>+G17-G19-G18</f>
        <v>0</v>
      </c>
      <c r="H20" s="256"/>
      <c r="K20" s="252"/>
      <c r="L20" s="252"/>
      <c r="M20" s="252"/>
      <c r="N20" s="252"/>
      <c r="O20" s="252"/>
      <c r="P20" s="252"/>
    </row>
    <row r="21" spans="1:16" s="245" customFormat="1" ht="14.1" customHeight="1">
      <c r="A21" s="242">
        <f t="shared" si="0"/>
        <v>10</v>
      </c>
      <c r="B21" s="243" t="s">
        <v>570</v>
      </c>
      <c r="C21" s="243"/>
      <c r="D21" s="243"/>
      <c r="G21" s="257">
        <v>0</v>
      </c>
      <c r="H21" s="256"/>
      <c r="I21" s="258"/>
      <c r="K21" s="252"/>
      <c r="L21" s="252"/>
      <c r="M21" s="252"/>
      <c r="N21" s="252"/>
      <c r="O21" s="252"/>
      <c r="P21" s="252"/>
    </row>
    <row r="22" spans="1:16" s="245" customFormat="1" ht="14.1" customHeight="1" thickBot="1">
      <c r="A22" s="242">
        <f t="shared" si="0"/>
        <v>11</v>
      </c>
      <c r="B22" s="243" t="s">
        <v>571</v>
      </c>
      <c r="C22" s="243"/>
      <c r="D22" s="243"/>
      <c r="G22" s="259">
        <f>+G20-G21</f>
        <v>0</v>
      </c>
      <c r="H22" s="256"/>
      <c r="I22" s="258"/>
      <c r="K22" s="252"/>
      <c r="L22" s="252"/>
      <c r="M22" s="252"/>
      <c r="N22" s="252"/>
      <c r="O22" s="252"/>
      <c r="P22" s="252"/>
    </row>
    <row r="23" spans="1:16" s="245" customFormat="1" ht="14.1" customHeight="1" thickTop="1">
      <c r="A23" s="242"/>
      <c r="B23" s="243"/>
      <c r="C23" s="243"/>
      <c r="D23" s="243"/>
      <c r="G23" s="258"/>
      <c r="H23" s="256"/>
      <c r="K23" s="252"/>
      <c r="L23" s="252"/>
      <c r="M23" s="252"/>
      <c r="N23" s="252"/>
      <c r="O23" s="252"/>
      <c r="P23" s="252"/>
    </row>
    <row r="24" spans="1:16" s="245" customFormat="1" ht="14.1" customHeight="1">
      <c r="A24" s="242">
        <f>+A22+1</f>
        <v>12</v>
      </c>
      <c r="B24" s="243" t="s">
        <v>572</v>
      </c>
      <c r="C24" s="243"/>
      <c r="D24" s="243"/>
      <c r="G24" s="255">
        <v>0</v>
      </c>
      <c r="H24" s="256"/>
      <c r="K24" s="252"/>
      <c r="L24" s="252"/>
      <c r="M24" s="252"/>
      <c r="N24" s="252"/>
      <c r="O24" s="252"/>
      <c r="P24" s="252"/>
    </row>
    <row r="25" spans="1:16" s="245" customFormat="1" ht="14.1" customHeight="1">
      <c r="A25" s="242">
        <f>+A24+1</f>
        <v>13</v>
      </c>
      <c r="B25" s="243" t="s">
        <v>567</v>
      </c>
      <c r="C25" s="243"/>
      <c r="D25" s="243"/>
      <c r="G25" s="255">
        <v>0</v>
      </c>
      <c r="H25" s="256"/>
      <c r="K25" s="252"/>
      <c r="L25" s="252"/>
      <c r="M25" s="252"/>
      <c r="N25" s="252"/>
      <c r="O25" s="252"/>
      <c r="P25" s="252"/>
    </row>
    <row r="26" spans="1:16" s="245" customFormat="1" ht="14.1" customHeight="1">
      <c r="A26" s="242">
        <f>+A25+1</f>
        <v>14</v>
      </c>
      <c r="B26" s="243" t="s">
        <v>568</v>
      </c>
      <c r="C26" s="243"/>
      <c r="D26" s="243"/>
      <c r="G26" s="257">
        <v>0</v>
      </c>
      <c r="H26" s="256"/>
      <c r="K26" s="252"/>
      <c r="L26" s="252"/>
      <c r="M26" s="252"/>
      <c r="N26" s="252"/>
      <c r="O26" s="252"/>
      <c r="P26" s="252"/>
    </row>
    <row r="27" spans="1:16" s="245" customFormat="1" ht="14.1" customHeight="1">
      <c r="A27" s="242">
        <f>+A26+1</f>
        <v>15</v>
      </c>
      <c r="B27" s="243" t="s">
        <v>569</v>
      </c>
      <c r="C27" s="243"/>
      <c r="D27" s="243"/>
      <c r="G27" s="258">
        <f>+G24-G26</f>
        <v>0</v>
      </c>
      <c r="H27" s="256"/>
      <c r="K27" s="252"/>
      <c r="L27" s="252"/>
      <c r="M27" s="252"/>
      <c r="N27" s="252"/>
      <c r="O27" s="252"/>
      <c r="P27" s="252"/>
    </row>
    <row r="28" spans="1:16" s="245" customFormat="1" ht="14.1" customHeight="1">
      <c r="A28" s="242">
        <f>+A27+1</f>
        <v>16</v>
      </c>
      <c r="B28" s="243" t="s">
        <v>573</v>
      </c>
      <c r="C28" s="243"/>
      <c r="D28" s="243"/>
      <c r="G28" s="257">
        <v>0</v>
      </c>
      <c r="H28" s="256"/>
      <c r="K28" s="252"/>
      <c r="L28" s="252"/>
      <c r="M28" s="252"/>
      <c r="N28" s="252"/>
      <c r="O28" s="252"/>
      <c r="P28" s="252"/>
    </row>
    <row r="29" spans="1:16" s="245" customFormat="1" ht="14.1" customHeight="1" thickBot="1">
      <c r="A29" s="242">
        <f>+A28+1</f>
        <v>17</v>
      </c>
      <c r="B29" s="243" t="s">
        <v>574</v>
      </c>
      <c r="C29" s="243"/>
      <c r="D29" s="243"/>
      <c r="G29" s="259">
        <f>+G27-G28</f>
        <v>0</v>
      </c>
      <c r="H29" s="256"/>
      <c r="K29" s="252"/>
      <c r="L29" s="252"/>
      <c r="M29" s="252"/>
      <c r="N29" s="252"/>
      <c r="O29" s="252"/>
      <c r="P29" s="252"/>
    </row>
    <row r="30" spans="1:16" s="245" customFormat="1" ht="14.1" customHeight="1" thickTop="1">
      <c r="A30" s="242"/>
      <c r="B30" s="243"/>
      <c r="C30" s="243"/>
      <c r="D30" s="243"/>
      <c r="G30" s="258"/>
      <c r="H30" s="256"/>
      <c r="K30" s="252"/>
      <c r="L30" s="252"/>
      <c r="M30" s="252"/>
      <c r="N30" s="252"/>
      <c r="O30" s="252"/>
      <c r="P30" s="252"/>
    </row>
    <row r="31" spans="1:16" s="245" customFormat="1" ht="14.1" customHeight="1">
      <c r="A31" s="242">
        <f>+A29+1</f>
        <v>18</v>
      </c>
      <c r="B31" s="243" t="s">
        <v>575</v>
      </c>
      <c r="C31" s="243"/>
      <c r="D31" s="243"/>
      <c r="G31" s="258">
        <f>P51</f>
        <v>0</v>
      </c>
      <c r="H31" s="250" t="str">
        <f>"From Line "&amp;A51&amp;P36</f>
        <v>From Line 36(n)</v>
      </c>
      <c r="K31" s="252"/>
      <c r="L31" s="252"/>
      <c r="M31" s="252"/>
      <c r="N31" s="252"/>
      <c r="O31" s="252"/>
      <c r="P31" s="252"/>
    </row>
    <row r="32" spans="1:16" s="245" customFormat="1" ht="14.1" customHeight="1">
      <c r="A32" s="242">
        <f>+A31+1</f>
        <v>19</v>
      </c>
      <c r="B32" s="243" t="s">
        <v>576</v>
      </c>
      <c r="C32" s="243"/>
      <c r="D32" s="243"/>
      <c r="G32" s="258">
        <f>+(G22+G29)/2</f>
        <v>0</v>
      </c>
      <c r="H32" s="256"/>
      <c r="K32" s="252"/>
      <c r="L32" s="252"/>
      <c r="M32" s="252"/>
      <c r="N32" s="252"/>
      <c r="O32" s="252"/>
      <c r="P32" s="252"/>
    </row>
    <row r="33" spans="1:16" s="245" customFormat="1" ht="14.1" customHeight="1" thickBot="1">
      <c r="A33" s="242">
        <f>+A32+1</f>
        <v>20</v>
      </c>
      <c r="B33" s="243" t="s">
        <v>577</v>
      </c>
      <c r="C33" s="243"/>
      <c r="D33" s="243"/>
      <c r="G33" s="259">
        <f>+G31+G32</f>
        <v>0</v>
      </c>
      <c r="H33" s="250" t="s">
        <v>578</v>
      </c>
      <c r="K33" s="252"/>
      <c r="L33" s="252"/>
      <c r="M33" s="252"/>
      <c r="N33" s="252"/>
      <c r="O33" s="252"/>
      <c r="P33" s="252"/>
    </row>
    <row r="34" spans="1:16" s="245" customFormat="1" ht="14.1" customHeight="1" thickTop="1">
      <c r="A34" s="242"/>
      <c r="B34" s="253"/>
      <c r="C34" s="253"/>
      <c r="D34" s="253"/>
      <c r="F34" s="260"/>
      <c r="I34" s="251"/>
      <c r="J34" s="256"/>
      <c r="K34" s="252"/>
      <c r="L34" s="252"/>
      <c r="M34" s="252"/>
      <c r="N34" s="252"/>
      <c r="O34" s="252"/>
      <c r="P34" s="252"/>
    </row>
    <row r="35" spans="1:16" ht="14.1" customHeight="1">
      <c r="A35" s="242">
        <f>A33+1</f>
        <v>21</v>
      </c>
      <c r="B35" s="253" t="s">
        <v>564</v>
      </c>
      <c r="C35" s="261"/>
      <c r="D35" s="236"/>
      <c r="E35" s="236"/>
      <c r="F35" s="236"/>
      <c r="G35" s="236"/>
      <c r="H35" s="236"/>
      <c r="I35" s="236"/>
      <c r="K35" s="252" t="s">
        <v>579</v>
      </c>
      <c r="L35" s="252"/>
      <c r="M35" s="252"/>
      <c r="N35" s="252"/>
      <c r="O35" s="252"/>
      <c r="P35" s="252"/>
    </row>
    <row r="36" spans="1:16" ht="14.1" customHeight="1">
      <c r="A36" s="242"/>
      <c r="B36" s="163" t="s">
        <v>456</v>
      </c>
      <c r="C36" s="164" t="s">
        <v>457</v>
      </c>
      <c r="D36" s="262" t="s">
        <v>458</v>
      </c>
      <c r="E36" s="262" t="s">
        <v>459</v>
      </c>
      <c r="F36" s="262" t="s">
        <v>460</v>
      </c>
      <c r="G36" s="262" t="s">
        <v>461</v>
      </c>
      <c r="H36" s="262" t="s">
        <v>472</v>
      </c>
      <c r="I36" s="262" t="s">
        <v>473</v>
      </c>
      <c r="K36" s="262" t="s">
        <v>474</v>
      </c>
      <c r="L36" s="262" t="s">
        <v>475</v>
      </c>
      <c r="M36" s="262" t="s">
        <v>505</v>
      </c>
      <c r="N36" s="262" t="s">
        <v>580</v>
      </c>
      <c r="O36" s="262" t="s">
        <v>581</v>
      </c>
      <c r="P36" s="262" t="s">
        <v>582</v>
      </c>
    </row>
    <row r="37" spans="1:16" ht="182.25" customHeight="1">
      <c r="A37" s="248">
        <f>+A35+1</f>
        <v>22</v>
      </c>
      <c r="B37" s="263" t="s">
        <v>583</v>
      </c>
      <c r="C37" s="263" t="s">
        <v>584</v>
      </c>
      <c r="D37" s="264" t="s">
        <v>585</v>
      </c>
      <c r="E37" s="264" t="s">
        <v>586</v>
      </c>
      <c r="F37" s="264" t="s">
        <v>587</v>
      </c>
      <c r="G37" s="264" t="s">
        <v>588</v>
      </c>
      <c r="H37" s="264" t="s">
        <v>589</v>
      </c>
      <c r="I37" s="264" t="s">
        <v>590</v>
      </c>
      <c r="K37" s="264" t="s">
        <v>591</v>
      </c>
      <c r="L37" s="264" t="s">
        <v>592</v>
      </c>
      <c r="M37" s="264" t="s">
        <v>593</v>
      </c>
      <c r="N37" s="264" t="s">
        <v>594</v>
      </c>
      <c r="O37" s="264" t="s">
        <v>595</v>
      </c>
      <c r="P37" s="264" t="s">
        <v>596</v>
      </c>
    </row>
    <row r="38" spans="1:16" ht="30">
      <c r="A38" s="265">
        <f t="shared" ref="A38:A52" si="1">+A37+1</f>
        <v>23</v>
      </c>
      <c r="B38" s="266"/>
      <c r="C38" s="266"/>
      <c r="D38" s="267" t="s">
        <v>2</v>
      </c>
      <c r="E38" s="267" t="s">
        <v>597</v>
      </c>
      <c r="F38" s="267"/>
      <c r="G38" s="267" t="s">
        <v>598</v>
      </c>
      <c r="H38" s="267" t="s">
        <v>599</v>
      </c>
      <c r="I38" s="267" t="s">
        <v>600</v>
      </c>
      <c r="J38" s="268"/>
      <c r="K38" s="267"/>
      <c r="L38" s="267" t="s">
        <v>601</v>
      </c>
      <c r="M38" s="267" t="s">
        <v>602</v>
      </c>
      <c r="N38" s="267" t="s">
        <v>603</v>
      </c>
      <c r="O38" s="267" t="s">
        <v>604</v>
      </c>
      <c r="P38" s="267" t="s">
        <v>605</v>
      </c>
    </row>
    <row r="39" spans="1:16" ht="14.1" customHeight="1">
      <c r="A39" s="248">
        <f t="shared" si="1"/>
        <v>24</v>
      </c>
      <c r="B39" s="269" t="s">
        <v>606</v>
      </c>
      <c r="C39" s="270">
        <v>2024</v>
      </c>
      <c r="D39" s="271" t="s">
        <v>44</v>
      </c>
      <c r="E39" s="272">
        <v>0</v>
      </c>
      <c r="F39" s="273" t="s">
        <v>44</v>
      </c>
      <c r="G39" s="273">
        <f>F8</f>
        <v>365</v>
      </c>
      <c r="H39" s="274" t="s">
        <v>44</v>
      </c>
      <c r="I39" s="275">
        <f>E39</f>
        <v>0</v>
      </c>
      <c r="K39" s="271" t="s">
        <v>44</v>
      </c>
      <c r="L39" s="271" t="s">
        <v>44</v>
      </c>
      <c r="M39" s="271" t="s">
        <v>44</v>
      </c>
      <c r="N39" s="271" t="s">
        <v>44</v>
      </c>
      <c r="O39" s="271" t="s">
        <v>44</v>
      </c>
      <c r="P39" s="255">
        <f>G21</f>
        <v>0</v>
      </c>
    </row>
    <row r="40" spans="1:16" ht="14.1" customHeight="1">
      <c r="A40" s="242">
        <f t="shared" si="1"/>
        <v>25</v>
      </c>
      <c r="B40" s="269" t="s">
        <v>607</v>
      </c>
      <c r="C40" s="270">
        <v>2025</v>
      </c>
      <c r="D40" s="271">
        <v>0</v>
      </c>
      <c r="E40" s="275">
        <f t="shared" ref="E40:E51" si="2">E39+D40</f>
        <v>0</v>
      </c>
      <c r="F40" s="276"/>
      <c r="G40" s="273">
        <f t="shared" ref="G40:G51" si="3">G39</f>
        <v>365</v>
      </c>
      <c r="H40" s="275">
        <f t="shared" ref="H40:H51" si="4">IFERROR(D40*F40/G40,0)</f>
        <v>0</v>
      </c>
      <c r="I40" s="275">
        <f t="shared" ref="I40:I51" si="5">+I39+H40</f>
        <v>0</v>
      </c>
      <c r="K40" s="255">
        <v>0</v>
      </c>
      <c r="L40" s="275">
        <f t="shared" ref="L40:L51" si="6">K40-D40</f>
        <v>0</v>
      </c>
      <c r="M40" s="275">
        <f t="shared" ref="M40:M51" si="7">IF(AND(D40&gt;=0,K40&gt;=0),IF(L40&gt;=0,H40,K40/D40*H40),IF(AND(D40&lt;0,K40&lt;0),IF(L40&lt;0,H40,K40/D40*H40),0))</f>
        <v>0</v>
      </c>
      <c r="N40" s="275">
        <f t="shared" ref="N40:N51" si="8">IF(AND(D40&gt;=0,K40&gt;=0),IF(L40&gt;=0,L40*50%,0),IF(AND(D40&lt;0,K40&lt;0),IF(L40&lt;0,L40*50%,0),0))</f>
        <v>0</v>
      </c>
      <c r="O40" s="275">
        <f t="shared" ref="O40:O51" si="9">IF(AND(D40&gt;=0,K40&lt;=0),K40*50%,IF(AND(D40&lt;0,K40&gt;=0),K40*50%,0))</f>
        <v>0</v>
      </c>
      <c r="P40" s="275">
        <f t="shared" ref="P40:P51" si="10">P39+M40+N40+O40</f>
        <v>0</v>
      </c>
    </row>
    <row r="41" spans="1:16" ht="14.1" customHeight="1">
      <c r="A41" s="242">
        <f t="shared" si="1"/>
        <v>26</v>
      </c>
      <c r="B41" s="269" t="s">
        <v>608</v>
      </c>
      <c r="C41" s="270">
        <v>2025</v>
      </c>
      <c r="D41" s="271">
        <v>0</v>
      </c>
      <c r="E41" s="275">
        <f t="shared" si="2"/>
        <v>0</v>
      </c>
      <c r="F41" s="273">
        <v>307</v>
      </c>
      <c r="G41" s="273">
        <f t="shared" si="3"/>
        <v>365</v>
      </c>
      <c r="H41" s="275">
        <f t="shared" si="4"/>
        <v>0</v>
      </c>
      <c r="I41" s="275">
        <f t="shared" si="5"/>
        <v>0</v>
      </c>
      <c r="K41" s="255">
        <v>0</v>
      </c>
      <c r="L41" s="275">
        <f t="shared" si="6"/>
        <v>0</v>
      </c>
      <c r="M41" s="275">
        <f t="shared" si="7"/>
        <v>0</v>
      </c>
      <c r="N41" s="275">
        <f t="shared" si="8"/>
        <v>0</v>
      </c>
      <c r="O41" s="275">
        <f t="shared" si="9"/>
        <v>0</v>
      </c>
      <c r="P41" s="275">
        <f t="shared" si="10"/>
        <v>0</v>
      </c>
    </row>
    <row r="42" spans="1:16" ht="14.1" customHeight="1">
      <c r="A42" s="242">
        <f t="shared" si="1"/>
        <v>27</v>
      </c>
      <c r="B42" s="269" t="s">
        <v>609</v>
      </c>
      <c r="C42" s="270">
        <v>2025</v>
      </c>
      <c r="D42" s="271">
        <v>0</v>
      </c>
      <c r="E42" s="275">
        <f t="shared" si="2"/>
        <v>0</v>
      </c>
      <c r="F42" s="273">
        <v>276</v>
      </c>
      <c r="G42" s="273">
        <f t="shared" si="3"/>
        <v>365</v>
      </c>
      <c r="H42" s="275">
        <f t="shared" si="4"/>
        <v>0</v>
      </c>
      <c r="I42" s="275">
        <f t="shared" si="5"/>
        <v>0</v>
      </c>
      <c r="K42" s="255">
        <v>0</v>
      </c>
      <c r="L42" s="275">
        <f t="shared" si="6"/>
        <v>0</v>
      </c>
      <c r="M42" s="275">
        <f t="shared" si="7"/>
        <v>0</v>
      </c>
      <c r="N42" s="275">
        <f t="shared" si="8"/>
        <v>0</v>
      </c>
      <c r="O42" s="275">
        <f t="shared" si="9"/>
        <v>0</v>
      </c>
      <c r="P42" s="275">
        <f t="shared" si="10"/>
        <v>0</v>
      </c>
    </row>
    <row r="43" spans="1:16" ht="14.1" customHeight="1">
      <c r="A43" s="242">
        <f t="shared" si="1"/>
        <v>28</v>
      </c>
      <c r="B43" s="269" t="s">
        <v>610</v>
      </c>
      <c r="C43" s="270">
        <v>2025</v>
      </c>
      <c r="D43" s="271">
        <v>0</v>
      </c>
      <c r="E43" s="275">
        <f t="shared" si="2"/>
        <v>0</v>
      </c>
      <c r="F43" s="273">
        <v>246</v>
      </c>
      <c r="G43" s="273">
        <f t="shared" si="3"/>
        <v>365</v>
      </c>
      <c r="H43" s="275">
        <f t="shared" si="4"/>
        <v>0</v>
      </c>
      <c r="I43" s="275">
        <f t="shared" si="5"/>
        <v>0</v>
      </c>
      <c r="K43" s="255">
        <v>0</v>
      </c>
      <c r="L43" s="275">
        <f t="shared" si="6"/>
        <v>0</v>
      </c>
      <c r="M43" s="275">
        <f t="shared" si="7"/>
        <v>0</v>
      </c>
      <c r="N43" s="275">
        <f t="shared" si="8"/>
        <v>0</v>
      </c>
      <c r="O43" s="275">
        <f t="shared" si="9"/>
        <v>0</v>
      </c>
      <c r="P43" s="275">
        <f t="shared" si="10"/>
        <v>0</v>
      </c>
    </row>
    <row r="44" spans="1:16" ht="14.1" customHeight="1">
      <c r="A44" s="242">
        <f t="shared" si="1"/>
        <v>29</v>
      </c>
      <c r="B44" s="269" t="s">
        <v>611</v>
      </c>
      <c r="C44" s="270">
        <v>2025</v>
      </c>
      <c r="D44" s="271">
        <v>0</v>
      </c>
      <c r="E44" s="275">
        <f t="shared" si="2"/>
        <v>0</v>
      </c>
      <c r="F44" s="273">
        <v>215</v>
      </c>
      <c r="G44" s="273">
        <f t="shared" si="3"/>
        <v>365</v>
      </c>
      <c r="H44" s="275">
        <f t="shared" si="4"/>
        <v>0</v>
      </c>
      <c r="I44" s="275">
        <f t="shared" si="5"/>
        <v>0</v>
      </c>
      <c r="K44" s="255">
        <v>0</v>
      </c>
      <c r="L44" s="275">
        <f t="shared" si="6"/>
        <v>0</v>
      </c>
      <c r="M44" s="275">
        <f t="shared" si="7"/>
        <v>0</v>
      </c>
      <c r="N44" s="275">
        <f t="shared" si="8"/>
        <v>0</v>
      </c>
      <c r="O44" s="275">
        <f t="shared" si="9"/>
        <v>0</v>
      </c>
      <c r="P44" s="275">
        <f t="shared" si="10"/>
        <v>0</v>
      </c>
    </row>
    <row r="45" spans="1:16" ht="14.1" customHeight="1">
      <c r="A45" s="242">
        <f t="shared" si="1"/>
        <v>30</v>
      </c>
      <c r="B45" s="269" t="s">
        <v>612</v>
      </c>
      <c r="C45" s="270">
        <v>2025</v>
      </c>
      <c r="D45" s="271">
        <v>0</v>
      </c>
      <c r="E45" s="275">
        <f t="shared" si="2"/>
        <v>0</v>
      </c>
      <c r="F45" s="273">
        <v>185</v>
      </c>
      <c r="G45" s="273">
        <f t="shared" si="3"/>
        <v>365</v>
      </c>
      <c r="H45" s="275">
        <f t="shared" si="4"/>
        <v>0</v>
      </c>
      <c r="I45" s="275">
        <f t="shared" si="5"/>
        <v>0</v>
      </c>
      <c r="K45" s="255">
        <v>0</v>
      </c>
      <c r="L45" s="275">
        <f t="shared" si="6"/>
        <v>0</v>
      </c>
      <c r="M45" s="275">
        <f t="shared" si="7"/>
        <v>0</v>
      </c>
      <c r="N45" s="275">
        <f t="shared" si="8"/>
        <v>0</v>
      </c>
      <c r="O45" s="275">
        <f t="shared" si="9"/>
        <v>0</v>
      </c>
      <c r="P45" s="275">
        <f t="shared" si="10"/>
        <v>0</v>
      </c>
    </row>
    <row r="46" spans="1:16" ht="14.1" customHeight="1">
      <c r="A46" s="242">
        <f t="shared" si="1"/>
        <v>31</v>
      </c>
      <c r="B46" s="269" t="s">
        <v>613</v>
      </c>
      <c r="C46" s="270">
        <v>2025</v>
      </c>
      <c r="D46" s="271">
        <v>0</v>
      </c>
      <c r="E46" s="275">
        <f t="shared" si="2"/>
        <v>0</v>
      </c>
      <c r="F46" s="273">
        <v>154</v>
      </c>
      <c r="G46" s="273">
        <f t="shared" si="3"/>
        <v>365</v>
      </c>
      <c r="H46" s="275">
        <f t="shared" si="4"/>
        <v>0</v>
      </c>
      <c r="I46" s="275">
        <f t="shared" si="5"/>
        <v>0</v>
      </c>
      <c r="K46" s="255">
        <v>0</v>
      </c>
      <c r="L46" s="275">
        <f t="shared" si="6"/>
        <v>0</v>
      </c>
      <c r="M46" s="275">
        <f t="shared" si="7"/>
        <v>0</v>
      </c>
      <c r="N46" s="275">
        <f t="shared" si="8"/>
        <v>0</v>
      </c>
      <c r="O46" s="275">
        <f t="shared" si="9"/>
        <v>0</v>
      </c>
      <c r="P46" s="275">
        <f t="shared" si="10"/>
        <v>0</v>
      </c>
    </row>
    <row r="47" spans="1:16" ht="14.1" customHeight="1">
      <c r="A47" s="242">
        <f t="shared" si="1"/>
        <v>32</v>
      </c>
      <c r="B47" s="269" t="s">
        <v>614</v>
      </c>
      <c r="C47" s="270">
        <v>2025</v>
      </c>
      <c r="D47" s="271">
        <v>0</v>
      </c>
      <c r="E47" s="275">
        <f t="shared" si="2"/>
        <v>0</v>
      </c>
      <c r="F47" s="273">
        <v>123</v>
      </c>
      <c r="G47" s="273">
        <f t="shared" si="3"/>
        <v>365</v>
      </c>
      <c r="H47" s="275">
        <f t="shared" si="4"/>
        <v>0</v>
      </c>
      <c r="I47" s="275">
        <f t="shared" si="5"/>
        <v>0</v>
      </c>
      <c r="K47" s="255">
        <v>0</v>
      </c>
      <c r="L47" s="275">
        <f t="shared" si="6"/>
        <v>0</v>
      </c>
      <c r="M47" s="275">
        <f t="shared" si="7"/>
        <v>0</v>
      </c>
      <c r="N47" s="275">
        <f t="shared" si="8"/>
        <v>0</v>
      </c>
      <c r="O47" s="275">
        <f t="shared" si="9"/>
        <v>0</v>
      </c>
      <c r="P47" s="275">
        <f t="shared" si="10"/>
        <v>0</v>
      </c>
    </row>
    <row r="48" spans="1:16" ht="14.1" customHeight="1">
      <c r="A48" s="242">
        <f t="shared" si="1"/>
        <v>33</v>
      </c>
      <c r="B48" s="269" t="s">
        <v>615</v>
      </c>
      <c r="C48" s="270">
        <v>2025</v>
      </c>
      <c r="D48" s="271">
        <v>0</v>
      </c>
      <c r="E48" s="275">
        <f t="shared" si="2"/>
        <v>0</v>
      </c>
      <c r="F48" s="273">
        <v>93</v>
      </c>
      <c r="G48" s="273">
        <f t="shared" si="3"/>
        <v>365</v>
      </c>
      <c r="H48" s="275">
        <f t="shared" si="4"/>
        <v>0</v>
      </c>
      <c r="I48" s="275">
        <f t="shared" si="5"/>
        <v>0</v>
      </c>
      <c r="K48" s="255">
        <v>0</v>
      </c>
      <c r="L48" s="275">
        <f t="shared" si="6"/>
        <v>0</v>
      </c>
      <c r="M48" s="275">
        <f t="shared" si="7"/>
        <v>0</v>
      </c>
      <c r="N48" s="275">
        <f t="shared" si="8"/>
        <v>0</v>
      </c>
      <c r="O48" s="275">
        <f t="shared" si="9"/>
        <v>0</v>
      </c>
      <c r="P48" s="275">
        <f t="shared" si="10"/>
        <v>0</v>
      </c>
    </row>
    <row r="49" spans="1:16" ht="14.1" customHeight="1">
      <c r="A49" s="242">
        <f t="shared" si="1"/>
        <v>34</v>
      </c>
      <c r="B49" s="269" t="s">
        <v>616</v>
      </c>
      <c r="C49" s="270">
        <v>2025</v>
      </c>
      <c r="D49" s="271">
        <v>0</v>
      </c>
      <c r="E49" s="275">
        <f t="shared" si="2"/>
        <v>0</v>
      </c>
      <c r="F49" s="273">
        <v>62</v>
      </c>
      <c r="G49" s="273">
        <f t="shared" si="3"/>
        <v>365</v>
      </c>
      <c r="H49" s="275">
        <f t="shared" si="4"/>
        <v>0</v>
      </c>
      <c r="I49" s="275">
        <f t="shared" si="5"/>
        <v>0</v>
      </c>
      <c r="K49" s="255">
        <v>0</v>
      </c>
      <c r="L49" s="275">
        <f t="shared" si="6"/>
        <v>0</v>
      </c>
      <c r="M49" s="275">
        <f t="shared" si="7"/>
        <v>0</v>
      </c>
      <c r="N49" s="275">
        <f t="shared" si="8"/>
        <v>0</v>
      </c>
      <c r="O49" s="275">
        <f t="shared" si="9"/>
        <v>0</v>
      </c>
      <c r="P49" s="275">
        <f t="shared" si="10"/>
        <v>0</v>
      </c>
    </row>
    <row r="50" spans="1:16" ht="14.1" customHeight="1">
      <c r="A50" s="242">
        <f t="shared" si="1"/>
        <v>35</v>
      </c>
      <c r="B50" s="269" t="s">
        <v>617</v>
      </c>
      <c r="C50" s="270">
        <v>2025</v>
      </c>
      <c r="D50" s="271">
        <v>0</v>
      </c>
      <c r="E50" s="275">
        <f t="shared" si="2"/>
        <v>0</v>
      </c>
      <c r="F50" s="273">
        <v>32</v>
      </c>
      <c r="G50" s="273">
        <f t="shared" si="3"/>
        <v>365</v>
      </c>
      <c r="H50" s="275">
        <f t="shared" si="4"/>
        <v>0</v>
      </c>
      <c r="I50" s="275">
        <f t="shared" si="5"/>
        <v>0</v>
      </c>
      <c r="K50" s="255">
        <v>0</v>
      </c>
      <c r="L50" s="275">
        <f t="shared" si="6"/>
        <v>0</v>
      </c>
      <c r="M50" s="275">
        <f t="shared" si="7"/>
        <v>0</v>
      </c>
      <c r="N50" s="275">
        <f t="shared" si="8"/>
        <v>0</v>
      </c>
      <c r="O50" s="275">
        <f t="shared" si="9"/>
        <v>0</v>
      </c>
      <c r="P50" s="275">
        <f t="shared" si="10"/>
        <v>0</v>
      </c>
    </row>
    <row r="51" spans="1:16" ht="14.1" customHeight="1">
      <c r="A51" s="242">
        <f t="shared" si="1"/>
        <v>36</v>
      </c>
      <c r="B51" s="269" t="s">
        <v>618</v>
      </c>
      <c r="C51" s="270">
        <v>2025</v>
      </c>
      <c r="D51" s="271">
        <v>0</v>
      </c>
      <c r="E51" s="275">
        <f t="shared" si="2"/>
        <v>0</v>
      </c>
      <c r="F51" s="273">
        <v>1</v>
      </c>
      <c r="G51" s="273">
        <f t="shared" si="3"/>
        <v>365</v>
      </c>
      <c r="H51" s="275">
        <f t="shared" si="4"/>
        <v>0</v>
      </c>
      <c r="I51" s="277">
        <f t="shared" si="5"/>
        <v>0</v>
      </c>
      <c r="K51" s="255">
        <v>0</v>
      </c>
      <c r="L51" s="275">
        <f t="shared" si="6"/>
        <v>0</v>
      </c>
      <c r="M51" s="275">
        <f t="shared" si="7"/>
        <v>0</v>
      </c>
      <c r="N51" s="275">
        <f t="shared" si="8"/>
        <v>0</v>
      </c>
      <c r="O51" s="275">
        <f t="shared" si="9"/>
        <v>0</v>
      </c>
      <c r="P51" s="275">
        <f t="shared" si="10"/>
        <v>0</v>
      </c>
    </row>
    <row r="52" spans="1:16" ht="14.1" customHeight="1" thickBot="1">
      <c r="A52" s="242">
        <f t="shared" si="1"/>
        <v>37</v>
      </c>
      <c r="B52" s="278" t="s">
        <v>619</v>
      </c>
      <c r="C52" s="279"/>
      <c r="D52" s="280">
        <f>SUM(D40:D51)</f>
        <v>0</v>
      </c>
      <c r="E52" s="281"/>
      <c r="F52" s="281"/>
      <c r="G52" s="281"/>
      <c r="H52" s="281"/>
      <c r="I52" s="275"/>
      <c r="K52" s="282">
        <f>SUM(K40:K51)</f>
        <v>0</v>
      </c>
      <c r="L52" s="282">
        <f>SUM(L40:L51)</f>
        <v>0</v>
      </c>
    </row>
    <row r="53" spans="1:16" ht="14.1" customHeight="1" thickTop="1">
      <c r="A53" s="242"/>
      <c r="B53" s="283"/>
      <c r="C53" s="283"/>
      <c r="D53" s="275"/>
      <c r="E53" s="284"/>
      <c r="F53" s="284"/>
      <c r="G53" s="284"/>
      <c r="H53" s="284"/>
      <c r="I53" s="275"/>
      <c r="K53" s="285"/>
    </row>
    <row r="54" spans="1:16" ht="14.1" customHeight="1">
      <c r="A54" s="248">
        <f>+A52+1</f>
        <v>38</v>
      </c>
      <c r="B54" s="716" t="s">
        <v>885</v>
      </c>
      <c r="C54" s="716"/>
      <c r="D54" s="716"/>
      <c r="E54" s="716"/>
      <c r="F54" s="716"/>
      <c r="G54" s="716"/>
      <c r="H54" s="716"/>
      <c r="I54" s="716"/>
    </row>
    <row r="55" spans="1:16" ht="14.1" customHeight="1">
      <c r="A55" s="242"/>
      <c r="B55" s="236"/>
      <c r="C55" s="236"/>
      <c r="D55" s="236"/>
      <c r="E55" s="236"/>
      <c r="F55" s="236"/>
      <c r="G55" s="236"/>
      <c r="H55" s="236"/>
      <c r="I55" s="236"/>
      <c r="L55" s="252"/>
      <c r="M55" s="252"/>
      <c r="N55" s="252"/>
      <c r="O55" s="252"/>
      <c r="P55" s="252"/>
    </row>
    <row r="56" spans="1:16" ht="14.1" customHeight="1">
      <c r="A56" s="242">
        <f>A54+1</f>
        <v>39</v>
      </c>
      <c r="B56" s="253" t="s">
        <v>620</v>
      </c>
      <c r="C56" s="253"/>
      <c r="D56" s="253"/>
      <c r="E56" s="253"/>
      <c r="F56" s="245"/>
      <c r="G56" s="245"/>
      <c r="H56" s="245"/>
      <c r="I56" s="251"/>
      <c r="L56" s="252"/>
      <c r="M56" s="252"/>
      <c r="N56" s="252"/>
      <c r="O56" s="252"/>
      <c r="P56" s="235" t="s">
        <v>621</v>
      </c>
    </row>
    <row r="57" spans="1:16" ht="14.1" customHeight="1">
      <c r="A57" s="242"/>
      <c r="B57" s="253"/>
      <c r="C57" s="253"/>
      <c r="D57" s="253"/>
      <c r="E57" s="253"/>
      <c r="F57" s="245"/>
      <c r="G57" s="245"/>
      <c r="H57" s="245"/>
      <c r="I57" s="251"/>
      <c r="L57" s="252"/>
      <c r="M57" s="252"/>
      <c r="N57" s="252"/>
      <c r="O57" s="252"/>
      <c r="P57" s="252"/>
    </row>
    <row r="58" spans="1:16" ht="27.95" customHeight="1">
      <c r="A58" s="242">
        <f>A56+1</f>
        <v>40</v>
      </c>
      <c r="B58" s="253"/>
      <c r="C58" s="253"/>
      <c r="D58" s="253"/>
      <c r="E58" s="245"/>
      <c r="F58" s="245"/>
      <c r="G58" s="254" t="s">
        <v>565</v>
      </c>
      <c r="H58" s="245"/>
      <c r="L58" s="252"/>
      <c r="M58" s="252"/>
      <c r="N58" s="252"/>
      <c r="O58" s="252"/>
      <c r="P58" s="252"/>
    </row>
    <row r="59" spans="1:16" ht="14.1" customHeight="1">
      <c r="A59" s="242">
        <f t="shared" ref="A59:A64" si="11">+A58+1</f>
        <v>41</v>
      </c>
      <c r="B59" s="243" t="s">
        <v>566</v>
      </c>
      <c r="C59" s="243"/>
      <c r="D59" s="243"/>
      <c r="E59" s="245"/>
      <c r="F59" s="245"/>
      <c r="G59" s="255">
        <v>0</v>
      </c>
      <c r="H59" s="256"/>
      <c r="L59" s="252"/>
      <c r="M59" s="252"/>
      <c r="N59" s="252"/>
      <c r="O59" s="252"/>
      <c r="P59" s="252"/>
    </row>
    <row r="60" spans="1:16" ht="14.1" customHeight="1">
      <c r="A60" s="242">
        <f t="shared" si="11"/>
        <v>42</v>
      </c>
      <c r="B60" s="243" t="s">
        <v>567</v>
      </c>
      <c r="C60" s="243"/>
      <c r="D60" s="243"/>
      <c r="E60" s="245"/>
      <c r="F60" s="245"/>
      <c r="G60" s="255">
        <v>0</v>
      </c>
      <c r="H60" s="256"/>
      <c r="L60" s="252"/>
      <c r="M60" s="252"/>
      <c r="N60" s="252"/>
      <c r="O60" s="252"/>
      <c r="P60" s="252"/>
    </row>
    <row r="61" spans="1:16" ht="14.1" customHeight="1">
      <c r="A61" s="242">
        <f t="shared" si="11"/>
        <v>43</v>
      </c>
      <c r="B61" s="243" t="s">
        <v>568</v>
      </c>
      <c r="C61" s="243"/>
      <c r="D61" s="243"/>
      <c r="E61" s="245"/>
      <c r="F61" s="245"/>
      <c r="G61" s="257">
        <v>0</v>
      </c>
      <c r="H61" s="256"/>
      <c r="K61" s="252"/>
      <c r="L61" s="252"/>
      <c r="M61" s="252"/>
      <c r="N61" s="252"/>
      <c r="O61" s="252"/>
      <c r="P61" s="252"/>
    </row>
    <row r="62" spans="1:16" ht="14.1" customHeight="1">
      <c r="A62" s="242">
        <f t="shared" si="11"/>
        <v>44</v>
      </c>
      <c r="B62" s="243" t="s">
        <v>569</v>
      </c>
      <c r="C62" s="243"/>
      <c r="D62" s="243"/>
      <c r="E62" s="245"/>
      <c r="F62" s="245"/>
      <c r="G62" s="258">
        <f>+G59-G61-G60</f>
        <v>0</v>
      </c>
      <c r="H62" s="256"/>
      <c r="K62" s="252"/>
      <c r="L62" s="252"/>
      <c r="M62" s="252"/>
      <c r="N62" s="252"/>
      <c r="O62" s="252"/>
      <c r="P62" s="252"/>
    </row>
    <row r="63" spans="1:16" ht="14.1" customHeight="1">
      <c r="A63" s="242">
        <f t="shared" si="11"/>
        <v>45</v>
      </c>
      <c r="B63" s="243" t="s">
        <v>570</v>
      </c>
      <c r="C63" s="243"/>
      <c r="D63" s="243"/>
      <c r="E63" s="245"/>
      <c r="F63" s="245"/>
      <c r="G63" s="257">
        <v>0</v>
      </c>
      <c r="H63" s="256"/>
      <c r="K63" s="252"/>
      <c r="L63" s="252"/>
      <c r="M63" s="252"/>
      <c r="N63" s="252"/>
      <c r="O63" s="252"/>
      <c r="P63" s="252"/>
    </row>
    <row r="64" spans="1:16" ht="14.1" customHeight="1" thickBot="1">
      <c r="A64" s="242">
        <f t="shared" si="11"/>
        <v>46</v>
      </c>
      <c r="B64" s="243" t="s">
        <v>571</v>
      </c>
      <c r="C64" s="243"/>
      <c r="D64" s="243"/>
      <c r="E64" s="245"/>
      <c r="F64" s="245"/>
      <c r="G64" s="259">
        <f>+G62-G63</f>
        <v>0</v>
      </c>
      <c r="H64" s="256"/>
      <c r="K64" s="252"/>
      <c r="L64" s="252"/>
      <c r="M64" s="252"/>
      <c r="N64" s="252"/>
      <c r="O64" s="252"/>
      <c r="P64" s="252"/>
    </row>
    <row r="65" spans="1:16" ht="14.1" customHeight="1" thickTop="1">
      <c r="A65" s="242"/>
      <c r="B65" s="243"/>
      <c r="C65" s="243"/>
      <c r="D65" s="243"/>
      <c r="E65" s="245"/>
      <c r="F65" s="245"/>
      <c r="G65" s="258"/>
      <c r="H65" s="256"/>
      <c r="K65" s="252"/>
      <c r="L65" s="252"/>
      <c r="M65" s="252"/>
      <c r="N65" s="252"/>
      <c r="O65" s="252"/>
      <c r="P65" s="252"/>
    </row>
    <row r="66" spans="1:16" ht="14.1" customHeight="1">
      <c r="A66" s="242">
        <f>A64+1</f>
        <v>47</v>
      </c>
      <c r="B66" s="243" t="s">
        <v>572</v>
      </c>
      <c r="C66" s="243"/>
      <c r="D66" s="243"/>
      <c r="E66" s="245"/>
      <c r="F66" s="245"/>
      <c r="G66" s="255">
        <v>0</v>
      </c>
      <c r="H66" s="256"/>
    </row>
    <row r="67" spans="1:16" ht="14.1" customHeight="1">
      <c r="A67" s="242">
        <f>+A66+1</f>
        <v>48</v>
      </c>
      <c r="B67" s="243" t="s">
        <v>567</v>
      </c>
      <c r="C67" s="243"/>
      <c r="D67" s="243"/>
      <c r="E67" s="245"/>
      <c r="F67" s="245"/>
      <c r="G67" s="255">
        <v>0</v>
      </c>
      <c r="H67" s="256"/>
    </row>
    <row r="68" spans="1:16" ht="14.1" customHeight="1">
      <c r="A68" s="242">
        <f>+A67+1</f>
        <v>49</v>
      </c>
      <c r="B68" s="243" t="s">
        <v>568</v>
      </c>
      <c r="C68" s="243"/>
      <c r="D68" s="243"/>
      <c r="E68" s="245"/>
      <c r="F68" s="245"/>
      <c r="G68" s="257">
        <v>0</v>
      </c>
      <c r="H68" s="256"/>
      <c r="K68" s="252"/>
      <c r="L68" s="252"/>
      <c r="M68" s="252"/>
      <c r="N68" s="252"/>
      <c r="O68" s="252"/>
      <c r="P68" s="252"/>
    </row>
    <row r="69" spans="1:16" ht="14.1" customHeight="1">
      <c r="A69" s="242">
        <f>+A68+1</f>
        <v>50</v>
      </c>
      <c r="B69" s="243" t="s">
        <v>569</v>
      </c>
      <c r="C69" s="243"/>
      <c r="D69" s="243"/>
      <c r="E69" s="245"/>
      <c r="F69" s="245"/>
      <c r="G69" s="258">
        <f>+G66-G68</f>
        <v>0</v>
      </c>
      <c r="H69" s="256"/>
      <c r="K69" s="252"/>
      <c r="L69" s="252"/>
      <c r="M69" s="252"/>
      <c r="N69" s="252"/>
      <c r="O69" s="252"/>
      <c r="P69" s="252"/>
    </row>
    <row r="70" spans="1:16" ht="14.1" customHeight="1">
      <c r="A70" s="242">
        <f>+A69+1</f>
        <v>51</v>
      </c>
      <c r="B70" s="243" t="s">
        <v>573</v>
      </c>
      <c r="C70" s="243"/>
      <c r="D70" s="243"/>
      <c r="E70" s="245"/>
      <c r="F70" s="245"/>
      <c r="G70" s="257">
        <v>0</v>
      </c>
      <c r="H70" s="256"/>
      <c r="K70" s="252"/>
      <c r="L70" s="252"/>
      <c r="M70" s="252"/>
      <c r="N70" s="252"/>
      <c r="O70" s="252"/>
      <c r="P70" s="252"/>
    </row>
    <row r="71" spans="1:16" ht="14.1" customHeight="1" thickBot="1">
      <c r="A71" s="242">
        <f>+A70+1</f>
        <v>52</v>
      </c>
      <c r="B71" s="243" t="s">
        <v>574</v>
      </c>
      <c r="C71" s="243"/>
      <c r="D71" s="243"/>
      <c r="E71" s="245"/>
      <c r="F71" s="245"/>
      <c r="G71" s="259">
        <f>+G69-G70</f>
        <v>0</v>
      </c>
      <c r="H71" s="256"/>
      <c r="K71" s="252"/>
      <c r="L71" s="252"/>
      <c r="M71" s="252"/>
      <c r="N71" s="252"/>
      <c r="O71" s="252"/>
      <c r="P71" s="252"/>
    </row>
    <row r="72" spans="1:16" ht="14.1" customHeight="1" thickTop="1">
      <c r="A72" s="242"/>
      <c r="B72" s="243"/>
      <c r="C72" s="243"/>
      <c r="D72" s="243"/>
      <c r="E72" s="245"/>
      <c r="F72" s="245"/>
      <c r="G72" s="258"/>
      <c r="H72" s="256"/>
      <c r="K72" s="252"/>
      <c r="L72" s="252"/>
      <c r="M72" s="252"/>
      <c r="N72" s="252"/>
      <c r="O72" s="252"/>
      <c r="P72" s="252"/>
    </row>
    <row r="73" spans="1:16" ht="14.1" customHeight="1">
      <c r="A73" s="242">
        <f>A71+1</f>
        <v>53</v>
      </c>
      <c r="B73" s="243" t="s">
        <v>575</v>
      </c>
      <c r="C73" s="243"/>
      <c r="D73" s="243"/>
      <c r="E73" s="245"/>
      <c r="F73" s="245"/>
      <c r="G73" s="258">
        <f>+P93</f>
        <v>0</v>
      </c>
      <c r="H73" s="250" t="str">
        <f>"From Line "&amp;A93&amp;P78</f>
        <v>From Line 70(n)</v>
      </c>
      <c r="K73" s="252"/>
      <c r="L73" s="252"/>
      <c r="M73" s="252"/>
      <c r="N73" s="252"/>
      <c r="O73" s="252"/>
      <c r="P73" s="252"/>
    </row>
    <row r="74" spans="1:16" ht="14.1" customHeight="1">
      <c r="A74" s="242">
        <f>+A73+1</f>
        <v>54</v>
      </c>
      <c r="B74" s="243" t="s">
        <v>576</v>
      </c>
      <c r="C74" s="243"/>
      <c r="D74" s="243"/>
      <c r="E74" s="245"/>
      <c r="F74" s="245"/>
      <c r="G74" s="258">
        <f>+(G64+G71)/2</f>
        <v>0</v>
      </c>
      <c r="H74" s="256"/>
      <c r="K74" s="252"/>
      <c r="L74" s="252"/>
      <c r="M74" s="252"/>
      <c r="N74" s="252"/>
      <c r="O74" s="252"/>
      <c r="P74" s="252"/>
    </row>
    <row r="75" spans="1:16" ht="14.1" customHeight="1" thickBot="1">
      <c r="A75" s="242">
        <f>+A74+1</f>
        <v>55</v>
      </c>
      <c r="B75" s="243" t="s">
        <v>577</v>
      </c>
      <c r="C75" s="243"/>
      <c r="D75" s="243"/>
      <c r="E75" s="245"/>
      <c r="F75" s="245"/>
      <c r="G75" s="259">
        <f>+G73+G74</f>
        <v>0</v>
      </c>
      <c r="H75" s="250" t="s">
        <v>622</v>
      </c>
      <c r="K75" s="252"/>
      <c r="L75" s="252"/>
      <c r="M75" s="252"/>
      <c r="N75" s="252"/>
      <c r="O75" s="252"/>
      <c r="P75" s="252"/>
    </row>
    <row r="76" spans="1:16" ht="14.1" customHeight="1" thickTop="1">
      <c r="A76" s="286"/>
      <c r="K76" s="252"/>
      <c r="L76" s="252"/>
      <c r="M76" s="252"/>
      <c r="N76" s="252"/>
      <c r="O76" s="252"/>
      <c r="P76" s="252"/>
    </row>
    <row r="77" spans="1:16" ht="14.1" customHeight="1">
      <c r="A77" s="242">
        <f>A75+1</f>
        <v>56</v>
      </c>
      <c r="B77" s="253" t="s">
        <v>620</v>
      </c>
      <c r="C77" s="261"/>
      <c r="D77" s="236"/>
      <c r="E77" s="236"/>
      <c r="F77" s="236"/>
      <c r="G77" s="236"/>
      <c r="H77" s="236"/>
      <c r="I77" s="236"/>
      <c r="K77" s="252" t="s">
        <v>579</v>
      </c>
      <c r="L77" s="252"/>
      <c r="M77" s="252"/>
      <c r="N77" s="252"/>
      <c r="O77" s="252"/>
      <c r="P77" s="252"/>
    </row>
    <row r="78" spans="1:16" ht="14.1" customHeight="1">
      <c r="A78" s="242"/>
      <c r="B78" s="163" t="s">
        <v>456</v>
      </c>
      <c r="C78" s="164" t="s">
        <v>457</v>
      </c>
      <c r="D78" s="262" t="s">
        <v>458</v>
      </c>
      <c r="E78" s="262" t="s">
        <v>459</v>
      </c>
      <c r="F78" s="262" t="s">
        <v>460</v>
      </c>
      <c r="G78" s="262" t="s">
        <v>461</v>
      </c>
      <c r="H78" s="262" t="s">
        <v>472</v>
      </c>
      <c r="I78" s="262" t="s">
        <v>473</v>
      </c>
      <c r="K78" s="262" t="s">
        <v>474</v>
      </c>
      <c r="L78" s="262" t="s">
        <v>475</v>
      </c>
      <c r="M78" s="262" t="s">
        <v>505</v>
      </c>
      <c r="N78" s="262" t="s">
        <v>580</v>
      </c>
      <c r="O78" s="262" t="s">
        <v>581</v>
      </c>
      <c r="P78" s="262" t="s">
        <v>582</v>
      </c>
    </row>
    <row r="79" spans="1:16" ht="168" customHeight="1">
      <c r="A79" s="248">
        <f>+A77+1</f>
        <v>57</v>
      </c>
      <c r="B79" s="263" t="s">
        <v>583</v>
      </c>
      <c r="C79" s="263" t="s">
        <v>584</v>
      </c>
      <c r="D79" s="264" t="s">
        <v>585</v>
      </c>
      <c r="E79" s="264" t="s">
        <v>586</v>
      </c>
      <c r="F79" s="264" t="s">
        <v>587</v>
      </c>
      <c r="G79" s="264" t="s">
        <v>588</v>
      </c>
      <c r="H79" s="264" t="s">
        <v>589</v>
      </c>
      <c r="I79" s="264" t="s">
        <v>590</v>
      </c>
      <c r="K79" s="264" t="s">
        <v>591</v>
      </c>
      <c r="L79" s="264" t="s">
        <v>592</v>
      </c>
      <c r="M79" s="264" t="s">
        <v>593</v>
      </c>
      <c r="N79" s="264" t="s">
        <v>594</v>
      </c>
      <c r="O79" s="264" t="s">
        <v>595</v>
      </c>
      <c r="P79" s="264" t="s">
        <v>596</v>
      </c>
    </row>
    <row r="80" spans="1:16" ht="30">
      <c r="A80" s="265">
        <f>+A79+1</f>
        <v>58</v>
      </c>
      <c r="B80" s="266"/>
      <c r="C80" s="266"/>
      <c r="D80" s="267" t="s">
        <v>2</v>
      </c>
      <c r="E80" s="267" t="s">
        <v>597</v>
      </c>
      <c r="F80" s="267"/>
      <c r="G80" s="267" t="s">
        <v>598</v>
      </c>
      <c r="H80" s="267" t="s">
        <v>599</v>
      </c>
      <c r="I80" s="267" t="s">
        <v>600</v>
      </c>
      <c r="J80" s="268"/>
      <c r="K80" s="267"/>
      <c r="L80" s="267" t="s">
        <v>601</v>
      </c>
      <c r="M80" s="267" t="s">
        <v>602</v>
      </c>
      <c r="N80" s="267" t="s">
        <v>603</v>
      </c>
      <c r="O80" s="267" t="s">
        <v>604</v>
      </c>
      <c r="P80" s="267" t="s">
        <v>605</v>
      </c>
    </row>
    <row r="81" spans="1:16" ht="14.1" customHeight="1">
      <c r="A81" s="242">
        <f>+A79+1</f>
        <v>58</v>
      </c>
      <c r="B81" s="269" t="s">
        <v>606</v>
      </c>
      <c r="C81" s="270">
        <v>2024</v>
      </c>
      <c r="D81" s="271" t="s">
        <v>44</v>
      </c>
      <c r="E81" s="272">
        <v>0</v>
      </c>
      <c r="F81" s="273" t="s">
        <v>44</v>
      </c>
      <c r="G81" s="273">
        <f>F8</f>
        <v>365</v>
      </c>
      <c r="H81" s="274" t="s">
        <v>44</v>
      </c>
      <c r="I81" s="275">
        <f>E81</f>
        <v>0</v>
      </c>
      <c r="K81" s="271"/>
      <c r="L81" s="271" t="s">
        <v>44</v>
      </c>
      <c r="M81" s="271" t="s">
        <v>44</v>
      </c>
      <c r="N81" s="271" t="s">
        <v>44</v>
      </c>
      <c r="O81" s="271" t="s">
        <v>44</v>
      </c>
      <c r="P81" s="255">
        <f>G63</f>
        <v>0</v>
      </c>
    </row>
    <row r="82" spans="1:16" ht="14.1" customHeight="1">
      <c r="A82" s="242">
        <f t="shared" ref="A82:A94" si="12">+A81+1</f>
        <v>59</v>
      </c>
      <c r="B82" s="269" t="s">
        <v>607</v>
      </c>
      <c r="C82" s="270">
        <v>2025</v>
      </c>
      <c r="D82" s="271">
        <v>0</v>
      </c>
      <c r="E82" s="275">
        <f t="shared" ref="E82:E93" si="13">E81+D82</f>
        <v>0</v>
      </c>
      <c r="F82" s="276">
        <f>F40</f>
        <v>0</v>
      </c>
      <c r="G82" s="273">
        <f t="shared" ref="G82:G93" si="14">G81</f>
        <v>365</v>
      </c>
      <c r="H82" s="275">
        <f t="shared" ref="H82:H93" si="15">IFERROR(D82*F82/G82,0)</f>
        <v>0</v>
      </c>
      <c r="I82" s="275">
        <f t="shared" ref="I82:I93" si="16">+I81+H82</f>
        <v>0</v>
      </c>
      <c r="K82" s="255">
        <v>0</v>
      </c>
      <c r="L82" s="275">
        <f t="shared" ref="L82:L93" si="17">K82-D82</f>
        <v>0</v>
      </c>
      <c r="M82" s="275">
        <f t="shared" ref="M82:M93" si="18">IF(AND(D82&gt;=0,K82&gt;=0),IF(L82&gt;=0,H82,K82/D82*H82),IF(AND(D82&lt;0,K82&lt;0),IF(L82&lt;0,H82,K82/D82*H82),0))</f>
        <v>0</v>
      </c>
      <c r="N82" s="275">
        <f t="shared" ref="N82:N93" si="19">IF(AND(D82&gt;=0,K82&gt;=0),IF(L82&gt;=0,L82*50%,0),IF(AND(D82&lt;0,K82&lt;0),IF(L82&lt;0,L82*50%,0),0))</f>
        <v>0</v>
      </c>
      <c r="O82" s="275">
        <f t="shared" ref="O82:O93" si="20">IF(AND(D82&gt;=0,K82&lt;=0),K82*50%,IF(AND(D82&lt;0,K82&gt;=0),K82*50%,0))</f>
        <v>0</v>
      </c>
      <c r="P82" s="275">
        <f t="shared" ref="P82:P93" si="21">P81+M82+N82+O82</f>
        <v>0</v>
      </c>
    </row>
    <row r="83" spans="1:16" ht="14.1" customHeight="1">
      <c r="A83" s="242">
        <f t="shared" si="12"/>
        <v>60</v>
      </c>
      <c r="B83" s="269" t="s">
        <v>608</v>
      </c>
      <c r="C83" s="270">
        <v>2025</v>
      </c>
      <c r="D83" s="271">
        <v>0</v>
      </c>
      <c r="E83" s="275">
        <f t="shared" si="13"/>
        <v>0</v>
      </c>
      <c r="F83" s="273">
        <v>307</v>
      </c>
      <c r="G83" s="273">
        <f t="shared" si="14"/>
        <v>365</v>
      </c>
      <c r="H83" s="275">
        <f t="shared" si="15"/>
        <v>0</v>
      </c>
      <c r="I83" s="275">
        <f t="shared" si="16"/>
        <v>0</v>
      </c>
      <c r="K83" s="255">
        <v>0</v>
      </c>
      <c r="L83" s="275">
        <f t="shared" si="17"/>
        <v>0</v>
      </c>
      <c r="M83" s="275">
        <f t="shared" si="18"/>
        <v>0</v>
      </c>
      <c r="N83" s="275">
        <f t="shared" si="19"/>
        <v>0</v>
      </c>
      <c r="O83" s="275">
        <f t="shared" si="20"/>
        <v>0</v>
      </c>
      <c r="P83" s="275">
        <f t="shared" si="21"/>
        <v>0</v>
      </c>
    </row>
    <row r="84" spans="1:16" ht="14.1" customHeight="1">
      <c r="A84" s="242">
        <f t="shared" si="12"/>
        <v>61</v>
      </c>
      <c r="B84" s="269" t="s">
        <v>609</v>
      </c>
      <c r="C84" s="270">
        <v>2025</v>
      </c>
      <c r="D84" s="271">
        <v>0</v>
      </c>
      <c r="E84" s="275">
        <f t="shared" si="13"/>
        <v>0</v>
      </c>
      <c r="F84" s="273">
        <v>276</v>
      </c>
      <c r="G84" s="273">
        <f t="shared" si="14"/>
        <v>365</v>
      </c>
      <c r="H84" s="275">
        <f t="shared" si="15"/>
        <v>0</v>
      </c>
      <c r="I84" s="275">
        <f t="shared" si="16"/>
        <v>0</v>
      </c>
      <c r="K84" s="255">
        <v>0</v>
      </c>
      <c r="L84" s="275">
        <f t="shared" si="17"/>
        <v>0</v>
      </c>
      <c r="M84" s="275">
        <f t="shared" si="18"/>
        <v>0</v>
      </c>
      <c r="N84" s="275">
        <f t="shared" si="19"/>
        <v>0</v>
      </c>
      <c r="O84" s="275">
        <f t="shared" si="20"/>
        <v>0</v>
      </c>
      <c r="P84" s="275">
        <f t="shared" si="21"/>
        <v>0</v>
      </c>
    </row>
    <row r="85" spans="1:16" ht="14.1" customHeight="1">
      <c r="A85" s="242">
        <f t="shared" si="12"/>
        <v>62</v>
      </c>
      <c r="B85" s="269" t="s">
        <v>610</v>
      </c>
      <c r="C85" s="270">
        <v>2025</v>
      </c>
      <c r="D85" s="271">
        <v>0</v>
      </c>
      <c r="E85" s="275">
        <f t="shared" si="13"/>
        <v>0</v>
      </c>
      <c r="F85" s="273">
        <v>246</v>
      </c>
      <c r="G85" s="273">
        <f t="shared" si="14"/>
        <v>365</v>
      </c>
      <c r="H85" s="275">
        <f t="shared" si="15"/>
        <v>0</v>
      </c>
      <c r="I85" s="275">
        <f t="shared" si="16"/>
        <v>0</v>
      </c>
      <c r="K85" s="255">
        <v>0</v>
      </c>
      <c r="L85" s="275">
        <f t="shared" si="17"/>
        <v>0</v>
      </c>
      <c r="M85" s="275">
        <f t="shared" si="18"/>
        <v>0</v>
      </c>
      <c r="N85" s="275">
        <f t="shared" si="19"/>
        <v>0</v>
      </c>
      <c r="O85" s="275">
        <f t="shared" si="20"/>
        <v>0</v>
      </c>
      <c r="P85" s="275">
        <f t="shared" si="21"/>
        <v>0</v>
      </c>
    </row>
    <row r="86" spans="1:16" ht="14.1" customHeight="1">
      <c r="A86" s="242">
        <f t="shared" si="12"/>
        <v>63</v>
      </c>
      <c r="B86" s="269" t="s">
        <v>611</v>
      </c>
      <c r="C86" s="270">
        <v>2025</v>
      </c>
      <c r="D86" s="271">
        <v>0</v>
      </c>
      <c r="E86" s="275">
        <f t="shared" si="13"/>
        <v>0</v>
      </c>
      <c r="F86" s="273">
        <v>215</v>
      </c>
      <c r="G86" s="273">
        <f t="shared" si="14"/>
        <v>365</v>
      </c>
      <c r="H86" s="275">
        <f t="shared" si="15"/>
        <v>0</v>
      </c>
      <c r="I86" s="275">
        <f t="shared" si="16"/>
        <v>0</v>
      </c>
      <c r="K86" s="255">
        <v>0</v>
      </c>
      <c r="L86" s="275">
        <f t="shared" si="17"/>
        <v>0</v>
      </c>
      <c r="M86" s="275">
        <f t="shared" si="18"/>
        <v>0</v>
      </c>
      <c r="N86" s="275">
        <f t="shared" si="19"/>
        <v>0</v>
      </c>
      <c r="O86" s="275">
        <f t="shared" si="20"/>
        <v>0</v>
      </c>
      <c r="P86" s="275">
        <f t="shared" si="21"/>
        <v>0</v>
      </c>
    </row>
    <row r="87" spans="1:16" ht="14.1" customHeight="1">
      <c r="A87" s="242">
        <f t="shared" si="12"/>
        <v>64</v>
      </c>
      <c r="B87" s="269" t="s">
        <v>612</v>
      </c>
      <c r="C87" s="270">
        <v>2025</v>
      </c>
      <c r="D87" s="271">
        <v>0</v>
      </c>
      <c r="E87" s="275">
        <f t="shared" si="13"/>
        <v>0</v>
      </c>
      <c r="F87" s="273">
        <v>185</v>
      </c>
      <c r="G87" s="273">
        <f t="shared" si="14"/>
        <v>365</v>
      </c>
      <c r="H87" s="275">
        <f t="shared" si="15"/>
        <v>0</v>
      </c>
      <c r="I87" s="275">
        <f t="shared" si="16"/>
        <v>0</v>
      </c>
      <c r="K87" s="255">
        <v>0</v>
      </c>
      <c r="L87" s="275">
        <f t="shared" si="17"/>
        <v>0</v>
      </c>
      <c r="M87" s="275">
        <f t="shared" si="18"/>
        <v>0</v>
      </c>
      <c r="N87" s="275">
        <f t="shared" si="19"/>
        <v>0</v>
      </c>
      <c r="O87" s="275">
        <f t="shared" si="20"/>
        <v>0</v>
      </c>
      <c r="P87" s="275">
        <f t="shared" si="21"/>
        <v>0</v>
      </c>
    </row>
    <row r="88" spans="1:16" ht="14.1" customHeight="1">
      <c r="A88" s="242">
        <f t="shared" si="12"/>
        <v>65</v>
      </c>
      <c r="B88" s="269" t="s">
        <v>613</v>
      </c>
      <c r="C88" s="270">
        <v>2025</v>
      </c>
      <c r="D88" s="271">
        <v>0</v>
      </c>
      <c r="E88" s="275">
        <f t="shared" si="13"/>
        <v>0</v>
      </c>
      <c r="F88" s="273">
        <v>154</v>
      </c>
      <c r="G88" s="273">
        <f t="shared" si="14"/>
        <v>365</v>
      </c>
      <c r="H88" s="275">
        <f t="shared" si="15"/>
        <v>0</v>
      </c>
      <c r="I88" s="275">
        <f t="shared" si="16"/>
        <v>0</v>
      </c>
      <c r="K88" s="255">
        <v>0</v>
      </c>
      <c r="L88" s="275">
        <f t="shared" si="17"/>
        <v>0</v>
      </c>
      <c r="M88" s="275">
        <f t="shared" si="18"/>
        <v>0</v>
      </c>
      <c r="N88" s="275">
        <f t="shared" si="19"/>
        <v>0</v>
      </c>
      <c r="O88" s="275">
        <f t="shared" si="20"/>
        <v>0</v>
      </c>
      <c r="P88" s="275">
        <f t="shared" si="21"/>
        <v>0</v>
      </c>
    </row>
    <row r="89" spans="1:16" ht="14.1" customHeight="1">
      <c r="A89" s="242">
        <f t="shared" si="12"/>
        <v>66</v>
      </c>
      <c r="B89" s="269" t="s">
        <v>614</v>
      </c>
      <c r="C89" s="270">
        <v>2025</v>
      </c>
      <c r="D89" s="271">
        <v>0</v>
      </c>
      <c r="E89" s="275">
        <f t="shared" si="13"/>
        <v>0</v>
      </c>
      <c r="F89" s="273">
        <v>123</v>
      </c>
      <c r="G89" s="273">
        <f t="shared" si="14"/>
        <v>365</v>
      </c>
      <c r="H89" s="275">
        <f t="shared" si="15"/>
        <v>0</v>
      </c>
      <c r="I89" s="275">
        <f t="shared" si="16"/>
        <v>0</v>
      </c>
      <c r="K89" s="255">
        <v>0</v>
      </c>
      <c r="L89" s="275">
        <f t="shared" si="17"/>
        <v>0</v>
      </c>
      <c r="M89" s="275">
        <f t="shared" si="18"/>
        <v>0</v>
      </c>
      <c r="N89" s="275">
        <f t="shared" si="19"/>
        <v>0</v>
      </c>
      <c r="O89" s="275">
        <f t="shared" si="20"/>
        <v>0</v>
      </c>
      <c r="P89" s="275">
        <f t="shared" si="21"/>
        <v>0</v>
      </c>
    </row>
    <row r="90" spans="1:16" ht="14.1" customHeight="1">
      <c r="A90" s="242">
        <f t="shared" si="12"/>
        <v>67</v>
      </c>
      <c r="B90" s="269" t="s">
        <v>615</v>
      </c>
      <c r="C90" s="270">
        <v>2025</v>
      </c>
      <c r="D90" s="271">
        <v>0</v>
      </c>
      <c r="E90" s="275">
        <f t="shared" si="13"/>
        <v>0</v>
      </c>
      <c r="F90" s="273">
        <v>93</v>
      </c>
      <c r="G90" s="273">
        <f t="shared" si="14"/>
        <v>365</v>
      </c>
      <c r="H90" s="275">
        <f t="shared" si="15"/>
        <v>0</v>
      </c>
      <c r="I90" s="275">
        <f t="shared" si="16"/>
        <v>0</v>
      </c>
      <c r="K90" s="255">
        <v>0</v>
      </c>
      <c r="L90" s="275">
        <f t="shared" si="17"/>
        <v>0</v>
      </c>
      <c r="M90" s="275">
        <f t="shared" si="18"/>
        <v>0</v>
      </c>
      <c r="N90" s="275">
        <f t="shared" si="19"/>
        <v>0</v>
      </c>
      <c r="O90" s="275">
        <f t="shared" si="20"/>
        <v>0</v>
      </c>
      <c r="P90" s="275">
        <f t="shared" si="21"/>
        <v>0</v>
      </c>
    </row>
    <row r="91" spans="1:16" ht="14.1" customHeight="1">
      <c r="A91" s="242">
        <f t="shared" si="12"/>
        <v>68</v>
      </c>
      <c r="B91" s="269" t="s">
        <v>616</v>
      </c>
      <c r="C91" s="270">
        <v>2025</v>
      </c>
      <c r="D91" s="271">
        <v>0</v>
      </c>
      <c r="E91" s="275">
        <f t="shared" si="13"/>
        <v>0</v>
      </c>
      <c r="F91" s="273">
        <v>62</v>
      </c>
      <c r="G91" s="273">
        <f t="shared" si="14"/>
        <v>365</v>
      </c>
      <c r="H91" s="275">
        <f t="shared" si="15"/>
        <v>0</v>
      </c>
      <c r="I91" s="275">
        <f t="shared" si="16"/>
        <v>0</v>
      </c>
      <c r="K91" s="255">
        <v>0</v>
      </c>
      <c r="L91" s="275">
        <f t="shared" si="17"/>
        <v>0</v>
      </c>
      <c r="M91" s="275">
        <f t="shared" si="18"/>
        <v>0</v>
      </c>
      <c r="N91" s="275">
        <f t="shared" si="19"/>
        <v>0</v>
      </c>
      <c r="O91" s="275">
        <f t="shared" si="20"/>
        <v>0</v>
      </c>
      <c r="P91" s="275">
        <f t="shared" si="21"/>
        <v>0</v>
      </c>
    </row>
    <row r="92" spans="1:16" ht="14.1" customHeight="1">
      <c r="A92" s="242">
        <f t="shared" si="12"/>
        <v>69</v>
      </c>
      <c r="B92" s="269" t="s">
        <v>617</v>
      </c>
      <c r="C92" s="270">
        <v>2025</v>
      </c>
      <c r="D92" s="271">
        <v>0</v>
      </c>
      <c r="E92" s="275">
        <f t="shared" si="13"/>
        <v>0</v>
      </c>
      <c r="F92" s="273">
        <v>32</v>
      </c>
      <c r="G92" s="273">
        <f t="shared" si="14"/>
        <v>365</v>
      </c>
      <c r="H92" s="275">
        <f t="shared" si="15"/>
        <v>0</v>
      </c>
      <c r="I92" s="275">
        <f t="shared" si="16"/>
        <v>0</v>
      </c>
      <c r="K92" s="255">
        <v>0</v>
      </c>
      <c r="L92" s="275">
        <f t="shared" si="17"/>
        <v>0</v>
      </c>
      <c r="M92" s="275">
        <f t="shared" si="18"/>
        <v>0</v>
      </c>
      <c r="N92" s="275">
        <f t="shared" si="19"/>
        <v>0</v>
      </c>
      <c r="O92" s="275">
        <f t="shared" si="20"/>
        <v>0</v>
      </c>
      <c r="P92" s="275">
        <f t="shared" si="21"/>
        <v>0</v>
      </c>
    </row>
    <row r="93" spans="1:16" ht="14.1" customHeight="1">
      <c r="A93" s="242">
        <f t="shared" si="12"/>
        <v>70</v>
      </c>
      <c r="B93" s="269" t="s">
        <v>618</v>
      </c>
      <c r="C93" s="270">
        <v>2025</v>
      </c>
      <c r="D93" s="271">
        <v>0</v>
      </c>
      <c r="E93" s="275">
        <f t="shared" si="13"/>
        <v>0</v>
      </c>
      <c r="F93" s="273">
        <v>1</v>
      </c>
      <c r="G93" s="273">
        <f t="shared" si="14"/>
        <v>365</v>
      </c>
      <c r="H93" s="275">
        <f t="shared" si="15"/>
        <v>0</v>
      </c>
      <c r="I93" s="277">
        <f t="shared" si="16"/>
        <v>0</v>
      </c>
      <c r="K93" s="255">
        <v>0</v>
      </c>
      <c r="L93" s="275">
        <f t="shared" si="17"/>
        <v>0</v>
      </c>
      <c r="M93" s="275">
        <f t="shared" si="18"/>
        <v>0</v>
      </c>
      <c r="N93" s="275">
        <f t="shared" si="19"/>
        <v>0</v>
      </c>
      <c r="O93" s="275">
        <f t="shared" si="20"/>
        <v>0</v>
      </c>
      <c r="P93" s="275">
        <f t="shared" si="21"/>
        <v>0</v>
      </c>
    </row>
    <row r="94" spans="1:16" ht="14.1" customHeight="1" thickBot="1">
      <c r="A94" s="242">
        <f t="shared" si="12"/>
        <v>71</v>
      </c>
      <c r="B94" s="278" t="s">
        <v>619</v>
      </c>
      <c r="C94" s="279"/>
      <c r="D94" s="280">
        <f>SUM(D82:D93)</f>
        <v>0</v>
      </c>
      <c r="E94" s="281"/>
      <c r="F94" s="281"/>
      <c r="G94" s="281"/>
      <c r="H94" s="281"/>
      <c r="I94" s="275"/>
      <c r="K94" s="282">
        <f>SUM(K82:K93)</f>
        <v>0</v>
      </c>
      <c r="L94" s="282">
        <f>SUM(L82:L93)</f>
        <v>0</v>
      </c>
    </row>
    <row r="95" spans="1:16" ht="14.1" customHeight="1" thickTop="1">
      <c r="A95" s="242"/>
      <c r="B95" s="236"/>
      <c r="C95" s="236"/>
      <c r="D95" s="236"/>
      <c r="E95" s="236"/>
      <c r="F95" s="236"/>
      <c r="G95" s="236"/>
      <c r="H95" s="236"/>
      <c r="I95" s="236"/>
      <c r="K95" s="285"/>
    </row>
    <row r="96" spans="1:16" ht="14.1" customHeight="1">
      <c r="A96" s="248">
        <f>+A94+1</f>
        <v>72</v>
      </c>
      <c r="B96" s="716" t="s">
        <v>890</v>
      </c>
      <c r="C96" s="716"/>
      <c r="D96" s="716"/>
      <c r="E96" s="716"/>
      <c r="F96" s="716"/>
      <c r="G96" s="716"/>
      <c r="H96" s="716"/>
      <c r="I96" s="716"/>
      <c r="K96" s="252"/>
      <c r="L96" s="252"/>
      <c r="M96" s="252"/>
      <c r="N96" s="252"/>
      <c r="O96" s="252"/>
      <c r="P96" s="252"/>
    </row>
    <row r="97" spans="1:16" ht="14.1" customHeight="1">
      <c r="A97" s="286"/>
      <c r="K97" s="252"/>
      <c r="L97" s="252"/>
      <c r="M97" s="252"/>
      <c r="N97" s="252"/>
      <c r="O97" s="252"/>
      <c r="P97" s="252"/>
    </row>
    <row r="98" spans="1:16" ht="73.5" customHeight="1">
      <c r="A98" s="150">
        <f>A96+1</f>
        <v>73</v>
      </c>
      <c r="B98" s="706" t="s">
        <v>623</v>
      </c>
      <c r="C98" s="706"/>
      <c r="D98" s="706"/>
      <c r="E98" s="706"/>
      <c r="F98" s="706"/>
      <c r="G98" s="706"/>
      <c r="H98" s="706"/>
      <c r="I98" s="706"/>
      <c r="J98" s="287"/>
      <c r="K98" s="252"/>
      <c r="L98" s="252"/>
      <c r="M98" s="252"/>
      <c r="N98" s="252"/>
      <c r="O98" s="252"/>
      <c r="P98" s="252"/>
    </row>
    <row r="99" spans="1:16" ht="14.1" customHeight="1">
      <c r="A99" s="286"/>
      <c r="K99" s="252"/>
      <c r="L99" s="252"/>
      <c r="M99" s="252"/>
      <c r="N99" s="252"/>
      <c r="O99" s="252"/>
      <c r="P99" s="252"/>
    </row>
    <row r="100" spans="1:16" ht="58.5" customHeight="1">
      <c r="A100" s="150">
        <f>+A98+1</f>
        <v>74</v>
      </c>
      <c r="B100" s="706" t="s">
        <v>624</v>
      </c>
      <c r="C100" s="706"/>
      <c r="D100" s="706"/>
      <c r="E100" s="706"/>
      <c r="F100" s="706"/>
      <c r="G100" s="706"/>
      <c r="H100" s="706"/>
      <c r="I100" s="706"/>
      <c r="J100" s="287"/>
      <c r="K100" s="252"/>
      <c r="L100" s="252"/>
      <c r="M100" s="252"/>
      <c r="N100" s="252"/>
      <c r="O100" s="252"/>
      <c r="P100" s="252"/>
    </row>
    <row r="101" spans="1:16" ht="14.1" customHeight="1">
      <c r="A101" s="286"/>
      <c r="K101" s="252"/>
      <c r="L101" s="252"/>
      <c r="M101" s="252"/>
      <c r="N101" s="252"/>
      <c r="O101" s="252"/>
      <c r="P101" s="252"/>
    </row>
    <row r="102" spans="1:16" ht="57.75" customHeight="1">
      <c r="A102" s="150">
        <f>+A100+1</f>
        <v>75</v>
      </c>
      <c r="B102" s="706" t="s">
        <v>625</v>
      </c>
      <c r="C102" s="706"/>
      <c r="D102" s="706"/>
      <c r="E102" s="706"/>
      <c r="F102" s="706"/>
      <c r="G102" s="706"/>
      <c r="H102" s="706"/>
      <c r="I102" s="706"/>
      <c r="J102" s="287"/>
      <c r="K102" s="252"/>
      <c r="L102" s="252"/>
      <c r="M102" s="252"/>
      <c r="N102" s="252"/>
      <c r="O102" s="252"/>
      <c r="P102" s="252"/>
    </row>
    <row r="103" spans="1:16" ht="14.1" customHeight="1">
      <c r="A103" s="150"/>
      <c r="B103" s="288"/>
      <c r="C103" s="288"/>
      <c r="D103" s="288"/>
      <c r="E103" s="288"/>
      <c r="F103" s="288"/>
      <c r="G103" s="288"/>
      <c r="H103" s="288"/>
      <c r="I103" s="288"/>
      <c r="J103" s="288"/>
      <c r="K103" s="252"/>
      <c r="L103" s="252"/>
      <c r="M103" s="252"/>
      <c r="N103" s="252"/>
      <c r="O103" s="252"/>
      <c r="P103" s="252"/>
    </row>
    <row r="104" spans="1:16" ht="57.75" customHeight="1">
      <c r="A104" s="150">
        <f>+A102+1</f>
        <v>76</v>
      </c>
      <c r="B104" s="706" t="s">
        <v>626</v>
      </c>
      <c r="C104" s="706"/>
      <c r="D104" s="706"/>
      <c r="E104" s="706"/>
      <c r="F104" s="706"/>
      <c r="G104" s="706"/>
      <c r="H104" s="706"/>
      <c r="I104" s="706"/>
      <c r="J104" s="287"/>
      <c r="K104" s="252"/>
      <c r="L104" s="252"/>
      <c r="M104" s="252"/>
      <c r="N104" s="252"/>
      <c r="O104" s="252"/>
      <c r="P104" s="252"/>
    </row>
    <row r="105" spans="1:16" ht="14.1" customHeight="1">
      <c r="A105" s="286"/>
      <c r="K105" s="252"/>
      <c r="L105" s="252"/>
      <c r="M105" s="252"/>
      <c r="N105" s="252"/>
      <c r="O105" s="252"/>
      <c r="P105" s="252"/>
    </row>
    <row r="106" spans="1:16" ht="42.75" customHeight="1">
      <c r="A106" s="150">
        <f>+A104+1</f>
        <v>77</v>
      </c>
      <c r="B106" s="706" t="s">
        <v>627</v>
      </c>
      <c r="C106" s="706"/>
      <c r="D106" s="706"/>
      <c r="E106" s="706"/>
      <c r="F106" s="706"/>
      <c r="G106" s="706"/>
      <c r="H106" s="706"/>
      <c r="I106" s="706"/>
      <c r="J106" s="287"/>
      <c r="K106" s="252"/>
      <c r="L106" s="252"/>
      <c r="M106" s="252"/>
      <c r="N106" s="252"/>
      <c r="O106" s="252"/>
      <c r="P106" s="252"/>
    </row>
    <row r="113" ht="56.1" customHeight="1"/>
    <row r="176" spans="11:16" ht="14.1" customHeight="1">
      <c r="K176" s="252"/>
      <c r="L176" s="252"/>
      <c r="M176" s="252"/>
      <c r="N176" s="252"/>
      <c r="O176" s="252"/>
      <c r="P176" s="252"/>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41" orientation="portrait" r:id="rId1"/>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65"/>
  <sheetViews>
    <sheetView view="pageBreakPreview" topLeftCell="A28" zoomScale="80" zoomScaleNormal="100" zoomScaleSheetLayoutView="80" workbookViewId="0">
      <selection activeCell="S1" sqref="S1"/>
    </sheetView>
  </sheetViews>
  <sheetFormatPr defaultColWidth="8.44140625" defaultRowHeight="15"/>
  <cols>
    <col min="1" max="1" width="7.109375" style="139" customWidth="1"/>
    <col min="2" max="6" width="8.44140625" style="139"/>
    <col min="7" max="7" width="9" style="139" bestFit="1" customWidth="1"/>
    <col min="8" max="8" width="8.44140625" style="139" customWidth="1"/>
    <col min="9" max="10" width="8.44140625" style="139"/>
    <col min="11" max="11" width="8" style="139" customWidth="1"/>
    <col min="12" max="12" width="8.44140625" style="139"/>
    <col min="13" max="13" width="2.44140625" style="139" customWidth="1"/>
    <col min="14" max="16384" width="8.44140625" style="139"/>
  </cols>
  <sheetData>
    <row r="1" spans="1:19">
      <c r="A1" s="233" t="s">
        <v>412</v>
      </c>
      <c r="S1" s="235" t="s">
        <v>409</v>
      </c>
    </row>
    <row r="2" spans="1:19">
      <c r="A2" s="233" t="s">
        <v>628</v>
      </c>
    </row>
    <row r="3" spans="1:19">
      <c r="A3" s="135" t="s">
        <v>559</v>
      </c>
    </row>
    <row r="4" spans="1:19">
      <c r="A4" s="140">
        <v>2025</v>
      </c>
      <c r="B4" s="140" t="s">
        <v>884</v>
      </c>
      <c r="C4" s="189"/>
      <c r="F4" s="289"/>
    </row>
    <row r="6" spans="1:19">
      <c r="A6" s="240" t="s">
        <v>416</v>
      </c>
    </row>
    <row r="7" spans="1:19">
      <c r="A7" s="242">
        <v>1</v>
      </c>
      <c r="B7" s="290" t="s">
        <v>629</v>
      </c>
      <c r="C7" s="189"/>
      <c r="D7" s="189"/>
      <c r="E7" s="189"/>
      <c r="F7" s="189"/>
      <c r="G7" s="189"/>
      <c r="H7" s="189"/>
      <c r="I7" s="189"/>
      <c r="J7" s="189"/>
      <c r="K7" s="189"/>
      <c r="L7" s="189"/>
      <c r="M7" s="189"/>
      <c r="N7" s="189"/>
      <c r="O7" s="189"/>
      <c r="P7" s="189"/>
      <c r="Q7" s="189"/>
    </row>
    <row r="8" spans="1:19" ht="141.94999999999999" customHeight="1">
      <c r="A8" s="248">
        <f>+A7+1</f>
        <v>2</v>
      </c>
      <c r="B8" s="718" t="s">
        <v>630</v>
      </c>
      <c r="C8" s="718"/>
      <c r="D8" s="718"/>
      <c r="E8" s="718"/>
      <c r="F8" s="718"/>
      <c r="G8" s="718"/>
      <c r="H8" s="718"/>
      <c r="I8" s="718"/>
      <c r="J8" s="718"/>
      <c r="K8" s="718"/>
      <c r="L8" s="718"/>
      <c r="M8" s="718"/>
      <c r="N8" s="718"/>
      <c r="O8" s="718"/>
      <c r="P8" s="718"/>
      <c r="Q8" s="718"/>
    </row>
    <row r="9" spans="1:19" ht="85.5" customHeight="1">
      <c r="A9" s="248">
        <f>+A8+1</f>
        <v>3</v>
      </c>
      <c r="B9" s="719" t="s">
        <v>631</v>
      </c>
      <c r="C9" s="720"/>
      <c r="D9" s="720"/>
      <c r="E9" s="720"/>
      <c r="F9" s="720"/>
      <c r="G9" s="720"/>
      <c r="H9" s="720"/>
      <c r="I9" s="720"/>
      <c r="J9" s="720"/>
      <c r="K9" s="720"/>
      <c r="L9" s="720"/>
      <c r="M9" s="720"/>
      <c r="N9" s="720"/>
      <c r="O9" s="720"/>
      <c r="P9" s="720"/>
      <c r="Q9" s="720"/>
      <c r="R9" s="291"/>
      <c r="S9" s="291"/>
    </row>
    <row r="10" spans="1:19" ht="30" customHeight="1">
      <c r="A10" s="248">
        <f>+A9+1</f>
        <v>4</v>
      </c>
      <c r="B10" s="719" t="s">
        <v>632</v>
      </c>
      <c r="C10" s="720"/>
      <c r="D10" s="720"/>
      <c r="E10" s="720"/>
      <c r="F10" s="720"/>
      <c r="G10" s="720"/>
      <c r="H10" s="720"/>
      <c r="I10" s="720"/>
      <c r="J10" s="720"/>
      <c r="K10" s="720"/>
      <c r="L10" s="720"/>
      <c r="M10" s="720"/>
      <c r="N10" s="720"/>
      <c r="O10" s="720"/>
      <c r="P10" s="720"/>
      <c r="Q10" s="720"/>
      <c r="R10" s="291"/>
      <c r="S10" s="291"/>
    </row>
    <row r="11" spans="1:19">
      <c r="A11" s="292"/>
      <c r="C11" s="291"/>
      <c r="G11" s="291"/>
      <c r="H11" s="291"/>
      <c r="I11" s="291"/>
      <c r="J11" s="291"/>
      <c r="K11" s="291"/>
      <c r="L11" s="291"/>
      <c r="M11" s="291"/>
      <c r="N11" s="291"/>
      <c r="O11" s="291"/>
      <c r="P11" s="291"/>
      <c r="Q11" s="291"/>
      <c r="R11" s="291"/>
      <c r="S11" s="291"/>
    </row>
    <row r="12" spans="1:19">
      <c r="A12" s="291"/>
      <c r="B12" s="291" t="s">
        <v>456</v>
      </c>
      <c r="F12" s="291" t="s">
        <v>457</v>
      </c>
      <c r="G12" s="291" t="s">
        <v>527</v>
      </c>
      <c r="H12" s="291" t="s">
        <v>459</v>
      </c>
      <c r="I12" s="291" t="s">
        <v>633</v>
      </c>
      <c r="J12" s="291" t="s">
        <v>461</v>
      </c>
      <c r="K12" s="291" t="s">
        <v>472</v>
      </c>
      <c r="L12" s="291" t="s">
        <v>473</v>
      </c>
      <c r="M12" s="291"/>
      <c r="N12" s="291" t="s">
        <v>474</v>
      </c>
      <c r="O12" s="291" t="s">
        <v>475</v>
      </c>
      <c r="P12" s="291" t="s">
        <v>505</v>
      </c>
      <c r="Q12" s="291" t="s">
        <v>580</v>
      </c>
      <c r="R12" s="291" t="s">
        <v>581</v>
      </c>
      <c r="S12" s="291" t="s">
        <v>582</v>
      </c>
    </row>
    <row r="13" spans="1:19" ht="15.6" customHeight="1">
      <c r="A13" s="248">
        <f>+A10+1</f>
        <v>5</v>
      </c>
      <c r="B13" s="293" t="s">
        <v>634</v>
      </c>
      <c r="C13" s="184"/>
      <c r="D13" s="184"/>
      <c r="E13" s="184"/>
      <c r="F13" s="184"/>
      <c r="G13" s="184"/>
      <c r="H13" s="184"/>
      <c r="I13" s="184"/>
      <c r="J13" s="184"/>
      <c r="K13" s="184"/>
      <c r="L13" s="184"/>
      <c r="M13" s="294"/>
      <c r="N13" s="289"/>
      <c r="O13" s="289"/>
      <c r="P13" s="289"/>
      <c r="Q13" s="289"/>
      <c r="R13" s="289"/>
      <c r="S13" s="289"/>
    </row>
    <row r="14" spans="1:19" ht="15.6" customHeight="1">
      <c r="A14" s="248"/>
      <c r="B14" s="295"/>
      <c r="H14" s="296">
        <v>0.38191703124999998</v>
      </c>
      <c r="I14" s="296">
        <f>H14</f>
        <v>0.38191703124999998</v>
      </c>
      <c r="J14" s="297">
        <f>I14</f>
        <v>0.38191703124999998</v>
      </c>
      <c r="K14" s="297">
        <f>1/(1-J14)</f>
        <v>1.6179057676065434</v>
      </c>
      <c r="L14" s="297">
        <f>J14</f>
        <v>0.38191703124999998</v>
      </c>
      <c r="M14" s="294"/>
      <c r="N14" s="289"/>
      <c r="O14" s="289"/>
      <c r="P14" s="289"/>
      <c r="Q14" s="289"/>
      <c r="R14" s="289"/>
      <c r="S14" s="289"/>
    </row>
    <row r="15" spans="1:19" s="289" customFormat="1">
      <c r="A15" s="248">
        <f>+A13+1</f>
        <v>6</v>
      </c>
      <c r="B15" s="717" t="s">
        <v>635</v>
      </c>
      <c r="C15" s="717"/>
      <c r="D15" s="717"/>
      <c r="E15" s="717"/>
      <c r="F15" s="717"/>
      <c r="G15" s="717"/>
      <c r="H15" s="298" t="s">
        <v>448</v>
      </c>
      <c r="I15" s="298" t="s">
        <v>448</v>
      </c>
      <c r="J15" s="298" t="s">
        <v>448</v>
      </c>
      <c r="K15" s="298" t="s">
        <v>448</v>
      </c>
      <c r="L15" s="298" t="s">
        <v>448</v>
      </c>
      <c r="M15" s="298"/>
    </row>
    <row r="16" spans="1:19" s="289" customFormat="1">
      <c r="A16" s="248">
        <f>+A15+1</f>
        <v>7</v>
      </c>
      <c r="B16" s="299" t="s">
        <v>636</v>
      </c>
      <c r="C16" s="299"/>
      <c r="D16" s="299"/>
      <c r="F16" s="300" t="s">
        <v>637</v>
      </c>
      <c r="G16" s="301" t="s">
        <v>7</v>
      </c>
      <c r="H16" s="302">
        <v>190</v>
      </c>
      <c r="I16" s="302">
        <v>282</v>
      </c>
      <c r="J16" s="302">
        <v>283</v>
      </c>
      <c r="K16" s="302">
        <v>182.3</v>
      </c>
      <c r="L16" s="302">
        <v>283</v>
      </c>
    </row>
    <row r="17" spans="1:19" s="289" customFormat="1">
      <c r="A17" s="248"/>
    </row>
    <row r="18" spans="1:19" s="289" customFormat="1">
      <c r="A18" s="248">
        <f>A16+1</f>
        <v>8</v>
      </c>
      <c r="B18" s="303" t="s">
        <v>638</v>
      </c>
      <c r="C18" s="303"/>
      <c r="D18" s="303"/>
      <c r="F18" s="303" t="s">
        <v>639</v>
      </c>
      <c r="G18" s="304">
        <v>-32424.847560175171</v>
      </c>
      <c r="H18" s="304"/>
      <c r="I18" s="304">
        <f>G18*H14</f>
        <v>-12383.601518915906</v>
      </c>
      <c r="J18" s="304"/>
      <c r="K18" s="304"/>
      <c r="L18" s="304"/>
      <c r="M18" s="305"/>
    </row>
    <row r="19" spans="1:19" s="289" customFormat="1">
      <c r="A19" s="171" t="str">
        <f>A18&amp;"a"</f>
        <v>8a</v>
      </c>
      <c r="B19" s="303" t="s">
        <v>640</v>
      </c>
      <c r="C19" s="303"/>
      <c r="D19" s="303"/>
      <c r="F19" s="303" t="s">
        <v>639</v>
      </c>
      <c r="G19" s="304">
        <v>-73081.618557598194</v>
      </c>
      <c r="H19" s="304"/>
      <c r="I19" s="304">
        <f>G19*I14</f>
        <v>-27911.114798462808</v>
      </c>
      <c r="J19" s="304"/>
      <c r="K19" s="304">
        <f>-I19*K14</f>
        <v>45157.553612761323</v>
      </c>
      <c r="L19" s="304">
        <f>-K19*L14</f>
        <v>-17246.438814298515</v>
      </c>
      <c r="M19" s="305"/>
    </row>
    <row r="20" spans="1:19" s="289" customFormat="1">
      <c r="A20" s="171" t="str">
        <f>A18&amp;"b"</f>
        <v>8b</v>
      </c>
      <c r="B20" s="303" t="s">
        <v>641</v>
      </c>
      <c r="C20" s="303"/>
      <c r="D20" s="303"/>
      <c r="F20" s="303" t="s">
        <v>639</v>
      </c>
      <c r="G20" s="304">
        <v>738595</v>
      </c>
      <c r="H20" s="304">
        <f>G20*H14</f>
        <v>282082.00969609374</v>
      </c>
      <c r="I20" s="304"/>
      <c r="J20" s="304"/>
      <c r="K20" s="304"/>
      <c r="L20" s="304"/>
      <c r="M20" s="305"/>
    </row>
    <row r="21" spans="1:19" s="289" customFormat="1">
      <c r="A21" s="171" t="str">
        <f>A18&amp;"c"</f>
        <v>8c</v>
      </c>
      <c r="B21" s="303" t="s">
        <v>642</v>
      </c>
      <c r="C21" s="303"/>
      <c r="D21" s="303"/>
      <c r="F21" s="303" t="s">
        <v>639</v>
      </c>
      <c r="G21" s="304">
        <v>-1790.6399999999999</v>
      </c>
      <c r="H21" s="304"/>
      <c r="I21" s="304"/>
      <c r="J21" s="304">
        <f>G21*J14</f>
        <v>-683.87591283749987</v>
      </c>
      <c r="K21" s="304"/>
      <c r="L21" s="304"/>
      <c r="M21" s="305"/>
    </row>
    <row r="22" spans="1:19" s="289" customFormat="1">
      <c r="A22" s="171" t="str">
        <f>A18&amp;"d"</f>
        <v>8d</v>
      </c>
      <c r="B22" s="303" t="s">
        <v>643</v>
      </c>
      <c r="C22" s="303"/>
      <c r="D22" s="303"/>
      <c r="F22" s="303" t="s">
        <v>639</v>
      </c>
      <c r="G22" s="304">
        <v>-4128.76</v>
      </c>
      <c r="H22" s="304"/>
      <c r="I22" s="304"/>
      <c r="J22" s="304">
        <f>G22*J14</f>
        <v>-1576.84376194375</v>
      </c>
      <c r="K22" s="304">
        <f>-J22*K14</f>
        <v>2551.1846170631925</v>
      </c>
      <c r="L22" s="304">
        <f>-K22*L14</f>
        <v>-974.34085511944249</v>
      </c>
      <c r="M22" s="305"/>
    </row>
    <row r="23" spans="1:19" s="289" customFormat="1" ht="15.75" thickBot="1">
      <c r="A23" s="248">
        <f>A18+1</f>
        <v>9</v>
      </c>
      <c r="B23" s="289" t="s">
        <v>9</v>
      </c>
      <c r="G23" s="306"/>
      <c r="H23" s="307">
        <f>SUM(H18:H22)</f>
        <v>282082.00969609374</v>
      </c>
      <c r="I23" s="307">
        <f>SUM(I18:I22)</f>
        <v>-40294.716317378712</v>
      </c>
      <c r="J23" s="307">
        <f>SUM(J18:J22)</f>
        <v>-2260.71967478125</v>
      </c>
      <c r="K23" s="307">
        <f>SUM(K18:K22)</f>
        <v>47708.738229824514</v>
      </c>
      <c r="L23" s="307">
        <f>SUM(L18:L22)</f>
        <v>-18220.779669417956</v>
      </c>
      <c r="M23" s="305"/>
    </row>
    <row r="24" spans="1:19" s="289" customFormat="1" ht="15.75" thickTop="1">
      <c r="A24" s="248"/>
      <c r="G24" s="305"/>
      <c r="I24" s="305"/>
      <c r="J24" s="305"/>
      <c r="K24" s="305"/>
    </row>
    <row r="25" spans="1:19" s="289" customFormat="1">
      <c r="A25" s="248">
        <f>A23+1</f>
        <v>10</v>
      </c>
      <c r="B25" s="293" t="s">
        <v>644</v>
      </c>
      <c r="C25" s="308"/>
      <c r="D25" s="308"/>
      <c r="E25" s="308"/>
      <c r="F25" s="308"/>
      <c r="G25" s="309"/>
      <c r="H25" s="308"/>
      <c r="I25" s="309"/>
      <c r="J25" s="309"/>
      <c r="K25" s="309"/>
      <c r="L25" s="308"/>
      <c r="N25" s="721" t="s">
        <v>645</v>
      </c>
      <c r="O25" s="721"/>
      <c r="P25" s="721"/>
      <c r="Q25" s="721"/>
      <c r="R25" s="721"/>
      <c r="S25" s="721"/>
    </row>
    <row r="26" spans="1:19" s="289" customFormat="1">
      <c r="A26" s="248">
        <f>+A25+1</f>
        <v>11</v>
      </c>
      <c r="G26" s="305"/>
      <c r="H26" s="296">
        <v>0.24879146874999999</v>
      </c>
      <c r="I26" s="296">
        <f>H26</f>
        <v>0.24879146874999999</v>
      </c>
      <c r="J26" s="297">
        <f>I26</f>
        <v>0.24879146874999999</v>
      </c>
      <c r="K26" s="297">
        <f>1/(1-J26)</f>
        <v>1.3311882898028522</v>
      </c>
      <c r="L26" s="297">
        <f>J26</f>
        <v>0.24879146874999999</v>
      </c>
      <c r="P26" s="297">
        <f>K26</f>
        <v>1.3311882898028522</v>
      </c>
      <c r="Q26" s="297">
        <f>L26</f>
        <v>0.24879146874999999</v>
      </c>
      <c r="R26" s="297">
        <f>P26</f>
        <v>1.3311882898028522</v>
      </c>
      <c r="S26" s="297">
        <f>Q26</f>
        <v>0.24879146874999999</v>
      </c>
    </row>
    <row r="27" spans="1:19" s="289" customFormat="1">
      <c r="A27" s="248">
        <f>+A26+1</f>
        <v>12</v>
      </c>
      <c r="B27" s="717" t="s">
        <v>635</v>
      </c>
      <c r="C27" s="717"/>
      <c r="D27" s="717"/>
      <c r="E27" s="717"/>
      <c r="F27" s="717"/>
      <c r="G27" s="717"/>
      <c r="H27" s="298" t="s">
        <v>448</v>
      </c>
      <c r="I27" s="298" t="s">
        <v>448</v>
      </c>
      <c r="J27" s="298" t="s">
        <v>448</v>
      </c>
      <c r="K27" s="298" t="s">
        <v>448</v>
      </c>
      <c r="L27" s="298" t="s">
        <v>448</v>
      </c>
      <c r="M27" s="305"/>
      <c r="N27" s="298" t="s">
        <v>448</v>
      </c>
      <c r="O27" s="298" t="s">
        <v>448</v>
      </c>
      <c r="P27" s="298" t="s">
        <v>448</v>
      </c>
      <c r="Q27" s="298" t="s">
        <v>448</v>
      </c>
      <c r="R27" s="298" t="s">
        <v>448</v>
      </c>
      <c r="S27" s="298" t="s">
        <v>448</v>
      </c>
    </row>
    <row r="28" spans="1:19" s="289" customFormat="1">
      <c r="A28" s="248">
        <f>+A27+1</f>
        <v>13</v>
      </c>
      <c r="B28" s="299" t="s">
        <v>636</v>
      </c>
      <c r="C28" s="299"/>
      <c r="D28" s="299"/>
      <c r="F28" s="300" t="s">
        <v>637</v>
      </c>
      <c r="G28" s="301" t="s">
        <v>7</v>
      </c>
      <c r="H28" s="302">
        <v>190</v>
      </c>
      <c r="I28" s="302">
        <v>282</v>
      </c>
      <c r="J28" s="302">
        <v>283</v>
      </c>
      <c r="K28" s="302">
        <v>182.3</v>
      </c>
      <c r="L28" s="302">
        <v>283</v>
      </c>
      <c r="M28" s="310"/>
      <c r="N28" s="302">
        <v>410.2</v>
      </c>
      <c r="O28" s="302">
        <v>411.2</v>
      </c>
      <c r="P28" s="302">
        <v>254</v>
      </c>
      <c r="Q28" s="302">
        <v>190</v>
      </c>
      <c r="R28" s="302">
        <v>182.3</v>
      </c>
      <c r="S28" s="302">
        <v>283</v>
      </c>
    </row>
    <row r="29" spans="1:19" s="289" customFormat="1">
      <c r="A29" s="295"/>
      <c r="G29" s="305"/>
      <c r="H29" s="298"/>
      <c r="I29" s="311"/>
      <c r="J29" s="311"/>
      <c r="K29" s="311"/>
      <c r="L29" s="311"/>
      <c r="M29" s="311"/>
    </row>
    <row r="30" spans="1:19" s="289" customFormat="1" ht="15.75">
      <c r="A30" s="248">
        <f>A28+1</f>
        <v>14</v>
      </c>
      <c r="B30" s="303" t="s">
        <v>638</v>
      </c>
      <c r="C30" s="303"/>
      <c r="D30" s="303"/>
      <c r="F30" s="303" t="s">
        <v>639</v>
      </c>
      <c r="G30" s="304">
        <v>-32424.847560175171</v>
      </c>
      <c r="H30" s="312"/>
      <c r="I30" s="313">
        <f>G30*H26</f>
        <v>-8067.0254484908346</v>
      </c>
      <c r="J30" s="313"/>
      <c r="K30" s="313"/>
      <c r="L30" s="313"/>
      <c r="M30" s="313"/>
      <c r="N30" s="312"/>
      <c r="O30" s="313">
        <f>I18-I30</f>
        <v>-4316.5760704250715</v>
      </c>
      <c r="P30" s="304"/>
      <c r="Q30" s="304"/>
      <c r="R30" s="304"/>
      <c r="S30" s="304"/>
    </row>
    <row r="31" spans="1:19" s="289" customFormat="1" ht="15.75">
      <c r="A31" s="171" t="str">
        <f>A30&amp;"a"</f>
        <v>14a</v>
      </c>
      <c r="B31" s="303" t="s">
        <v>640</v>
      </c>
      <c r="C31" s="303"/>
      <c r="D31" s="303"/>
      <c r="F31" s="303" t="s">
        <v>639</v>
      </c>
      <c r="G31" s="304">
        <v>-73081.618557598194</v>
      </c>
      <c r="H31" s="312"/>
      <c r="I31" s="313">
        <f>G31*I26</f>
        <v>-18182.083219572112</v>
      </c>
      <c r="J31" s="313"/>
      <c r="K31" s="313">
        <f>-I31*K26</f>
        <v>24203.776266115336</v>
      </c>
      <c r="L31" s="313">
        <f>-K31*L26</f>
        <v>-6021.6930465432251</v>
      </c>
      <c r="M31" s="313"/>
      <c r="N31" s="312"/>
      <c r="O31" s="313"/>
      <c r="P31" s="304"/>
      <c r="Q31" s="304"/>
      <c r="R31" s="304"/>
      <c r="S31" s="304"/>
    </row>
    <row r="32" spans="1:19" s="289" customFormat="1" ht="15.75">
      <c r="A32" s="171" t="str">
        <f>A30&amp;"b"</f>
        <v>14b</v>
      </c>
      <c r="B32" s="303" t="s">
        <v>641</v>
      </c>
      <c r="C32" s="303"/>
      <c r="D32" s="303"/>
      <c r="F32" s="303" t="s">
        <v>639</v>
      </c>
      <c r="G32" s="304">
        <v>738595</v>
      </c>
      <c r="H32" s="313">
        <f>G32*H26</f>
        <v>183756.13486140626</v>
      </c>
      <c r="I32" s="313"/>
      <c r="J32" s="313"/>
      <c r="K32" s="313"/>
      <c r="L32" s="313"/>
      <c r="M32" s="313"/>
      <c r="N32" s="313">
        <f>H20-H32</f>
        <v>98325.874834687478</v>
      </c>
      <c r="O32" s="312"/>
      <c r="P32" s="304"/>
      <c r="Q32" s="304"/>
      <c r="R32" s="304"/>
      <c r="S32" s="304"/>
    </row>
    <row r="33" spans="1:19" s="289" customFormat="1" ht="15.75">
      <c r="A33" s="171" t="str">
        <f>A30&amp;"c"</f>
        <v>14c</v>
      </c>
      <c r="B33" s="303" t="s">
        <v>642</v>
      </c>
      <c r="C33" s="303"/>
      <c r="D33" s="303"/>
      <c r="F33" s="303" t="s">
        <v>639</v>
      </c>
      <c r="G33" s="304">
        <v>-1790.6399999999999</v>
      </c>
      <c r="H33" s="312"/>
      <c r="I33" s="312"/>
      <c r="J33" s="313">
        <f>G33*J26</f>
        <v>-445.49595560249998</v>
      </c>
      <c r="K33" s="312"/>
      <c r="L33" s="312"/>
      <c r="M33" s="312"/>
      <c r="N33" s="312"/>
      <c r="O33" s="313">
        <f>J21-J33</f>
        <v>-238.37995723499989</v>
      </c>
      <c r="P33" s="304"/>
      <c r="Q33" s="304"/>
      <c r="R33" s="304"/>
      <c r="S33" s="304"/>
    </row>
    <row r="34" spans="1:19" s="289" customFormat="1" ht="15.75">
      <c r="A34" s="171" t="str">
        <f>A30&amp;"d"</f>
        <v>14d</v>
      </c>
      <c r="B34" s="303" t="s">
        <v>643</v>
      </c>
      <c r="C34" s="303"/>
      <c r="D34" s="303"/>
      <c r="F34" s="303" t="s">
        <v>639</v>
      </c>
      <c r="G34" s="304">
        <v>-4128.76</v>
      </c>
      <c r="H34" s="312"/>
      <c r="I34" s="313"/>
      <c r="J34" s="313">
        <f>G34*J26</f>
        <v>-1027.2002645162499</v>
      </c>
      <c r="K34" s="313">
        <f>-J34*K26</f>
        <v>1367.3969634064242</v>
      </c>
      <c r="L34" s="313">
        <f>-K34*L26</f>
        <v>-340.19669889017428</v>
      </c>
      <c r="M34" s="313"/>
      <c r="N34" s="312"/>
      <c r="O34" s="313"/>
      <c r="P34" s="304"/>
      <c r="Q34" s="304"/>
      <c r="R34" s="304"/>
      <c r="S34" s="304"/>
    </row>
    <row r="35" spans="1:19" s="289" customFormat="1" ht="15.75" thickBot="1">
      <c r="A35" s="248">
        <f>A30+1</f>
        <v>15</v>
      </c>
      <c r="B35" s="289" t="s">
        <v>9</v>
      </c>
      <c r="G35" s="306"/>
      <c r="H35" s="307">
        <f>SUM(H30:H34)</f>
        <v>183756.13486140626</v>
      </c>
      <c r="I35" s="307">
        <f>SUM(I30:I34)</f>
        <v>-26249.108668062945</v>
      </c>
      <c r="J35" s="307">
        <f>SUM(J30:J34)</f>
        <v>-1472.6962201187498</v>
      </c>
      <c r="K35" s="307">
        <f>SUM(K30:K34)</f>
        <v>25571.173229521759</v>
      </c>
      <c r="L35" s="307">
        <f>SUM(L30:L34)</f>
        <v>-6361.8897454333992</v>
      </c>
      <c r="M35" s="305"/>
      <c r="N35" s="307">
        <f t="shared" ref="N35:S35" si="0">SUM(N30:N34)</f>
        <v>98325.874834687478</v>
      </c>
      <c r="O35" s="307">
        <f t="shared" si="0"/>
        <v>-4554.9560276600714</v>
      </c>
      <c r="P35" s="307">
        <f t="shared" si="0"/>
        <v>0</v>
      </c>
      <c r="Q35" s="307">
        <f t="shared" si="0"/>
        <v>0</v>
      </c>
      <c r="R35" s="307">
        <f t="shared" si="0"/>
        <v>0</v>
      </c>
      <c r="S35" s="307">
        <f t="shared" si="0"/>
        <v>0</v>
      </c>
    </row>
    <row r="36" spans="1:19" s="289" customFormat="1" ht="15.75" thickTop="1">
      <c r="A36" s="295"/>
      <c r="M36" s="305"/>
      <c r="Q36" s="305"/>
    </row>
    <row r="37" spans="1:19" s="289" customFormat="1" ht="15.75" thickBot="1">
      <c r="A37" s="314">
        <f>A35+1</f>
        <v>16</v>
      </c>
      <c r="B37" s="295" t="s">
        <v>646</v>
      </c>
      <c r="H37" s="307">
        <f>H35-H23</f>
        <v>-98325.874834687478</v>
      </c>
      <c r="I37" s="307">
        <f>I35-I23</f>
        <v>14045.607649315767</v>
      </c>
      <c r="J37" s="307">
        <f>J35-J23</f>
        <v>788.02345466250017</v>
      </c>
      <c r="K37" s="307">
        <f>K35-K23</f>
        <v>-22137.565000302755</v>
      </c>
      <c r="L37" s="307">
        <f>L35-L23</f>
        <v>11858.889923984556</v>
      </c>
      <c r="M37" s="305"/>
      <c r="N37" s="307">
        <f t="shared" ref="N37:S37" si="1">N35</f>
        <v>98325.874834687478</v>
      </c>
      <c r="O37" s="307">
        <f t="shared" si="1"/>
        <v>-4554.9560276600714</v>
      </c>
      <c r="P37" s="307">
        <f t="shared" si="1"/>
        <v>0</v>
      </c>
      <c r="Q37" s="307">
        <f t="shared" si="1"/>
        <v>0</v>
      </c>
      <c r="R37" s="307">
        <f t="shared" si="1"/>
        <v>0</v>
      </c>
      <c r="S37" s="307">
        <f t="shared" si="1"/>
        <v>0</v>
      </c>
    </row>
    <row r="38" spans="1:19" s="289" customFormat="1" ht="15.75" thickTop="1">
      <c r="A38" s="248"/>
    </row>
    <row r="39" spans="1:19" s="289" customFormat="1">
      <c r="A39" s="248">
        <f>A37+1</f>
        <v>17</v>
      </c>
      <c r="B39" s="295" t="s">
        <v>647</v>
      </c>
    </row>
    <row r="40" spans="1:19" s="289" customFormat="1">
      <c r="A40" s="248">
        <f t="shared" ref="A40:A45" si="2">+A39+1</f>
        <v>18</v>
      </c>
      <c r="B40" s="289" t="s">
        <v>648</v>
      </c>
      <c r="H40" s="304">
        <v>0</v>
      </c>
    </row>
    <row r="41" spans="1:19" s="289" customFormat="1">
      <c r="A41" s="248">
        <f t="shared" si="2"/>
        <v>19</v>
      </c>
      <c r="B41" s="289" t="s">
        <v>649</v>
      </c>
      <c r="H41" s="304">
        <v>0</v>
      </c>
    </row>
    <row r="42" spans="1:19" s="289" customFormat="1">
      <c r="A42" s="248">
        <f t="shared" si="2"/>
        <v>20</v>
      </c>
      <c r="B42" s="289" t="s">
        <v>650</v>
      </c>
      <c r="H42" s="304">
        <f>K37</f>
        <v>-22137.565000302755</v>
      </c>
    </row>
    <row r="43" spans="1:19" s="289" customFormat="1">
      <c r="A43" s="248">
        <f t="shared" si="2"/>
        <v>21</v>
      </c>
      <c r="B43" s="289" t="s">
        <v>651</v>
      </c>
      <c r="H43" s="304">
        <v>0</v>
      </c>
    </row>
    <row r="44" spans="1:19" s="289" customFormat="1">
      <c r="A44" s="248">
        <f t="shared" si="2"/>
        <v>22</v>
      </c>
      <c r="B44" s="289" t="s">
        <v>652</v>
      </c>
      <c r="H44" s="304">
        <v>0</v>
      </c>
    </row>
    <row r="45" spans="1:19" s="289" customFormat="1">
      <c r="A45" s="248">
        <f t="shared" si="2"/>
        <v>23</v>
      </c>
      <c r="B45" s="289" t="s">
        <v>653</v>
      </c>
      <c r="H45" s="304">
        <v>0</v>
      </c>
    </row>
    <row r="46" spans="1:19" s="289" customFormat="1"/>
    <row r="47" spans="1:19" s="289" customFormat="1"/>
    <row r="48" spans="1:19" s="289" customFormat="1"/>
    <row r="49" s="289" customFormat="1"/>
    <row r="50" s="289" customFormat="1"/>
    <row r="51" s="289" customFormat="1"/>
    <row r="52" s="289" customFormat="1"/>
    <row r="53" s="289" customFormat="1"/>
    <row r="54" s="289" customFormat="1"/>
    <row r="55" s="289" customFormat="1"/>
    <row r="56" s="289" customFormat="1"/>
    <row r="57" s="289" customFormat="1"/>
    <row r="58" s="289" customFormat="1"/>
    <row r="59" s="289" customFormat="1"/>
    <row r="60" s="289" customFormat="1"/>
    <row r="61" s="289" customFormat="1"/>
    <row r="62" s="289" customFormat="1"/>
    <row r="63" s="289" customFormat="1"/>
    <row r="64" s="289" customFormat="1"/>
    <row r="65" s="289" customFormat="1"/>
  </sheetData>
  <mergeCells count="6">
    <mergeCell ref="B27:G27"/>
    <mergeCell ref="B8:Q8"/>
    <mergeCell ref="B9:Q9"/>
    <mergeCell ref="B10:Q10"/>
    <mergeCell ref="B15:G15"/>
    <mergeCell ref="N25:S25"/>
  </mergeCells>
  <pageMargins left="0.7" right="0.7" top="0.75" bottom="0.7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CY45"/>
  <sheetViews>
    <sheetView showGridLines="0" view="pageBreakPreview" topLeftCell="A17" zoomScale="80" zoomScaleNormal="100" zoomScaleSheetLayoutView="80" workbookViewId="0">
      <selection activeCell="A4" sqref="A4:K4"/>
    </sheetView>
  </sheetViews>
  <sheetFormatPr defaultColWidth="8.88671875" defaultRowHeight="15"/>
  <cols>
    <col min="1" max="3" width="8.88671875" style="409"/>
    <col min="4" max="4" width="16.109375" style="409" customWidth="1"/>
    <col min="5" max="5" width="9.88671875" style="409" customWidth="1"/>
    <col min="6" max="6" width="12.77734375" style="409" customWidth="1"/>
    <col min="7" max="7" width="11.44140625" style="409" customWidth="1"/>
    <col min="8" max="8" width="11.77734375" style="409" bestFit="1" customWidth="1"/>
    <col min="9" max="9" width="11.5546875" style="409" bestFit="1" customWidth="1"/>
    <col min="10" max="10" width="15" style="409" customWidth="1"/>
    <col min="11" max="11" width="18" style="409" bestFit="1" customWidth="1"/>
    <col min="12" max="12" width="25" style="409" bestFit="1" customWidth="1"/>
    <col min="13" max="13" width="18.6640625" style="409" bestFit="1" customWidth="1"/>
    <col min="14" max="14" width="18" style="409" bestFit="1" customWidth="1"/>
    <col min="15" max="15" width="11.77734375" style="409" bestFit="1" customWidth="1"/>
    <col min="16" max="16" width="13.44140625" style="409" bestFit="1" customWidth="1"/>
    <col min="17" max="16384" width="8.88671875" style="409"/>
  </cols>
  <sheetData>
    <row r="1" spans="1:16">
      <c r="A1" s="753" t="s">
        <v>412</v>
      </c>
      <c r="B1" s="753"/>
      <c r="C1" s="753"/>
      <c r="D1" s="753"/>
      <c r="E1" s="753"/>
      <c r="F1" s="753"/>
      <c r="G1" s="753"/>
      <c r="H1" s="753"/>
      <c r="I1" s="753"/>
      <c r="J1" s="235" t="s">
        <v>409</v>
      </c>
      <c r="K1" s="753"/>
    </row>
    <row r="2" spans="1:16">
      <c r="A2" s="723" t="s">
        <v>883</v>
      </c>
      <c r="B2" s="723"/>
      <c r="C2" s="723"/>
      <c r="D2" s="723"/>
      <c r="E2" s="723"/>
      <c r="F2" s="723"/>
      <c r="G2" s="723"/>
      <c r="H2" s="723"/>
      <c r="I2" s="723"/>
      <c r="J2" s="723"/>
      <c r="K2" s="723"/>
    </row>
    <row r="3" spans="1:16">
      <c r="A3" s="723" t="s">
        <v>747</v>
      </c>
      <c r="B3" s="723"/>
      <c r="C3" s="723"/>
      <c r="D3" s="723"/>
      <c r="E3" s="723"/>
      <c r="F3" s="723"/>
      <c r="G3" s="723"/>
      <c r="H3" s="723"/>
      <c r="I3" s="723"/>
      <c r="J3" s="723"/>
      <c r="K3" s="723"/>
    </row>
    <row r="4" spans="1:16">
      <c r="A4" s="724"/>
      <c r="B4" s="724"/>
      <c r="C4" s="724"/>
      <c r="D4" s="724"/>
      <c r="E4" s="724"/>
      <c r="F4" s="724"/>
      <c r="G4" s="724"/>
      <c r="H4" s="724"/>
      <c r="I4" s="724"/>
      <c r="J4" s="724"/>
      <c r="K4" s="724"/>
    </row>
    <row r="7" spans="1:16">
      <c r="A7" s="410"/>
      <c r="B7" s="410"/>
      <c r="C7" s="410"/>
      <c r="D7" s="725" t="s">
        <v>748</v>
      </c>
      <c r="E7" s="725"/>
      <c r="F7" s="410" t="s">
        <v>749</v>
      </c>
      <c r="G7" s="725" t="s">
        <v>750</v>
      </c>
      <c r="H7" s="725"/>
      <c r="I7" s="725" t="s">
        <v>751</v>
      </c>
      <c r="J7" s="725"/>
    </row>
    <row r="8" spans="1:16" ht="43.5">
      <c r="A8" s="411" t="s">
        <v>752</v>
      </c>
      <c r="B8" s="412" t="s">
        <v>583</v>
      </c>
      <c r="C8" s="412"/>
      <c r="D8" s="413" t="s">
        <v>753</v>
      </c>
      <c r="E8" s="413" t="s">
        <v>754</v>
      </c>
      <c r="F8" s="412" t="s">
        <v>755</v>
      </c>
      <c r="G8" s="413" t="s">
        <v>756</v>
      </c>
      <c r="H8" s="413" t="s">
        <v>757</v>
      </c>
      <c r="I8" s="413" t="s">
        <v>753</v>
      </c>
      <c r="J8" s="413" t="s">
        <v>754</v>
      </c>
    </row>
    <row r="9" spans="1:16" ht="15.75">
      <c r="A9" s="414"/>
      <c r="B9" s="415" t="s">
        <v>456</v>
      </c>
      <c r="C9" s="415"/>
      <c r="D9" s="416" t="s">
        <v>457</v>
      </c>
      <c r="E9" s="417" t="s">
        <v>527</v>
      </c>
      <c r="F9" s="415" t="s">
        <v>633</v>
      </c>
      <c r="G9" s="415" t="s">
        <v>461</v>
      </c>
      <c r="H9" s="415" t="s">
        <v>472</v>
      </c>
      <c r="I9" s="416" t="s">
        <v>473</v>
      </c>
      <c r="J9" s="416" t="s">
        <v>474</v>
      </c>
      <c r="L9" s="659"/>
      <c r="M9" s="659"/>
      <c r="N9" s="659"/>
    </row>
    <row r="10" spans="1:16" ht="15.75">
      <c r="A10" s="418">
        <v>1</v>
      </c>
      <c r="B10" s="419" t="s">
        <v>618</v>
      </c>
      <c r="C10" s="420">
        <v>2024</v>
      </c>
      <c r="D10" s="421">
        <v>50380329.300339252</v>
      </c>
      <c r="E10" s="421">
        <v>355663.41000000003</v>
      </c>
      <c r="F10" s="422">
        <v>0</v>
      </c>
      <c r="G10" s="421">
        <v>528389.07999999996</v>
      </c>
      <c r="H10" s="421">
        <v>32544.273333333353</v>
      </c>
      <c r="I10" s="421">
        <v>5172054.0375666302</v>
      </c>
      <c r="J10" s="421">
        <v>54545.654488749999</v>
      </c>
      <c r="M10" s="661"/>
      <c r="N10" s="660"/>
    </row>
    <row r="11" spans="1:16">
      <c r="A11" s="418">
        <v>2</v>
      </c>
      <c r="B11" s="419" t="s">
        <v>758</v>
      </c>
      <c r="C11" s="420">
        <v>2025</v>
      </c>
      <c r="D11" s="421">
        <v>50380329.300339252</v>
      </c>
      <c r="E11" s="421">
        <v>355663.41000000003</v>
      </c>
      <c r="F11" s="422">
        <v>0</v>
      </c>
      <c r="G11" s="421">
        <v>528389.07999999996</v>
      </c>
      <c r="H11" s="421">
        <v>38014.479483333351</v>
      </c>
      <c r="I11" s="421">
        <v>5267220.6670799563</v>
      </c>
      <c r="J11" s="421">
        <v>55960.873386499996</v>
      </c>
      <c r="M11" s="661"/>
      <c r="N11" s="661"/>
    </row>
    <row r="12" spans="1:16">
      <c r="A12" s="418">
        <v>3</v>
      </c>
      <c r="B12" s="419" t="s">
        <v>608</v>
      </c>
      <c r="C12" s="420">
        <v>2025</v>
      </c>
      <c r="D12" s="421">
        <v>50380329.300339252</v>
      </c>
      <c r="E12" s="421">
        <v>355663.41000000003</v>
      </c>
      <c r="F12" s="422">
        <v>0</v>
      </c>
      <c r="G12" s="421">
        <v>528389.07999999996</v>
      </c>
      <c r="H12" s="421">
        <v>29703.42983333335</v>
      </c>
      <c r="I12" s="421">
        <v>5362387.2965932824</v>
      </c>
      <c r="J12" s="421">
        <v>57376.092284249993</v>
      </c>
      <c r="M12" s="661"/>
      <c r="N12" s="661"/>
    </row>
    <row r="13" spans="1:16">
      <c r="A13" s="418">
        <v>4</v>
      </c>
      <c r="B13" s="419" t="s">
        <v>759</v>
      </c>
      <c r="C13" s="420">
        <v>2025</v>
      </c>
      <c r="D13" s="421">
        <v>50380329.300339252</v>
      </c>
      <c r="E13" s="421">
        <v>355663.41000000003</v>
      </c>
      <c r="F13" s="422">
        <v>0</v>
      </c>
      <c r="G13" s="421">
        <v>528389.07999999996</v>
      </c>
      <c r="H13" s="421">
        <v>34826.954350000015</v>
      </c>
      <c r="I13" s="421">
        <v>5457553.9261066085</v>
      </c>
      <c r="J13" s="421">
        <v>58791.31118199999</v>
      </c>
      <c r="M13" s="661"/>
      <c r="N13" s="661"/>
    </row>
    <row r="14" spans="1:16">
      <c r="A14" s="418">
        <v>5</v>
      </c>
      <c r="B14" s="419" t="s">
        <v>610</v>
      </c>
      <c r="C14" s="420">
        <v>2025</v>
      </c>
      <c r="D14" s="421">
        <v>50380329.300339252</v>
      </c>
      <c r="E14" s="421">
        <v>355663.41000000003</v>
      </c>
      <c r="F14" s="422">
        <v>0</v>
      </c>
      <c r="G14" s="421">
        <v>528389.07999999996</v>
      </c>
      <c r="H14" s="421">
        <v>26483.228866666679</v>
      </c>
      <c r="I14" s="421">
        <v>5552720.5556199346</v>
      </c>
      <c r="J14" s="421">
        <v>60206.530079749988</v>
      </c>
      <c r="M14" s="661"/>
      <c r="N14" s="661"/>
      <c r="O14" s="662"/>
      <c r="P14" s="663"/>
    </row>
    <row r="15" spans="1:16">
      <c r="A15" s="418">
        <v>6</v>
      </c>
      <c r="B15" s="419" t="s">
        <v>611</v>
      </c>
      <c r="C15" s="420">
        <v>2025</v>
      </c>
      <c r="D15" s="421">
        <v>50380329.300339252</v>
      </c>
      <c r="E15" s="421">
        <v>355663.41000000003</v>
      </c>
      <c r="F15" s="422">
        <v>0</v>
      </c>
      <c r="G15" s="421">
        <v>528389.07999999996</v>
      </c>
      <c r="H15" s="421">
        <v>18139.503383333344</v>
      </c>
      <c r="I15" s="421">
        <v>5647887.1851332607</v>
      </c>
      <c r="J15" s="421">
        <v>61621.748977499985</v>
      </c>
      <c r="M15" s="661"/>
      <c r="N15" s="661"/>
    </row>
    <row r="16" spans="1:16">
      <c r="A16" s="418">
        <v>7</v>
      </c>
      <c r="B16" s="419" t="s">
        <v>612</v>
      </c>
      <c r="C16" s="420">
        <v>2025</v>
      </c>
      <c r="D16" s="421">
        <v>50380329.300339252</v>
      </c>
      <c r="E16" s="421">
        <v>355663.41000000003</v>
      </c>
      <c r="F16" s="422">
        <v>0</v>
      </c>
      <c r="G16" s="421">
        <v>528389.07999999996</v>
      </c>
      <c r="H16" s="421">
        <v>84676.073400000008</v>
      </c>
      <c r="I16" s="421">
        <v>5743053.8146465868</v>
      </c>
      <c r="J16" s="421">
        <v>63036.967875249982</v>
      </c>
      <c r="M16" s="661"/>
      <c r="N16" s="661"/>
    </row>
    <row r="17" spans="1:103">
      <c r="A17" s="418">
        <v>8</v>
      </c>
      <c r="B17" s="419" t="s">
        <v>613</v>
      </c>
      <c r="C17" s="420">
        <v>2025</v>
      </c>
      <c r="D17" s="421">
        <v>50380329.300339252</v>
      </c>
      <c r="E17" s="421">
        <v>355663.41000000003</v>
      </c>
      <c r="F17" s="422">
        <v>0</v>
      </c>
      <c r="G17" s="421">
        <v>528389.07999999996</v>
      </c>
      <c r="H17" s="421">
        <v>76150.157416666669</v>
      </c>
      <c r="I17" s="421">
        <v>5838220.4441599129</v>
      </c>
      <c r="J17" s="421">
        <v>64452.186772999979</v>
      </c>
    </row>
    <row r="18" spans="1:103">
      <c r="A18" s="418">
        <v>9</v>
      </c>
      <c r="B18" s="419" t="s">
        <v>760</v>
      </c>
      <c r="C18" s="420">
        <v>2025</v>
      </c>
      <c r="D18" s="421">
        <v>50380329.300339252</v>
      </c>
      <c r="E18" s="421">
        <v>355663.41000000003</v>
      </c>
      <c r="F18" s="422">
        <v>0</v>
      </c>
      <c r="G18" s="421">
        <v>528389.07999999996</v>
      </c>
      <c r="H18" s="421">
        <v>67624.241433333329</v>
      </c>
      <c r="I18" s="421">
        <v>5933387.073673239</v>
      </c>
      <c r="J18" s="421">
        <v>65867.405670749984</v>
      </c>
    </row>
    <row r="19" spans="1:103">
      <c r="A19" s="418">
        <v>10</v>
      </c>
      <c r="B19" s="419" t="s">
        <v>615</v>
      </c>
      <c r="C19" s="420">
        <v>2025</v>
      </c>
      <c r="D19" s="421">
        <v>50380329.300339252</v>
      </c>
      <c r="E19" s="421">
        <v>355663.41000000003</v>
      </c>
      <c r="F19" s="422">
        <v>0</v>
      </c>
      <c r="G19" s="421">
        <v>528389.07999999996</v>
      </c>
      <c r="H19" s="421">
        <v>59098.325449999997</v>
      </c>
      <c r="I19" s="421">
        <v>6028553.7031865651</v>
      </c>
      <c r="J19" s="421">
        <v>67282.624568499989</v>
      </c>
    </row>
    <row r="20" spans="1:103">
      <c r="A20" s="418">
        <v>11</v>
      </c>
      <c r="B20" s="419" t="s">
        <v>616</v>
      </c>
      <c r="C20" s="420">
        <v>2025</v>
      </c>
      <c r="D20" s="421">
        <v>50380329.300339252</v>
      </c>
      <c r="E20" s="421">
        <v>355663.41000000003</v>
      </c>
      <c r="F20" s="422">
        <v>0</v>
      </c>
      <c r="G20" s="421">
        <v>528389.07999999996</v>
      </c>
      <c r="H20" s="421">
        <v>50572.409466666664</v>
      </c>
      <c r="I20" s="421">
        <v>6123720.3326998912</v>
      </c>
      <c r="J20" s="421">
        <v>68697.843466249993</v>
      </c>
    </row>
    <row r="21" spans="1:103">
      <c r="A21" s="418">
        <v>12</v>
      </c>
      <c r="B21" s="419" t="s">
        <v>617</v>
      </c>
      <c r="C21" s="420">
        <v>2025</v>
      </c>
      <c r="D21" s="421">
        <v>50380329.300339252</v>
      </c>
      <c r="E21" s="421">
        <v>355663.41000000003</v>
      </c>
      <c r="F21" s="422">
        <v>0</v>
      </c>
      <c r="G21" s="421">
        <v>528389.07999999996</v>
      </c>
      <c r="H21" s="421">
        <v>42046.493483333332</v>
      </c>
      <c r="I21" s="421">
        <v>6218886.9622132173</v>
      </c>
      <c r="J21" s="421">
        <v>70113.062363999998</v>
      </c>
    </row>
    <row r="22" spans="1:103">
      <c r="A22" s="418">
        <v>13</v>
      </c>
      <c r="B22" s="419" t="s">
        <v>618</v>
      </c>
      <c r="C22" s="420">
        <v>2025</v>
      </c>
      <c r="D22" s="421">
        <v>50380329.300339252</v>
      </c>
      <c r="E22" s="421">
        <v>355663.41000000003</v>
      </c>
      <c r="F22" s="422">
        <v>0</v>
      </c>
      <c r="G22" s="421">
        <v>528389.07999999996</v>
      </c>
      <c r="H22" s="421">
        <v>33520.577499999999</v>
      </c>
      <c r="I22" s="421">
        <v>6314053.5917265434</v>
      </c>
      <c r="J22" s="421">
        <v>71528.281261750002</v>
      </c>
    </row>
    <row r="23" spans="1:103" ht="15.75" thickBot="1">
      <c r="A23" s="418">
        <v>14</v>
      </c>
      <c r="B23" s="423" t="s">
        <v>761</v>
      </c>
      <c r="C23" s="424"/>
      <c r="D23" s="425">
        <f t="shared" ref="D23:J23" si="0">AVERAGE(D10:D22)</f>
        <v>50380329.300339237</v>
      </c>
      <c r="E23" s="425">
        <f t="shared" si="0"/>
        <v>355663.41000000009</v>
      </c>
      <c r="F23" s="425">
        <f t="shared" si="0"/>
        <v>0</v>
      </c>
      <c r="G23" s="425">
        <f t="shared" si="0"/>
        <v>528389.07999999996</v>
      </c>
      <c r="H23" s="425">
        <f t="shared" si="0"/>
        <v>45646.165184615398</v>
      </c>
      <c r="I23" s="425">
        <f t="shared" si="0"/>
        <v>5743053.8146465868</v>
      </c>
      <c r="J23" s="425">
        <f t="shared" si="0"/>
        <v>63036.967875249989</v>
      </c>
    </row>
    <row r="24" spans="1:103" ht="15.75" thickTop="1">
      <c r="A24" s="426"/>
      <c r="D24" s="427"/>
    </row>
    <row r="26" spans="1:103" s="428" customFormat="1">
      <c r="B26" s="429"/>
      <c r="C26" s="722" t="s">
        <v>762</v>
      </c>
      <c r="D26" s="722"/>
      <c r="E26" s="722"/>
      <c r="F26" s="429"/>
      <c r="G26" s="429"/>
      <c r="H26" s="429"/>
      <c r="I26" s="429"/>
      <c r="J26" s="429"/>
      <c r="K26" s="429"/>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30"/>
      <c r="AT26" s="430"/>
      <c r="AU26" s="430"/>
      <c r="AV26" s="430"/>
      <c r="AW26" s="430"/>
      <c r="AX26" s="430"/>
      <c r="AY26" s="430"/>
      <c r="AZ26" s="430"/>
      <c r="BA26" s="430"/>
      <c r="BB26" s="430"/>
      <c r="BC26" s="430"/>
      <c r="BD26" s="430"/>
      <c r="BE26" s="430"/>
      <c r="BF26" s="430"/>
      <c r="BG26" s="430"/>
      <c r="BH26" s="430"/>
      <c r="BI26" s="430"/>
      <c r="BJ26" s="430"/>
      <c r="BK26" s="430"/>
      <c r="BL26" s="430"/>
      <c r="BM26" s="430"/>
      <c r="BN26" s="430"/>
      <c r="BO26" s="430"/>
      <c r="BP26" s="430"/>
      <c r="BQ26" s="430"/>
      <c r="BR26" s="430"/>
      <c r="BS26" s="430"/>
      <c r="BT26" s="430"/>
      <c r="BU26" s="430"/>
      <c r="BV26" s="430"/>
      <c r="BW26" s="430"/>
      <c r="BX26" s="430"/>
      <c r="BY26" s="430"/>
      <c r="BZ26" s="430"/>
      <c r="CA26" s="430"/>
      <c r="CB26" s="430"/>
      <c r="CC26" s="430"/>
      <c r="CD26" s="430"/>
      <c r="CE26" s="430"/>
      <c r="CF26" s="430"/>
      <c r="CG26" s="430"/>
      <c r="CH26" s="430"/>
      <c r="CI26" s="430"/>
      <c r="CJ26" s="430"/>
      <c r="CK26" s="430"/>
      <c r="CL26" s="430"/>
      <c r="CM26" s="430"/>
      <c r="CN26" s="430"/>
      <c r="CO26" s="430"/>
      <c r="CP26" s="430"/>
      <c r="CQ26" s="430"/>
      <c r="CR26" s="430"/>
      <c r="CS26" s="430"/>
      <c r="CT26" s="430"/>
      <c r="CU26" s="430"/>
      <c r="CV26" s="430"/>
      <c r="CW26" s="430"/>
      <c r="CX26" s="430"/>
      <c r="CY26" s="430"/>
    </row>
    <row r="27" spans="1:103" s="428" customFormat="1" ht="57.75">
      <c r="A27" s="431"/>
      <c r="C27" s="432"/>
      <c r="D27" s="432" t="s">
        <v>763</v>
      </c>
      <c r="E27" s="432" t="s">
        <v>764</v>
      </c>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430"/>
      <c r="BC27" s="430"/>
      <c r="BD27" s="430"/>
      <c r="BE27" s="430"/>
      <c r="BF27" s="430"/>
      <c r="BG27" s="430"/>
      <c r="BH27" s="430"/>
      <c r="BI27" s="430"/>
      <c r="BJ27" s="430"/>
      <c r="BK27" s="430"/>
      <c r="BL27" s="430"/>
      <c r="BM27" s="430"/>
      <c r="BN27" s="430"/>
      <c r="BO27" s="430"/>
      <c r="BP27" s="430"/>
      <c r="BQ27" s="430"/>
      <c r="BR27" s="430"/>
      <c r="BS27" s="430"/>
      <c r="BT27" s="430"/>
      <c r="BU27" s="430"/>
      <c r="BV27" s="430"/>
      <c r="BW27" s="430"/>
      <c r="BX27" s="430"/>
      <c r="BY27" s="430"/>
      <c r="BZ27" s="430"/>
      <c r="CA27" s="430"/>
      <c r="CB27" s="430"/>
      <c r="CC27" s="430"/>
      <c r="CD27" s="430"/>
      <c r="CE27" s="430"/>
      <c r="CF27" s="430"/>
      <c r="CG27" s="430"/>
      <c r="CH27" s="430"/>
      <c r="CI27" s="430"/>
      <c r="CJ27" s="430"/>
      <c r="CK27" s="430"/>
      <c r="CL27" s="430"/>
      <c r="CM27" s="430"/>
      <c r="CN27" s="430"/>
      <c r="CO27" s="430"/>
      <c r="CP27" s="433"/>
      <c r="CQ27" s="433"/>
      <c r="CR27" s="433"/>
      <c r="CS27" s="433"/>
      <c r="CT27" s="433"/>
    </row>
    <row r="28" spans="1:103" s="428" customFormat="1">
      <c r="A28" s="431"/>
      <c r="B28" s="432" t="s">
        <v>583</v>
      </c>
      <c r="C28" s="434"/>
      <c r="D28" s="432"/>
      <c r="E28" s="432"/>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30"/>
      <c r="BO28" s="430"/>
      <c r="BP28" s="430"/>
      <c r="BQ28" s="430"/>
      <c r="BR28" s="430"/>
      <c r="BS28" s="430"/>
      <c r="BT28" s="430"/>
      <c r="BU28" s="430"/>
      <c r="BV28" s="430"/>
      <c r="BW28" s="430"/>
      <c r="BX28" s="430"/>
      <c r="BY28" s="430"/>
      <c r="BZ28" s="430"/>
      <c r="CA28" s="430"/>
      <c r="CB28" s="430"/>
      <c r="CC28" s="430"/>
      <c r="CD28" s="430"/>
      <c r="CE28" s="430"/>
      <c r="CF28" s="430"/>
      <c r="CG28" s="430"/>
      <c r="CH28" s="430"/>
      <c r="CI28" s="430"/>
      <c r="CJ28" s="430"/>
      <c r="CK28" s="430"/>
      <c r="CL28" s="430"/>
      <c r="CM28" s="430"/>
      <c r="CN28" s="430"/>
      <c r="CO28" s="430"/>
      <c r="CP28" s="433"/>
      <c r="CQ28" s="433"/>
      <c r="CR28" s="433"/>
      <c r="CS28" s="433"/>
      <c r="CT28" s="433"/>
    </row>
    <row r="29" spans="1:103" s="428" customFormat="1">
      <c r="A29" s="431"/>
      <c r="B29" s="434" t="s">
        <v>456</v>
      </c>
      <c r="C29" s="435"/>
      <c r="D29" s="434" t="s">
        <v>457</v>
      </c>
      <c r="E29" s="436" t="s">
        <v>527</v>
      </c>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430"/>
      <c r="BF29" s="430"/>
      <c r="BG29" s="430"/>
      <c r="BH29" s="430"/>
      <c r="BI29" s="430"/>
      <c r="BJ29" s="430"/>
      <c r="BK29" s="430"/>
      <c r="BL29" s="430"/>
      <c r="BM29" s="430"/>
      <c r="BN29" s="430"/>
      <c r="BO29" s="430"/>
      <c r="BP29" s="430"/>
      <c r="BQ29" s="430"/>
      <c r="BR29" s="430"/>
      <c r="BS29" s="430"/>
      <c r="BT29" s="430"/>
      <c r="BU29" s="430"/>
      <c r="BV29" s="430"/>
      <c r="BW29" s="430"/>
      <c r="BX29" s="430"/>
      <c r="BY29" s="430"/>
      <c r="BZ29" s="430"/>
      <c r="CA29" s="430"/>
      <c r="CB29" s="430"/>
      <c r="CC29" s="430"/>
      <c r="CD29" s="430"/>
      <c r="CE29" s="430"/>
      <c r="CF29" s="430"/>
      <c r="CG29" s="430"/>
      <c r="CH29" s="430"/>
      <c r="CI29" s="430"/>
      <c r="CJ29" s="430"/>
      <c r="CK29" s="430"/>
      <c r="CL29" s="430"/>
      <c r="CM29" s="430"/>
      <c r="CN29" s="430"/>
      <c r="CO29" s="430"/>
      <c r="CP29" s="433"/>
      <c r="CQ29" s="433"/>
      <c r="CR29" s="433"/>
      <c r="CS29" s="433"/>
      <c r="CT29" s="433"/>
    </row>
    <row r="30" spans="1:103" s="428" customFormat="1">
      <c r="A30" s="437">
        <v>15</v>
      </c>
      <c r="B30" s="431" t="s">
        <v>618</v>
      </c>
      <c r="C30" s="420">
        <v>2024</v>
      </c>
      <c r="D30" s="438">
        <v>55033.029999999977</v>
      </c>
      <c r="E30" s="439">
        <v>0</v>
      </c>
      <c r="F30" s="440"/>
      <c r="G30" s="441"/>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c r="BE30" s="430"/>
      <c r="BF30" s="430"/>
      <c r="BG30" s="430"/>
      <c r="BH30" s="430"/>
      <c r="BI30" s="430"/>
      <c r="BJ30" s="430"/>
      <c r="BK30" s="430"/>
      <c r="BL30" s="430"/>
      <c r="BM30" s="430"/>
      <c r="BN30" s="430"/>
      <c r="BO30" s="430"/>
      <c r="BP30" s="430"/>
      <c r="BQ30" s="430"/>
      <c r="BR30" s="430"/>
      <c r="BS30" s="430"/>
      <c r="BT30" s="430"/>
      <c r="BU30" s="430"/>
      <c r="BV30" s="430"/>
      <c r="BW30" s="430"/>
      <c r="BX30" s="430"/>
      <c r="BY30" s="430"/>
      <c r="BZ30" s="430"/>
      <c r="CA30" s="430"/>
      <c r="CB30" s="430"/>
      <c r="CC30" s="430"/>
      <c r="CD30" s="430"/>
      <c r="CE30" s="430"/>
      <c r="CF30" s="430"/>
      <c r="CG30" s="430"/>
      <c r="CH30" s="430"/>
      <c r="CI30" s="430"/>
      <c r="CJ30" s="430"/>
      <c r="CK30" s="430"/>
      <c r="CL30" s="430"/>
      <c r="CM30" s="430"/>
      <c r="CN30" s="430"/>
      <c r="CO30" s="430"/>
      <c r="CP30" s="433"/>
      <c r="CQ30" s="433"/>
      <c r="CR30" s="433"/>
      <c r="CS30" s="433"/>
      <c r="CT30" s="433"/>
    </row>
    <row r="31" spans="1:103" s="428" customFormat="1">
      <c r="A31" s="437">
        <v>16</v>
      </c>
      <c r="B31" s="431" t="s">
        <v>758</v>
      </c>
      <c r="C31" s="420">
        <v>2025</v>
      </c>
      <c r="D31" s="438">
        <v>44026.429999999978</v>
      </c>
      <c r="E31" s="439">
        <v>0</v>
      </c>
      <c r="F31" s="441"/>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0"/>
      <c r="BL31" s="430"/>
      <c r="BM31" s="430"/>
      <c r="BN31" s="430"/>
      <c r="BO31" s="430"/>
      <c r="BP31" s="430"/>
      <c r="BQ31" s="430"/>
      <c r="BR31" s="430"/>
      <c r="BS31" s="430"/>
      <c r="BT31" s="430"/>
      <c r="BU31" s="430"/>
      <c r="BV31" s="430"/>
      <c r="BW31" s="430"/>
      <c r="BX31" s="430"/>
      <c r="BY31" s="430"/>
      <c r="BZ31" s="430"/>
      <c r="CA31" s="430"/>
      <c r="CB31" s="430"/>
      <c r="CC31" s="430"/>
      <c r="CD31" s="430"/>
      <c r="CE31" s="430"/>
      <c r="CF31" s="430"/>
      <c r="CG31" s="430"/>
      <c r="CH31" s="430"/>
      <c r="CI31" s="430"/>
      <c r="CJ31" s="430"/>
      <c r="CK31" s="430"/>
      <c r="CL31" s="430"/>
      <c r="CM31" s="430"/>
      <c r="CN31" s="430"/>
      <c r="CO31" s="430"/>
      <c r="CP31" s="433"/>
      <c r="CQ31" s="433"/>
      <c r="CR31" s="433"/>
      <c r="CS31" s="433"/>
      <c r="CT31" s="433"/>
    </row>
    <row r="32" spans="1:103" s="428" customFormat="1">
      <c r="A32" s="437">
        <v>17</v>
      </c>
      <c r="B32" s="431" t="s">
        <v>608</v>
      </c>
      <c r="C32" s="420">
        <v>2025</v>
      </c>
      <c r="D32" s="438">
        <v>33019.82999999998</v>
      </c>
      <c r="E32" s="439">
        <v>0</v>
      </c>
      <c r="F32" s="441"/>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0"/>
      <c r="AM32" s="430"/>
      <c r="AN32" s="430"/>
      <c r="AO32" s="430"/>
      <c r="AP32" s="430"/>
      <c r="AQ32" s="430"/>
      <c r="AR32" s="430"/>
      <c r="AS32" s="430"/>
      <c r="AT32" s="430"/>
      <c r="AU32" s="430"/>
      <c r="AV32" s="430"/>
      <c r="AW32" s="430"/>
      <c r="AX32" s="430"/>
      <c r="AY32" s="430"/>
      <c r="AZ32" s="430"/>
      <c r="BA32" s="430"/>
      <c r="BB32" s="430"/>
      <c r="BC32" s="430"/>
      <c r="BD32" s="430"/>
      <c r="BE32" s="430"/>
      <c r="BF32" s="430"/>
      <c r="BG32" s="430"/>
      <c r="BH32" s="430"/>
      <c r="BI32" s="430"/>
      <c r="BJ32" s="430"/>
      <c r="BK32" s="430"/>
      <c r="BL32" s="430"/>
      <c r="BM32" s="430"/>
      <c r="BN32" s="430"/>
      <c r="BO32" s="430"/>
      <c r="BP32" s="430"/>
      <c r="BQ32" s="430"/>
      <c r="BR32" s="430"/>
      <c r="BS32" s="430"/>
      <c r="BT32" s="430"/>
      <c r="BU32" s="430"/>
      <c r="BV32" s="430"/>
      <c r="BW32" s="430"/>
      <c r="BX32" s="430"/>
      <c r="BY32" s="430"/>
      <c r="BZ32" s="430"/>
      <c r="CA32" s="430"/>
      <c r="CB32" s="430"/>
      <c r="CC32" s="430"/>
      <c r="CD32" s="430"/>
      <c r="CE32" s="430"/>
      <c r="CF32" s="430"/>
      <c r="CG32" s="430"/>
      <c r="CH32" s="430"/>
      <c r="CI32" s="430"/>
      <c r="CJ32" s="430"/>
      <c r="CK32" s="430"/>
      <c r="CL32" s="430"/>
      <c r="CM32" s="430"/>
      <c r="CN32" s="430"/>
      <c r="CO32" s="430"/>
      <c r="CP32" s="433"/>
      <c r="CQ32" s="433"/>
      <c r="CR32" s="433"/>
      <c r="CS32" s="433"/>
      <c r="CT32" s="433"/>
    </row>
    <row r="33" spans="1:98" s="428" customFormat="1">
      <c r="A33" s="437">
        <v>18</v>
      </c>
      <c r="B33" s="431" t="s">
        <v>759</v>
      </c>
      <c r="C33" s="420">
        <v>2025</v>
      </c>
      <c r="D33" s="438">
        <v>22013.229999999981</v>
      </c>
      <c r="E33" s="439">
        <v>0</v>
      </c>
      <c r="F33" s="441"/>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0"/>
      <c r="BL33" s="430"/>
      <c r="BM33" s="430"/>
      <c r="BN33" s="430"/>
      <c r="BO33" s="430"/>
      <c r="BP33" s="430"/>
      <c r="BQ33" s="430"/>
      <c r="BR33" s="430"/>
      <c r="BS33" s="430"/>
      <c r="BT33" s="430"/>
      <c r="BU33" s="430"/>
      <c r="BV33" s="430"/>
      <c r="BW33" s="430"/>
      <c r="BX33" s="430"/>
      <c r="BY33" s="430"/>
      <c r="BZ33" s="430"/>
      <c r="CA33" s="430"/>
      <c r="CB33" s="430"/>
      <c r="CC33" s="430"/>
      <c r="CD33" s="430"/>
      <c r="CE33" s="430"/>
      <c r="CF33" s="430"/>
      <c r="CG33" s="430"/>
      <c r="CH33" s="430"/>
      <c r="CI33" s="430"/>
      <c r="CJ33" s="430"/>
      <c r="CK33" s="430"/>
      <c r="CL33" s="430"/>
      <c r="CM33" s="430"/>
      <c r="CN33" s="430"/>
      <c r="CO33" s="430"/>
      <c r="CP33" s="433"/>
      <c r="CQ33" s="433"/>
      <c r="CR33" s="433"/>
      <c r="CS33" s="433"/>
      <c r="CT33" s="433"/>
    </row>
    <row r="34" spans="1:98" s="428" customFormat="1">
      <c r="A34" s="437">
        <v>19</v>
      </c>
      <c r="B34" s="431" t="s">
        <v>610</v>
      </c>
      <c r="C34" s="420">
        <v>2025</v>
      </c>
      <c r="D34" s="438">
        <v>11006.629999999981</v>
      </c>
      <c r="E34" s="439">
        <v>0</v>
      </c>
      <c r="F34" s="441"/>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c r="BU34" s="430"/>
      <c r="BV34" s="430"/>
      <c r="BW34" s="430"/>
      <c r="BX34" s="430"/>
      <c r="BY34" s="430"/>
      <c r="BZ34" s="430"/>
      <c r="CA34" s="430"/>
      <c r="CB34" s="430"/>
      <c r="CC34" s="430"/>
      <c r="CD34" s="430"/>
      <c r="CE34" s="430"/>
      <c r="CF34" s="430"/>
      <c r="CG34" s="430"/>
      <c r="CH34" s="430"/>
      <c r="CI34" s="430"/>
      <c r="CJ34" s="430"/>
      <c r="CK34" s="430"/>
      <c r="CL34" s="430"/>
      <c r="CM34" s="430"/>
      <c r="CN34" s="430"/>
      <c r="CO34" s="430"/>
      <c r="CP34" s="433"/>
      <c r="CQ34" s="433"/>
      <c r="CR34" s="433"/>
      <c r="CS34" s="433"/>
      <c r="CT34" s="433"/>
    </row>
    <row r="35" spans="1:98" s="428" customFormat="1">
      <c r="A35" s="437">
        <v>20</v>
      </c>
      <c r="B35" s="431" t="s">
        <v>611</v>
      </c>
      <c r="C35" s="420">
        <v>2025</v>
      </c>
      <c r="D35" s="438">
        <v>-2.0008883439004421E-11</v>
      </c>
      <c r="E35" s="439">
        <v>0</v>
      </c>
      <c r="F35" s="441"/>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0"/>
      <c r="BA35" s="430"/>
      <c r="BB35" s="430"/>
      <c r="BC35" s="430"/>
      <c r="BD35" s="430"/>
      <c r="BE35" s="430"/>
      <c r="BF35" s="430"/>
      <c r="BG35" s="430"/>
      <c r="BH35" s="430"/>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0"/>
      <c r="CO35" s="430"/>
      <c r="CP35" s="433"/>
      <c r="CQ35" s="433"/>
      <c r="CR35" s="433"/>
      <c r="CS35" s="433"/>
      <c r="CT35" s="433"/>
    </row>
    <row r="36" spans="1:98" s="428" customFormat="1">
      <c r="A36" s="437">
        <v>21</v>
      </c>
      <c r="B36" s="431" t="s">
        <v>612</v>
      </c>
      <c r="C36" s="420">
        <v>2025</v>
      </c>
      <c r="D36" s="438">
        <v>-2.0008883439004421E-11</v>
      </c>
      <c r="E36" s="439">
        <v>0</v>
      </c>
      <c r="F36" s="441"/>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0"/>
      <c r="BR36" s="430"/>
      <c r="BS36" s="430"/>
      <c r="BT36" s="430"/>
      <c r="BU36" s="430"/>
      <c r="BV36" s="430"/>
      <c r="BW36" s="430"/>
      <c r="BX36" s="430"/>
      <c r="BY36" s="430"/>
      <c r="BZ36" s="430"/>
      <c r="CA36" s="430"/>
      <c r="CB36" s="430"/>
      <c r="CC36" s="430"/>
      <c r="CD36" s="430"/>
      <c r="CE36" s="430"/>
      <c r="CF36" s="430"/>
      <c r="CG36" s="430"/>
      <c r="CH36" s="430"/>
      <c r="CI36" s="430"/>
      <c r="CJ36" s="430"/>
      <c r="CK36" s="430"/>
      <c r="CL36" s="430"/>
      <c r="CM36" s="430"/>
      <c r="CN36" s="430"/>
      <c r="CO36" s="430"/>
      <c r="CP36" s="433"/>
      <c r="CQ36" s="433"/>
      <c r="CR36" s="433"/>
      <c r="CS36" s="433"/>
      <c r="CT36" s="433"/>
    </row>
    <row r="37" spans="1:98" s="428" customFormat="1">
      <c r="A37" s="437">
        <v>22</v>
      </c>
      <c r="B37" s="431" t="s">
        <v>613</v>
      </c>
      <c r="C37" s="420">
        <v>2025</v>
      </c>
      <c r="D37" s="438">
        <v>-2.0008883439004421E-11</v>
      </c>
      <c r="E37" s="439">
        <v>0</v>
      </c>
      <c r="F37" s="441"/>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0"/>
      <c r="BR37" s="430"/>
      <c r="BS37" s="430"/>
      <c r="BT37" s="430"/>
      <c r="BU37" s="430"/>
      <c r="BV37" s="430"/>
      <c r="BW37" s="430"/>
      <c r="BX37" s="430"/>
      <c r="BY37" s="430"/>
      <c r="BZ37" s="430"/>
      <c r="CA37" s="430"/>
      <c r="CB37" s="430"/>
      <c r="CC37" s="430"/>
      <c r="CD37" s="430"/>
      <c r="CE37" s="430"/>
      <c r="CF37" s="430"/>
      <c r="CG37" s="430"/>
      <c r="CH37" s="430"/>
      <c r="CI37" s="430"/>
      <c r="CJ37" s="430"/>
      <c r="CK37" s="430"/>
      <c r="CL37" s="430"/>
      <c r="CM37" s="430"/>
      <c r="CN37" s="430"/>
      <c r="CO37" s="430"/>
      <c r="CP37" s="433"/>
      <c r="CQ37" s="433"/>
      <c r="CR37" s="433"/>
      <c r="CS37" s="433"/>
      <c r="CT37" s="433"/>
    </row>
    <row r="38" spans="1:98" s="428" customFormat="1">
      <c r="A38" s="437">
        <v>23</v>
      </c>
      <c r="B38" s="431" t="s">
        <v>760</v>
      </c>
      <c r="C38" s="420">
        <v>2025</v>
      </c>
      <c r="D38" s="438">
        <v>-2.0008883439004421E-11</v>
      </c>
      <c r="E38" s="439">
        <v>0</v>
      </c>
      <c r="F38" s="441"/>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0"/>
      <c r="BR38" s="430"/>
      <c r="BS38" s="430"/>
      <c r="BT38" s="430"/>
      <c r="BU38" s="430"/>
      <c r="BV38" s="430"/>
      <c r="BW38" s="430"/>
      <c r="BX38" s="430"/>
      <c r="BY38" s="430"/>
      <c r="BZ38" s="430"/>
      <c r="CA38" s="430"/>
      <c r="CB38" s="430"/>
      <c r="CC38" s="430"/>
      <c r="CD38" s="430"/>
      <c r="CE38" s="430"/>
      <c r="CF38" s="430"/>
      <c r="CG38" s="430"/>
      <c r="CH38" s="430"/>
      <c r="CI38" s="430"/>
      <c r="CJ38" s="430"/>
      <c r="CK38" s="430"/>
      <c r="CL38" s="430"/>
      <c r="CM38" s="430"/>
      <c r="CN38" s="430"/>
      <c r="CO38" s="430"/>
      <c r="CP38" s="433"/>
      <c r="CQ38" s="433"/>
      <c r="CR38" s="433"/>
      <c r="CS38" s="433"/>
      <c r="CT38" s="433"/>
    </row>
    <row r="39" spans="1:98" s="428" customFormat="1">
      <c r="A39" s="437">
        <v>24</v>
      </c>
      <c r="B39" s="431" t="s">
        <v>615</v>
      </c>
      <c r="C39" s="420">
        <v>2025</v>
      </c>
      <c r="D39" s="438">
        <v>-2.0008883439004421E-11</v>
      </c>
      <c r="E39" s="439">
        <v>0</v>
      </c>
      <c r="F39" s="441"/>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0"/>
      <c r="BR39" s="430"/>
      <c r="BS39" s="430"/>
      <c r="BT39" s="430"/>
      <c r="BU39" s="430"/>
      <c r="BV39" s="430"/>
      <c r="BW39" s="430"/>
      <c r="BX39" s="430"/>
      <c r="BY39" s="430"/>
      <c r="BZ39" s="430"/>
      <c r="CA39" s="430"/>
      <c r="CB39" s="430"/>
      <c r="CC39" s="430"/>
      <c r="CD39" s="430"/>
      <c r="CE39" s="430"/>
      <c r="CF39" s="430"/>
      <c r="CG39" s="430"/>
      <c r="CH39" s="430"/>
      <c r="CI39" s="430"/>
      <c r="CJ39" s="430"/>
      <c r="CK39" s="430"/>
      <c r="CL39" s="430"/>
      <c r="CM39" s="430"/>
      <c r="CN39" s="430"/>
      <c r="CO39" s="430"/>
      <c r="CP39" s="433"/>
      <c r="CQ39" s="433"/>
      <c r="CR39" s="433"/>
      <c r="CS39" s="433"/>
      <c r="CT39" s="433"/>
    </row>
    <row r="40" spans="1:98" s="428" customFormat="1">
      <c r="A40" s="437">
        <v>25</v>
      </c>
      <c r="B40" s="431" t="s">
        <v>616</v>
      </c>
      <c r="C40" s="420">
        <v>2025</v>
      </c>
      <c r="D40" s="438">
        <v>-2.0008883439004421E-11</v>
      </c>
      <c r="E40" s="439">
        <v>0</v>
      </c>
      <c r="F40" s="441"/>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0"/>
      <c r="BR40" s="430"/>
      <c r="BS40" s="430"/>
      <c r="BT40" s="430"/>
      <c r="BU40" s="430"/>
      <c r="BV40" s="430"/>
      <c r="BW40" s="430"/>
      <c r="BX40" s="430"/>
      <c r="BY40" s="430"/>
      <c r="BZ40" s="430"/>
      <c r="CA40" s="430"/>
      <c r="CB40" s="430"/>
      <c r="CC40" s="430"/>
      <c r="CD40" s="430"/>
      <c r="CE40" s="430"/>
      <c r="CF40" s="430"/>
      <c r="CG40" s="430"/>
      <c r="CH40" s="430"/>
      <c r="CI40" s="430"/>
      <c r="CJ40" s="430"/>
      <c r="CK40" s="430"/>
      <c r="CL40" s="430"/>
      <c r="CM40" s="430"/>
      <c r="CN40" s="430"/>
      <c r="CO40" s="430"/>
      <c r="CP40" s="433"/>
      <c r="CQ40" s="433"/>
      <c r="CR40" s="433"/>
      <c r="CS40" s="433"/>
      <c r="CT40" s="433"/>
    </row>
    <row r="41" spans="1:98" s="428" customFormat="1">
      <c r="A41" s="437">
        <v>26</v>
      </c>
      <c r="B41" s="431" t="s">
        <v>617</v>
      </c>
      <c r="C41" s="420">
        <v>2025</v>
      </c>
      <c r="D41" s="438">
        <v>-2.0008883439004421E-11</v>
      </c>
      <c r="E41" s="439">
        <v>0</v>
      </c>
      <c r="F41" s="441"/>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0"/>
      <c r="BR41" s="430"/>
      <c r="BS41" s="430"/>
      <c r="BT41" s="430"/>
      <c r="BU41" s="430"/>
      <c r="BV41" s="430"/>
      <c r="BW41" s="430"/>
      <c r="BX41" s="430"/>
      <c r="BY41" s="430"/>
      <c r="BZ41" s="430"/>
      <c r="CA41" s="430"/>
      <c r="CB41" s="430"/>
      <c r="CC41" s="430"/>
      <c r="CD41" s="430"/>
      <c r="CE41" s="430"/>
      <c r="CF41" s="430"/>
      <c r="CG41" s="430"/>
      <c r="CH41" s="430"/>
      <c r="CI41" s="430"/>
      <c r="CJ41" s="430"/>
      <c r="CK41" s="430"/>
      <c r="CL41" s="430"/>
      <c r="CM41" s="430"/>
      <c r="CN41" s="430"/>
      <c r="CO41" s="430"/>
      <c r="CP41" s="433"/>
      <c r="CQ41" s="433"/>
      <c r="CR41" s="433"/>
      <c r="CS41" s="433"/>
      <c r="CT41" s="433"/>
    </row>
    <row r="42" spans="1:98" s="428" customFormat="1">
      <c r="A42" s="437">
        <v>27</v>
      </c>
      <c r="B42" s="431" t="s">
        <v>618</v>
      </c>
      <c r="C42" s="420">
        <v>2025</v>
      </c>
      <c r="D42" s="438">
        <v>-2.0008883439004421E-11</v>
      </c>
      <c r="E42" s="439">
        <v>0</v>
      </c>
      <c r="F42" s="441"/>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0"/>
      <c r="BR42" s="430"/>
      <c r="BS42" s="430"/>
      <c r="BT42" s="430"/>
      <c r="BU42" s="430"/>
      <c r="BV42" s="430"/>
      <c r="BW42" s="430"/>
      <c r="BX42" s="430"/>
      <c r="BY42" s="430"/>
      <c r="BZ42" s="430"/>
      <c r="CA42" s="430"/>
      <c r="CB42" s="430"/>
      <c r="CC42" s="430"/>
      <c r="CD42" s="430"/>
      <c r="CE42" s="430"/>
      <c r="CF42" s="430"/>
      <c r="CG42" s="430"/>
      <c r="CH42" s="430"/>
      <c r="CI42" s="430"/>
      <c r="CJ42" s="430"/>
      <c r="CK42" s="430"/>
      <c r="CL42" s="430"/>
      <c r="CM42" s="430"/>
      <c r="CN42" s="430"/>
      <c r="CO42" s="430"/>
      <c r="CP42" s="433"/>
      <c r="CQ42" s="433"/>
      <c r="CR42" s="433"/>
      <c r="CS42" s="433"/>
      <c r="CT42" s="433"/>
    </row>
    <row r="43" spans="1:98" s="428" customFormat="1" ht="15.75" thickBot="1">
      <c r="A43" s="437">
        <v>28</v>
      </c>
      <c r="B43" s="442" t="s">
        <v>761</v>
      </c>
      <c r="C43" s="443"/>
      <c r="D43" s="425">
        <f>AVERAGE(D30:D42)</f>
        <v>12699.934615384591</v>
      </c>
      <c r="E43" s="425">
        <f>AVERAGE(E30:E42)</f>
        <v>0</v>
      </c>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3"/>
      <c r="CQ43" s="433"/>
      <c r="CR43" s="433"/>
      <c r="CS43" s="433"/>
      <c r="CT43" s="433"/>
    </row>
    <row r="44" spans="1:98" ht="15.75" thickTop="1"/>
    <row r="45" spans="1:98">
      <c r="B45" s="444" t="s">
        <v>765</v>
      </c>
    </row>
  </sheetData>
  <mergeCells count="7">
    <mergeCell ref="C26:E26"/>
    <mergeCell ref="A2:K2"/>
    <mergeCell ref="A3:K3"/>
    <mergeCell ref="A4:K4"/>
    <mergeCell ref="D7:E7"/>
    <mergeCell ref="G7:H7"/>
    <mergeCell ref="I7:J7"/>
  </mergeCells>
  <pageMargins left="0.7" right="0.7" top="0.75" bottom="0.75" header="0.3" footer="0.3"/>
  <pageSetup scale="65" orientation="portrait" verticalDpi="1200" r:id="rId1"/>
  <colBreaks count="1" manualBreakCount="1">
    <brk id="3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U126"/>
  <sheetViews>
    <sheetView view="pageBreakPreview" topLeftCell="A118" zoomScale="80" zoomScaleNormal="90" zoomScaleSheetLayoutView="80" workbookViewId="0">
      <selection activeCell="Q1" sqref="Q1"/>
    </sheetView>
  </sheetViews>
  <sheetFormatPr defaultColWidth="6.21875" defaultRowHeight="15"/>
  <cols>
    <col min="1" max="1" width="6.21875" style="453"/>
    <col min="2" max="2" width="11.109375" style="453" customWidth="1"/>
    <col min="3" max="3" width="5.5546875" style="453" customWidth="1"/>
    <col min="4" max="5" width="11.109375" style="453" customWidth="1"/>
    <col min="6" max="6" width="7.5546875" style="453" customWidth="1"/>
    <col min="7" max="7" width="9" style="453" customWidth="1"/>
    <col min="8" max="10" width="11.109375" style="453" customWidth="1"/>
    <col min="11" max="16" width="11.6640625" style="453" customWidth="1"/>
    <col min="17" max="17" width="33.21875" style="453" bestFit="1" customWidth="1"/>
    <col min="18" max="18" width="6.21875" style="453"/>
    <col min="19" max="19" width="21.33203125" style="453" customWidth="1"/>
    <col min="20" max="20" width="18.6640625" style="453" bestFit="1" customWidth="1"/>
    <col min="21" max="21" width="18" style="453" bestFit="1" customWidth="1"/>
    <col min="22" max="16384" width="6.21875" style="453"/>
  </cols>
  <sheetData>
    <row r="1" spans="1:21" s="446" customFormat="1">
      <c r="A1" s="619" t="s">
        <v>412</v>
      </c>
      <c r="B1" s="619"/>
      <c r="C1" s="619"/>
      <c r="D1" s="619"/>
      <c r="E1" s="619"/>
      <c r="F1" s="619"/>
      <c r="G1" s="619"/>
      <c r="H1" s="652"/>
      <c r="I1" s="647"/>
      <c r="J1" s="445"/>
      <c r="Q1" s="674" t="s">
        <v>557</v>
      </c>
    </row>
    <row r="2" spans="1:21" s="446" customFormat="1">
      <c r="A2" s="730" t="s">
        <v>883</v>
      </c>
      <c r="B2" s="730"/>
      <c r="C2" s="730"/>
      <c r="D2" s="730"/>
      <c r="E2" s="730"/>
      <c r="F2" s="730"/>
      <c r="G2" s="730"/>
      <c r="H2" s="730"/>
      <c r="I2" s="730"/>
      <c r="J2" s="730"/>
      <c r="Q2" s="448"/>
    </row>
    <row r="3" spans="1:21" s="446" customFormat="1">
      <c r="A3" s="730" t="s">
        <v>766</v>
      </c>
      <c r="B3" s="730"/>
      <c r="C3" s="730"/>
      <c r="D3" s="730"/>
      <c r="E3" s="730"/>
      <c r="F3" s="730"/>
      <c r="G3" s="730"/>
      <c r="H3" s="730"/>
      <c r="I3" s="730"/>
      <c r="J3" s="730"/>
    </row>
    <row r="4" spans="1:21" s="446" customFormat="1">
      <c r="A4" s="618"/>
      <c r="B4" s="618"/>
      <c r="C4" s="618"/>
      <c r="D4" s="618"/>
      <c r="E4" s="618"/>
      <c r="F4" s="618"/>
      <c r="G4" s="618"/>
      <c r="H4" s="618"/>
      <c r="I4" s="618"/>
      <c r="J4" s="618"/>
      <c r="K4" s="618"/>
    </row>
    <row r="5" spans="1:21" s="620" customFormat="1" ht="13.15" customHeight="1">
      <c r="A5" s="447"/>
      <c r="B5" s="447"/>
      <c r="C5" s="447"/>
      <c r="D5" s="447"/>
      <c r="E5" s="447"/>
      <c r="F5" s="447"/>
      <c r="G5" s="447"/>
      <c r="H5" s="447"/>
    </row>
    <row r="6" spans="1:21" s="620" customFormat="1" ht="13.15" customHeight="1">
      <c r="A6" s="448" t="s">
        <v>4</v>
      </c>
      <c r="B6" s="447"/>
      <c r="C6" s="447"/>
      <c r="D6" s="447"/>
      <c r="E6" s="447"/>
      <c r="F6" s="447"/>
      <c r="G6" s="447"/>
      <c r="H6" s="447"/>
    </row>
    <row r="7" spans="1:21" s="620" customFormat="1" ht="14.25">
      <c r="A7" s="448" t="s">
        <v>767</v>
      </c>
      <c r="B7" s="621"/>
      <c r="C7" s="621"/>
      <c r="D7" s="621"/>
      <c r="E7" s="621"/>
      <c r="F7" s="621"/>
      <c r="G7" s="621"/>
      <c r="H7" s="621"/>
      <c r="I7" s="621"/>
      <c r="J7" s="621"/>
    </row>
    <row r="8" spans="1:21" s="620" customFormat="1">
      <c r="A8" s="622">
        <v>1</v>
      </c>
      <c r="B8" s="623" t="s">
        <v>560</v>
      </c>
      <c r="D8" s="621"/>
      <c r="F8" s="449">
        <v>2025</v>
      </c>
      <c r="G8" s="621"/>
      <c r="H8" s="621"/>
      <c r="I8" s="621"/>
      <c r="J8" s="621"/>
    </row>
    <row r="9" spans="1:21" s="624" customFormat="1">
      <c r="A9" s="622">
        <f>+A8+1</f>
        <v>2</v>
      </c>
      <c r="B9" s="624" t="s">
        <v>561</v>
      </c>
      <c r="F9" s="450">
        <v>365</v>
      </c>
    </row>
    <row r="10" spans="1:21" s="624" customFormat="1">
      <c r="A10" s="622"/>
      <c r="B10" s="622"/>
    </row>
    <row r="11" spans="1:21" s="624" customFormat="1" ht="49.9" customHeight="1">
      <c r="A11" s="622">
        <f>+A9+1</f>
        <v>3</v>
      </c>
      <c r="B11" s="731" t="s">
        <v>768</v>
      </c>
      <c r="C11" s="731"/>
      <c r="D11" s="731"/>
      <c r="E11" s="731"/>
      <c r="F11" s="731"/>
      <c r="G11" s="731"/>
      <c r="H11" s="731"/>
      <c r="I11" s="731"/>
      <c r="J11" s="731"/>
    </row>
    <row r="12" spans="1:21" s="624" customFormat="1">
      <c r="A12" s="622"/>
      <c r="B12" s="625"/>
      <c r="I12" s="626"/>
    </row>
    <row r="13" spans="1:21" s="624" customFormat="1" ht="43.5" customHeight="1">
      <c r="A13" s="622">
        <f>+A11+1</f>
        <v>4</v>
      </c>
      <c r="B13" s="731" t="s">
        <v>769</v>
      </c>
      <c r="C13" s="731"/>
      <c r="D13" s="731"/>
      <c r="E13" s="731"/>
      <c r="F13" s="731"/>
      <c r="G13" s="731"/>
      <c r="H13" s="731"/>
      <c r="I13" s="731"/>
      <c r="J13" s="731"/>
    </row>
    <row r="14" spans="1:21" s="624" customFormat="1">
      <c r="A14" s="622"/>
      <c r="B14" s="625"/>
      <c r="I14" s="626"/>
    </row>
    <row r="15" spans="1:21">
      <c r="A15" s="622"/>
      <c r="B15" s="452"/>
      <c r="C15" s="452"/>
      <c r="D15" s="446"/>
      <c r="E15" s="446"/>
      <c r="F15" s="446"/>
      <c r="G15" s="446"/>
      <c r="H15" s="446"/>
      <c r="S15" s="670"/>
    </row>
    <row r="16" spans="1:21" s="624" customFormat="1" ht="12.75" customHeight="1">
      <c r="A16" s="622">
        <f>+A13+1</f>
        <v>5</v>
      </c>
      <c r="B16" s="627" t="s">
        <v>770</v>
      </c>
      <c r="C16" s="627"/>
      <c r="D16" s="627"/>
      <c r="E16" s="627"/>
      <c r="G16" s="726" t="s">
        <v>565</v>
      </c>
      <c r="K16" s="627" t="s">
        <v>869</v>
      </c>
      <c r="L16" s="627"/>
      <c r="M16" s="627"/>
      <c r="N16" s="627"/>
      <c r="P16" s="726" t="s">
        <v>565</v>
      </c>
      <c r="S16" s="671"/>
      <c r="T16" s="671"/>
      <c r="U16" s="671"/>
    </row>
    <row r="17" spans="1:21" s="624" customFormat="1" ht="12.75" customHeight="1">
      <c r="A17" s="622"/>
      <c r="B17" s="627"/>
      <c r="C17" s="627"/>
      <c r="D17" s="627"/>
      <c r="G17" s="728"/>
      <c r="K17" s="627"/>
      <c r="L17" s="627"/>
      <c r="M17" s="627"/>
      <c r="P17" s="727"/>
      <c r="T17" s="672"/>
      <c r="U17" s="673"/>
    </row>
    <row r="18" spans="1:21" s="624" customFormat="1" ht="12.75" customHeight="1">
      <c r="A18" s="622">
        <f>+A16+1</f>
        <v>6</v>
      </c>
      <c r="B18" s="623" t="s">
        <v>771</v>
      </c>
      <c r="C18" s="623"/>
      <c r="D18" s="623"/>
      <c r="G18" s="648">
        <v>-2805426.0359478337</v>
      </c>
      <c r="H18" s="628"/>
      <c r="K18" s="623" t="s">
        <v>771</v>
      </c>
      <c r="L18" s="623"/>
      <c r="M18" s="623"/>
      <c r="P18" s="653"/>
      <c r="Q18" s="628"/>
      <c r="T18" s="672"/>
      <c r="U18" s="673"/>
    </row>
    <row r="19" spans="1:21" s="624" customFormat="1" ht="12.75" customHeight="1">
      <c r="A19" s="622">
        <f>+A18+1</f>
        <v>7</v>
      </c>
      <c r="B19" s="623" t="s">
        <v>567</v>
      </c>
      <c r="C19" s="623"/>
      <c r="D19" s="623"/>
      <c r="G19" s="648"/>
      <c r="H19" s="628"/>
      <c r="K19" s="623" t="s">
        <v>567</v>
      </c>
      <c r="L19" s="623"/>
      <c r="M19" s="623"/>
      <c r="P19" s="629"/>
      <c r="Q19" s="628"/>
      <c r="T19" s="672"/>
      <c r="U19" s="673"/>
    </row>
    <row r="20" spans="1:21" s="624" customFormat="1" ht="12.75" customHeight="1">
      <c r="A20" s="622">
        <f>+A19+1</f>
        <v>8</v>
      </c>
      <c r="B20" s="623" t="s">
        <v>568</v>
      </c>
      <c r="C20" s="623"/>
      <c r="D20" s="623"/>
      <c r="G20" s="649">
        <v>-410921.23308751523</v>
      </c>
      <c r="H20" s="628"/>
      <c r="K20" s="623" t="s">
        <v>568</v>
      </c>
      <c r="L20" s="623"/>
      <c r="M20" s="623"/>
      <c r="P20" s="653"/>
      <c r="Q20" s="628"/>
    </row>
    <row r="21" spans="1:21" s="624" customFormat="1" ht="12.75" customHeight="1">
      <c r="A21" s="622">
        <f>+A20+1</f>
        <v>9</v>
      </c>
      <c r="B21" s="623" t="s">
        <v>569</v>
      </c>
      <c r="C21" s="623"/>
      <c r="D21" s="623"/>
      <c r="G21" s="650">
        <f>+G18-G20-G19</f>
        <v>-2394504.8028603187</v>
      </c>
      <c r="H21" s="628"/>
      <c r="K21" s="623" t="s">
        <v>569</v>
      </c>
      <c r="L21" s="623"/>
      <c r="M21" s="623"/>
      <c r="P21" s="630">
        <f>+P18-P20-P19</f>
        <v>0</v>
      </c>
      <c r="Q21" s="628"/>
    </row>
    <row r="22" spans="1:21" s="624" customFormat="1" ht="12.75" customHeight="1">
      <c r="A22" s="622">
        <f>+A21+1</f>
        <v>10</v>
      </c>
      <c r="B22" s="623" t="s">
        <v>570</v>
      </c>
      <c r="C22" s="623"/>
      <c r="D22" s="623"/>
      <c r="G22" s="648">
        <v>-2435647.823618304</v>
      </c>
      <c r="H22" s="628"/>
      <c r="K22" s="623" t="s">
        <v>570</v>
      </c>
      <c r="L22" s="623"/>
      <c r="M22" s="623"/>
      <c r="P22" s="631"/>
      <c r="Q22" s="628"/>
    </row>
    <row r="23" spans="1:21" s="624" customFormat="1" ht="12.75" customHeight="1" thickBot="1">
      <c r="A23" s="622">
        <f>+A22+1</f>
        <v>11</v>
      </c>
      <c r="B23" s="623" t="s">
        <v>772</v>
      </c>
      <c r="C23" s="623"/>
      <c r="D23" s="623"/>
      <c r="G23" s="651">
        <f>+G21-G22</f>
        <v>41143.020757985301</v>
      </c>
      <c r="H23" s="628"/>
      <c r="K23" s="623" t="s">
        <v>772</v>
      </c>
      <c r="L23" s="623"/>
      <c r="M23" s="623"/>
      <c r="P23" s="632">
        <f>+P21-P22</f>
        <v>0</v>
      </c>
      <c r="Q23" s="628"/>
    </row>
    <row r="24" spans="1:21" s="624" customFormat="1" ht="12.75" customHeight="1" thickTop="1">
      <c r="A24" s="622"/>
      <c r="B24" s="623"/>
      <c r="C24" s="623"/>
      <c r="D24" s="623"/>
      <c r="G24" s="650"/>
      <c r="H24" s="628"/>
      <c r="K24" s="623"/>
      <c r="L24" s="623"/>
      <c r="M24" s="623"/>
      <c r="P24" s="631"/>
      <c r="Q24" s="628"/>
    </row>
    <row r="25" spans="1:21" s="624" customFormat="1" ht="12.75" customHeight="1">
      <c r="A25" s="622">
        <f>+A23+1</f>
        <v>12</v>
      </c>
      <c r="B25" s="623" t="s">
        <v>773</v>
      </c>
      <c r="C25" s="623"/>
      <c r="D25" s="623"/>
      <c r="G25" s="648">
        <v>-3116480.1292949407</v>
      </c>
      <c r="H25" s="628"/>
      <c r="K25" s="623" t="s">
        <v>773</v>
      </c>
      <c r="L25" s="623"/>
      <c r="M25" s="623"/>
      <c r="P25" s="653"/>
      <c r="Q25" s="628"/>
    </row>
    <row r="26" spans="1:21" s="624" customFormat="1" ht="12.75" customHeight="1">
      <c r="A26" s="622">
        <f>+A25+1</f>
        <v>13</v>
      </c>
      <c r="B26" s="623" t="s">
        <v>567</v>
      </c>
      <c r="C26" s="623"/>
      <c r="D26" s="623"/>
      <c r="G26" s="648"/>
      <c r="H26" s="628"/>
      <c r="K26" s="623" t="s">
        <v>567</v>
      </c>
      <c r="L26" s="623"/>
      <c r="M26" s="623"/>
      <c r="P26" s="629"/>
      <c r="Q26" s="628"/>
    </row>
    <row r="27" spans="1:21" s="624" customFormat="1" ht="12.75" customHeight="1">
      <c r="A27" s="622">
        <f>+A26+1</f>
        <v>14</v>
      </c>
      <c r="B27" s="623" t="s">
        <v>568</v>
      </c>
      <c r="C27" s="623"/>
      <c r="D27" s="623"/>
      <c r="G27" s="649">
        <v>-408903.18232412473</v>
      </c>
      <c r="H27" s="628"/>
      <c r="K27" s="623" t="s">
        <v>568</v>
      </c>
      <c r="L27" s="623"/>
      <c r="M27" s="623"/>
      <c r="P27" s="653"/>
      <c r="Q27" s="628"/>
    </row>
    <row r="28" spans="1:21" s="624" customFormat="1" ht="12.75" customHeight="1">
      <c r="A28" s="622">
        <f>+A27+1</f>
        <v>15</v>
      </c>
      <c r="B28" s="623" t="s">
        <v>569</v>
      </c>
      <c r="C28" s="623"/>
      <c r="D28" s="623"/>
      <c r="G28" s="650">
        <f>+G25-G27</f>
        <v>-2707576.9469708158</v>
      </c>
      <c r="H28" s="628"/>
      <c r="K28" s="623" t="s">
        <v>569</v>
      </c>
      <c r="L28" s="623"/>
      <c r="M28" s="623"/>
      <c r="P28" s="630">
        <f>+P25-P27-P26</f>
        <v>0</v>
      </c>
      <c r="Q28" s="628"/>
    </row>
    <row r="29" spans="1:21" s="624" customFormat="1" ht="12.75" customHeight="1">
      <c r="A29" s="622">
        <f>+A28+1</f>
        <v>16</v>
      </c>
      <c r="B29" s="623" t="s">
        <v>573</v>
      </c>
      <c r="C29" s="623"/>
      <c r="D29" s="623"/>
      <c r="G29" s="648">
        <v>-2805318.4136575176</v>
      </c>
      <c r="H29" s="628"/>
      <c r="I29" s="631"/>
      <c r="K29" s="623" t="s">
        <v>573</v>
      </c>
      <c r="L29" s="623"/>
      <c r="M29" s="623"/>
      <c r="P29" s="633"/>
      <c r="Q29" s="631"/>
    </row>
    <row r="30" spans="1:21" s="624" customFormat="1" ht="12.75" customHeight="1" thickBot="1">
      <c r="A30" s="622">
        <f>+A29+1</f>
        <v>17</v>
      </c>
      <c r="B30" s="623" t="s">
        <v>774</v>
      </c>
      <c r="C30" s="623"/>
      <c r="D30" s="623"/>
      <c r="G30" s="651">
        <f>+G28-G29</f>
        <v>97741.466686701868</v>
      </c>
      <c r="H30" s="628"/>
      <c r="K30" s="623" t="s">
        <v>774</v>
      </c>
      <c r="L30" s="623"/>
      <c r="M30" s="623"/>
      <c r="P30" s="632">
        <f>+P28-P29</f>
        <v>0</v>
      </c>
      <c r="Q30" s="628"/>
    </row>
    <row r="31" spans="1:21" s="624" customFormat="1" ht="12.75" customHeight="1" thickTop="1">
      <c r="A31" s="622"/>
      <c r="B31" s="623"/>
      <c r="C31" s="623"/>
      <c r="D31" s="623"/>
      <c r="G31" s="650"/>
      <c r="H31" s="628"/>
      <c r="K31" s="623"/>
      <c r="L31" s="623"/>
      <c r="M31" s="623"/>
      <c r="P31" s="631"/>
      <c r="Q31" s="628"/>
    </row>
    <row r="32" spans="1:21" s="624" customFormat="1" ht="12.75" customHeight="1">
      <c r="A32" s="622">
        <f>+A30+1</f>
        <v>18</v>
      </c>
      <c r="B32" s="623" t="s">
        <v>775</v>
      </c>
      <c r="C32" s="623"/>
      <c r="D32" s="623"/>
      <c r="G32" s="650">
        <f>+I53</f>
        <v>-2606426.8826323212</v>
      </c>
      <c r="H32" s="628"/>
      <c r="K32" s="623" t="s">
        <v>775</v>
      </c>
      <c r="L32" s="623"/>
      <c r="M32" s="623"/>
      <c r="P32" s="631">
        <f>+P53</f>
        <v>0</v>
      </c>
      <c r="Q32" s="628"/>
    </row>
    <row r="33" spans="1:17" s="624" customFormat="1" ht="12.75" customHeight="1">
      <c r="A33" s="622">
        <f>+A32+1</f>
        <v>19</v>
      </c>
      <c r="B33" s="623" t="s">
        <v>576</v>
      </c>
      <c r="C33" s="623"/>
      <c r="D33" s="623"/>
      <c r="G33" s="650">
        <f>+(G23+G30)/2</f>
        <v>69442.243722343585</v>
      </c>
      <c r="H33" s="628"/>
      <c r="K33" s="623" t="s">
        <v>576</v>
      </c>
      <c r="L33" s="623"/>
      <c r="M33" s="623"/>
      <c r="P33" s="631">
        <f>+(P23+P30)/2</f>
        <v>0</v>
      </c>
      <c r="Q33" s="628"/>
    </row>
    <row r="34" spans="1:17" s="624" customFormat="1" ht="15.75" thickBot="1">
      <c r="A34" s="622">
        <f>+A33+1</f>
        <v>20</v>
      </c>
      <c r="B34" s="623" t="s">
        <v>776</v>
      </c>
      <c r="C34" s="623"/>
      <c r="D34" s="623"/>
      <c r="G34" s="651">
        <f>+G32+G33</f>
        <v>-2536984.6389099779</v>
      </c>
      <c r="H34" s="623" t="s">
        <v>777</v>
      </c>
      <c r="K34" s="623" t="s">
        <v>776</v>
      </c>
      <c r="L34" s="623"/>
      <c r="M34" s="623"/>
      <c r="P34" s="632">
        <f>+P32+P33</f>
        <v>0</v>
      </c>
      <c r="Q34" s="623" t="s">
        <v>777</v>
      </c>
    </row>
    <row r="35" spans="1:17" s="624" customFormat="1" ht="12.75" customHeight="1" thickTop="1">
      <c r="A35" s="622"/>
      <c r="B35" s="627"/>
      <c r="C35" s="627"/>
      <c r="D35" s="627"/>
      <c r="F35" s="634"/>
      <c r="I35" s="626"/>
      <c r="J35" s="628"/>
    </row>
    <row r="36" spans="1:17" ht="52.5" customHeight="1">
      <c r="A36" s="635">
        <f>+A34+1</f>
        <v>21</v>
      </c>
      <c r="B36" s="732" t="s">
        <v>778</v>
      </c>
      <c r="C36" s="732"/>
      <c r="D36" s="732"/>
      <c r="E36" s="732"/>
      <c r="F36" s="732"/>
      <c r="G36" s="732"/>
      <c r="H36" s="732"/>
      <c r="I36" s="732"/>
      <c r="J36" s="732"/>
      <c r="P36" s="636"/>
    </row>
    <row r="37" spans="1:17">
      <c r="A37" s="622"/>
      <c r="B37" s="452"/>
      <c r="C37" s="452"/>
      <c r="D37" s="446"/>
      <c r="E37" s="446"/>
      <c r="F37" s="446"/>
      <c r="G37" s="446"/>
      <c r="H37" s="446"/>
      <c r="I37" s="446"/>
    </row>
    <row r="38" spans="1:17">
      <c r="A38" s="622">
        <f>+A36+1</f>
        <v>22</v>
      </c>
      <c r="B38" s="627" t="s">
        <v>779</v>
      </c>
      <c r="C38" s="452"/>
      <c r="D38" s="446"/>
      <c r="E38" s="446"/>
      <c r="F38" s="446"/>
      <c r="G38" s="446"/>
      <c r="H38" s="446"/>
      <c r="I38" s="446"/>
    </row>
    <row r="39" spans="1:17">
      <c r="A39" s="622"/>
      <c r="B39" s="454" t="s">
        <v>456</v>
      </c>
      <c r="C39" s="455" t="s">
        <v>457</v>
      </c>
      <c r="D39" s="456" t="s">
        <v>458</v>
      </c>
      <c r="E39" s="456" t="s">
        <v>459</v>
      </c>
      <c r="F39" s="456" t="s">
        <v>460</v>
      </c>
      <c r="G39" s="456" t="s">
        <v>461</v>
      </c>
      <c r="H39" s="456" t="s">
        <v>472</v>
      </c>
      <c r="I39" s="456" t="s">
        <v>473</v>
      </c>
      <c r="K39" s="456" t="s">
        <v>474</v>
      </c>
      <c r="L39" s="456" t="s">
        <v>475</v>
      </c>
      <c r="M39" s="456" t="s">
        <v>505</v>
      </c>
      <c r="N39" s="456" t="s">
        <v>580</v>
      </c>
      <c r="O39" s="456" t="s">
        <v>581</v>
      </c>
      <c r="P39" s="456" t="s">
        <v>582</v>
      </c>
    </row>
    <row r="40" spans="1:17" ht="210">
      <c r="A40" s="622">
        <f>+A38+1</f>
        <v>23</v>
      </c>
      <c r="B40" s="457" t="s">
        <v>583</v>
      </c>
      <c r="C40" s="457" t="s">
        <v>584</v>
      </c>
      <c r="D40" s="637" t="s">
        <v>585</v>
      </c>
      <c r="E40" s="637" t="s">
        <v>780</v>
      </c>
      <c r="F40" s="637" t="s">
        <v>587</v>
      </c>
      <c r="G40" s="637" t="s">
        <v>588</v>
      </c>
      <c r="H40" s="637" t="s">
        <v>589</v>
      </c>
      <c r="I40" s="637" t="s">
        <v>590</v>
      </c>
      <c r="J40" s="234"/>
      <c r="K40" s="637" t="s">
        <v>591</v>
      </c>
      <c r="L40" s="637" t="s">
        <v>870</v>
      </c>
      <c r="M40" s="637" t="s">
        <v>871</v>
      </c>
      <c r="N40" s="637" t="s">
        <v>872</v>
      </c>
      <c r="O40" s="637" t="s">
        <v>873</v>
      </c>
      <c r="P40" s="637" t="s">
        <v>874</v>
      </c>
    </row>
    <row r="41" spans="1:17">
      <c r="A41" s="622">
        <f t="shared" ref="A41:A54" si="0">+A40+1</f>
        <v>24</v>
      </c>
      <c r="B41" s="458" t="s">
        <v>606</v>
      </c>
      <c r="C41" s="654">
        <v>2024</v>
      </c>
      <c r="D41" s="638" t="s">
        <v>44</v>
      </c>
      <c r="E41" s="639">
        <f>G22</f>
        <v>-2435647.823618304</v>
      </c>
      <c r="F41" s="640" t="s">
        <v>44</v>
      </c>
      <c r="G41" s="640">
        <v>365</v>
      </c>
      <c r="H41" s="641" t="s">
        <v>44</v>
      </c>
      <c r="I41" s="642">
        <f>E41</f>
        <v>-2435647.823618304</v>
      </c>
      <c r="K41" s="629" t="s">
        <v>44</v>
      </c>
      <c r="L41" s="629" t="s">
        <v>44</v>
      </c>
      <c r="M41" s="629" t="s">
        <v>44</v>
      </c>
      <c r="N41" s="629" t="s">
        <v>44</v>
      </c>
      <c r="O41" s="629" t="s">
        <v>44</v>
      </c>
      <c r="P41" s="629">
        <f>P22</f>
        <v>0</v>
      </c>
    </row>
    <row r="42" spans="1:17">
      <c r="A42" s="622">
        <f t="shared" si="0"/>
        <v>25</v>
      </c>
      <c r="B42" s="458" t="s">
        <v>607</v>
      </c>
      <c r="C42" s="654">
        <v>2025</v>
      </c>
      <c r="D42" s="629">
        <f>(G29-G22)/12</f>
        <v>-30805.882503267803</v>
      </c>
      <c r="E42" s="642">
        <f t="shared" ref="E42:E53" si="1">E41+D42</f>
        <v>-2466453.7061215718</v>
      </c>
      <c r="F42" s="640">
        <v>335</v>
      </c>
      <c r="G42" s="640">
        <v>366</v>
      </c>
      <c r="H42" s="642">
        <f t="shared" ref="H42:H53" si="2">+D42*F42/G42</f>
        <v>-28196.641089056597</v>
      </c>
      <c r="I42" s="642">
        <f t="shared" ref="I42:I53" si="3">+I41+H42</f>
        <v>-2463844.4647073606</v>
      </c>
      <c r="K42" s="629"/>
      <c r="L42" s="629">
        <f t="shared" ref="L42:L52" si="4">K42-D42</f>
        <v>30805.882503267803</v>
      </c>
      <c r="M42" s="629">
        <f t="shared" ref="M42:M52" si="5">IF(AND( D42&gt;=0, K42&gt;=0), IF( L42&gt;=0, H42, K42/ D42* H42), IF(AND( D42&lt;0, K42&lt;0), IF( L42&lt;0,H42, K42/ D42* H42),0))</f>
        <v>0</v>
      </c>
      <c r="N42" s="629">
        <f t="shared" ref="N42:N52" si="6">IF(AND( D42&gt;=0, K42&gt;=0), IF( L42&gt;=0, L42*50%,0), IF(AND( D42&lt;0, K42&lt;0),IF( L42&lt;0, L42*50%,0),0))</f>
        <v>0</v>
      </c>
      <c r="O42" s="629">
        <f t="shared" ref="O42:O52" si="7">IF(AND( D42&gt;=0, K42&lt;=0), K42*50%, IF(AND( D42&lt;0, K42&gt;=0), K42*50%,0))</f>
        <v>0</v>
      </c>
      <c r="P42" s="629">
        <f t="shared" ref="P42:P53" si="8">P41+M42+N42+O42</f>
        <v>0</v>
      </c>
    </row>
    <row r="43" spans="1:17">
      <c r="A43" s="622">
        <f t="shared" si="0"/>
        <v>26</v>
      </c>
      <c r="B43" s="458" t="s">
        <v>608</v>
      </c>
      <c r="C43" s="654">
        <v>2025</v>
      </c>
      <c r="D43" s="629">
        <f t="shared" ref="D43:D53" si="9">D42</f>
        <v>-30805.882503267803</v>
      </c>
      <c r="E43" s="642">
        <f t="shared" si="1"/>
        <v>-2497259.5886248397</v>
      </c>
      <c r="F43" s="640">
        <v>307</v>
      </c>
      <c r="G43" s="640">
        <v>366</v>
      </c>
      <c r="H43" s="642">
        <f t="shared" si="2"/>
        <v>-25839.90690847873</v>
      </c>
      <c r="I43" s="642">
        <f t="shared" si="3"/>
        <v>-2489684.3716158392</v>
      </c>
      <c r="K43" s="629"/>
      <c r="L43" s="629">
        <f t="shared" si="4"/>
        <v>30805.882503267803</v>
      </c>
      <c r="M43" s="629">
        <f t="shared" si="5"/>
        <v>0</v>
      </c>
      <c r="N43" s="629">
        <f t="shared" si="6"/>
        <v>0</v>
      </c>
      <c r="O43" s="629">
        <f t="shared" si="7"/>
        <v>0</v>
      </c>
      <c r="P43" s="629">
        <f t="shared" si="8"/>
        <v>0</v>
      </c>
    </row>
    <row r="44" spans="1:17">
      <c r="A44" s="622">
        <f t="shared" si="0"/>
        <v>27</v>
      </c>
      <c r="B44" s="458" t="s">
        <v>609</v>
      </c>
      <c r="C44" s="654">
        <v>2025</v>
      </c>
      <c r="D44" s="629">
        <f t="shared" si="9"/>
        <v>-30805.882503267803</v>
      </c>
      <c r="E44" s="642">
        <f t="shared" si="1"/>
        <v>-2528065.4711281075</v>
      </c>
      <c r="F44" s="640">
        <v>276</v>
      </c>
      <c r="G44" s="640">
        <v>366</v>
      </c>
      <c r="H44" s="642">
        <f t="shared" si="2"/>
        <v>-23230.665494267523</v>
      </c>
      <c r="I44" s="642">
        <f t="shared" si="3"/>
        <v>-2512915.0371101066</v>
      </c>
      <c r="K44" s="629"/>
      <c r="L44" s="629">
        <f t="shared" si="4"/>
        <v>30805.882503267803</v>
      </c>
      <c r="M44" s="629">
        <f t="shared" si="5"/>
        <v>0</v>
      </c>
      <c r="N44" s="629">
        <f t="shared" si="6"/>
        <v>0</v>
      </c>
      <c r="O44" s="629">
        <f t="shared" si="7"/>
        <v>0</v>
      </c>
      <c r="P44" s="629">
        <f t="shared" si="8"/>
        <v>0</v>
      </c>
    </row>
    <row r="45" spans="1:17">
      <c r="A45" s="622">
        <f t="shared" si="0"/>
        <v>28</v>
      </c>
      <c r="B45" s="458" t="s">
        <v>610</v>
      </c>
      <c r="C45" s="654">
        <v>2025</v>
      </c>
      <c r="D45" s="629">
        <f t="shared" si="9"/>
        <v>-30805.882503267803</v>
      </c>
      <c r="E45" s="642">
        <f t="shared" si="1"/>
        <v>-2558871.3536313754</v>
      </c>
      <c r="F45" s="640">
        <v>246</v>
      </c>
      <c r="G45" s="640">
        <v>366</v>
      </c>
      <c r="H45" s="642">
        <f t="shared" si="2"/>
        <v>-20705.593157934098</v>
      </c>
      <c r="I45" s="642">
        <f t="shared" si="3"/>
        <v>-2533620.6302680406</v>
      </c>
      <c r="K45" s="629"/>
      <c r="L45" s="629">
        <f t="shared" si="4"/>
        <v>30805.882503267803</v>
      </c>
      <c r="M45" s="629">
        <f t="shared" si="5"/>
        <v>0</v>
      </c>
      <c r="N45" s="629">
        <f t="shared" si="6"/>
        <v>0</v>
      </c>
      <c r="O45" s="629">
        <f t="shared" si="7"/>
        <v>0</v>
      </c>
      <c r="P45" s="629">
        <f t="shared" si="8"/>
        <v>0</v>
      </c>
    </row>
    <row r="46" spans="1:17">
      <c r="A46" s="622">
        <f t="shared" si="0"/>
        <v>29</v>
      </c>
      <c r="B46" s="458" t="s">
        <v>611</v>
      </c>
      <c r="C46" s="654">
        <v>2025</v>
      </c>
      <c r="D46" s="629">
        <f t="shared" si="9"/>
        <v>-30805.882503267803</v>
      </c>
      <c r="E46" s="642">
        <f t="shared" si="1"/>
        <v>-2589677.2361346432</v>
      </c>
      <c r="F46" s="640">
        <v>215</v>
      </c>
      <c r="G46" s="640">
        <v>366</v>
      </c>
      <c r="H46" s="642">
        <f t="shared" si="2"/>
        <v>-18096.351743722887</v>
      </c>
      <c r="I46" s="642">
        <f t="shared" si="3"/>
        <v>-2551716.9820117634</v>
      </c>
      <c r="K46" s="629"/>
      <c r="L46" s="629">
        <f t="shared" si="4"/>
        <v>30805.882503267803</v>
      </c>
      <c r="M46" s="629">
        <f t="shared" si="5"/>
        <v>0</v>
      </c>
      <c r="N46" s="629">
        <f t="shared" si="6"/>
        <v>0</v>
      </c>
      <c r="O46" s="629">
        <f t="shared" si="7"/>
        <v>0</v>
      </c>
      <c r="P46" s="629">
        <f t="shared" si="8"/>
        <v>0</v>
      </c>
    </row>
    <row r="47" spans="1:17">
      <c r="A47" s="622">
        <f t="shared" si="0"/>
        <v>30</v>
      </c>
      <c r="B47" s="458" t="s">
        <v>612</v>
      </c>
      <c r="C47" s="654">
        <v>2025</v>
      </c>
      <c r="D47" s="629">
        <f t="shared" si="9"/>
        <v>-30805.882503267803</v>
      </c>
      <c r="E47" s="642">
        <f t="shared" si="1"/>
        <v>-2620483.118637911</v>
      </c>
      <c r="F47" s="640">
        <v>185</v>
      </c>
      <c r="G47" s="640">
        <v>366</v>
      </c>
      <c r="H47" s="642">
        <f t="shared" si="2"/>
        <v>-15571.279407389464</v>
      </c>
      <c r="I47" s="642">
        <f t="shared" si="3"/>
        <v>-2567288.2614191528</v>
      </c>
      <c r="K47" s="629"/>
      <c r="L47" s="629">
        <f t="shared" si="4"/>
        <v>30805.882503267803</v>
      </c>
      <c r="M47" s="629">
        <f t="shared" si="5"/>
        <v>0</v>
      </c>
      <c r="N47" s="629">
        <f t="shared" si="6"/>
        <v>0</v>
      </c>
      <c r="O47" s="629">
        <f t="shared" si="7"/>
        <v>0</v>
      </c>
      <c r="P47" s="629">
        <f t="shared" si="8"/>
        <v>0</v>
      </c>
    </row>
    <row r="48" spans="1:17">
      <c r="A48" s="622">
        <f t="shared" si="0"/>
        <v>31</v>
      </c>
      <c r="B48" s="458" t="s">
        <v>613</v>
      </c>
      <c r="C48" s="654">
        <v>2025</v>
      </c>
      <c r="D48" s="629">
        <f t="shared" si="9"/>
        <v>-30805.882503267803</v>
      </c>
      <c r="E48" s="642">
        <f t="shared" si="1"/>
        <v>-2651289.0011411789</v>
      </c>
      <c r="F48" s="640">
        <v>154</v>
      </c>
      <c r="G48" s="640">
        <v>366</v>
      </c>
      <c r="H48" s="642">
        <f t="shared" si="2"/>
        <v>-12962.037993178255</v>
      </c>
      <c r="I48" s="642">
        <f t="shared" si="3"/>
        <v>-2580250.2994123311</v>
      </c>
      <c r="K48" s="629"/>
      <c r="L48" s="629">
        <f t="shared" si="4"/>
        <v>30805.882503267803</v>
      </c>
      <c r="M48" s="629">
        <f t="shared" si="5"/>
        <v>0</v>
      </c>
      <c r="N48" s="629">
        <f t="shared" si="6"/>
        <v>0</v>
      </c>
      <c r="O48" s="629">
        <f t="shared" si="7"/>
        <v>0</v>
      </c>
      <c r="P48" s="629">
        <f t="shared" si="8"/>
        <v>0</v>
      </c>
    </row>
    <row r="49" spans="1:17">
      <c r="A49" s="622">
        <f t="shared" si="0"/>
        <v>32</v>
      </c>
      <c r="B49" s="458" t="s">
        <v>614</v>
      </c>
      <c r="C49" s="654">
        <v>2025</v>
      </c>
      <c r="D49" s="629">
        <f t="shared" si="9"/>
        <v>-30805.882503267803</v>
      </c>
      <c r="E49" s="642">
        <f t="shared" si="1"/>
        <v>-2682094.8836444467</v>
      </c>
      <c r="F49" s="640">
        <v>123</v>
      </c>
      <c r="G49" s="640">
        <v>366</v>
      </c>
      <c r="H49" s="642">
        <f t="shared" si="2"/>
        <v>-10352.796578967049</v>
      </c>
      <c r="I49" s="642">
        <f t="shared" si="3"/>
        <v>-2590603.0959912981</v>
      </c>
      <c r="K49" s="629"/>
      <c r="L49" s="629">
        <f t="shared" si="4"/>
        <v>30805.882503267803</v>
      </c>
      <c r="M49" s="629">
        <f t="shared" si="5"/>
        <v>0</v>
      </c>
      <c r="N49" s="629">
        <f t="shared" si="6"/>
        <v>0</v>
      </c>
      <c r="O49" s="629">
        <f t="shared" si="7"/>
        <v>0</v>
      </c>
      <c r="P49" s="629">
        <f t="shared" si="8"/>
        <v>0</v>
      </c>
    </row>
    <row r="50" spans="1:17">
      <c r="A50" s="622">
        <f t="shared" si="0"/>
        <v>33</v>
      </c>
      <c r="B50" s="458" t="s">
        <v>615</v>
      </c>
      <c r="C50" s="654">
        <v>2025</v>
      </c>
      <c r="D50" s="629">
        <f t="shared" si="9"/>
        <v>-30805.882503267803</v>
      </c>
      <c r="E50" s="642">
        <f t="shared" si="1"/>
        <v>-2712900.7661477146</v>
      </c>
      <c r="F50" s="640">
        <v>93</v>
      </c>
      <c r="G50" s="640">
        <v>366</v>
      </c>
      <c r="H50" s="642">
        <f t="shared" si="2"/>
        <v>-7827.7242426336225</v>
      </c>
      <c r="I50" s="642">
        <f t="shared" si="3"/>
        <v>-2598430.8202339318</v>
      </c>
      <c r="K50" s="629"/>
      <c r="L50" s="629">
        <f t="shared" si="4"/>
        <v>30805.882503267803</v>
      </c>
      <c r="M50" s="629">
        <f t="shared" si="5"/>
        <v>0</v>
      </c>
      <c r="N50" s="629">
        <f t="shared" si="6"/>
        <v>0</v>
      </c>
      <c r="O50" s="629">
        <f t="shared" si="7"/>
        <v>0</v>
      </c>
      <c r="P50" s="629">
        <f t="shared" si="8"/>
        <v>0</v>
      </c>
    </row>
    <row r="51" spans="1:17">
      <c r="A51" s="622">
        <f t="shared" si="0"/>
        <v>34</v>
      </c>
      <c r="B51" s="458" t="s">
        <v>616</v>
      </c>
      <c r="C51" s="654">
        <v>2025</v>
      </c>
      <c r="D51" s="629">
        <f t="shared" si="9"/>
        <v>-30805.882503267803</v>
      </c>
      <c r="E51" s="642">
        <f t="shared" si="1"/>
        <v>-2743706.6486509824</v>
      </c>
      <c r="F51" s="640">
        <v>62</v>
      </c>
      <c r="G51" s="640">
        <v>366</v>
      </c>
      <c r="H51" s="642">
        <f t="shared" si="2"/>
        <v>-5218.482828422415</v>
      </c>
      <c r="I51" s="642">
        <f t="shared" si="3"/>
        <v>-2603649.3030623542</v>
      </c>
      <c r="K51" s="629"/>
      <c r="L51" s="629">
        <f t="shared" si="4"/>
        <v>30805.882503267803</v>
      </c>
      <c r="M51" s="629">
        <f t="shared" si="5"/>
        <v>0</v>
      </c>
      <c r="N51" s="629">
        <f t="shared" si="6"/>
        <v>0</v>
      </c>
      <c r="O51" s="629">
        <f t="shared" si="7"/>
        <v>0</v>
      </c>
      <c r="P51" s="629">
        <f t="shared" si="8"/>
        <v>0</v>
      </c>
    </row>
    <row r="52" spans="1:17">
      <c r="A52" s="622">
        <f t="shared" si="0"/>
        <v>35</v>
      </c>
      <c r="B52" s="458" t="s">
        <v>617</v>
      </c>
      <c r="C52" s="654">
        <v>2025</v>
      </c>
      <c r="D52" s="629">
        <f t="shared" si="9"/>
        <v>-30805.882503267803</v>
      </c>
      <c r="E52" s="642">
        <f t="shared" si="1"/>
        <v>-2774512.5311542503</v>
      </c>
      <c r="F52" s="640">
        <v>32</v>
      </c>
      <c r="G52" s="640">
        <v>366</v>
      </c>
      <c r="H52" s="642">
        <f t="shared" si="2"/>
        <v>-2693.4104920889881</v>
      </c>
      <c r="I52" s="642">
        <f t="shared" si="3"/>
        <v>-2606342.7135544433</v>
      </c>
      <c r="K52" s="629"/>
      <c r="L52" s="629">
        <f t="shared" si="4"/>
        <v>30805.882503267803</v>
      </c>
      <c r="M52" s="629">
        <f t="shared" si="5"/>
        <v>0</v>
      </c>
      <c r="N52" s="629">
        <f t="shared" si="6"/>
        <v>0</v>
      </c>
      <c r="O52" s="629">
        <f t="shared" si="7"/>
        <v>0</v>
      </c>
      <c r="P52" s="629">
        <f t="shared" si="8"/>
        <v>0</v>
      </c>
    </row>
    <row r="53" spans="1:17">
      <c r="A53" s="622">
        <f t="shared" si="0"/>
        <v>36</v>
      </c>
      <c r="B53" s="458" t="s">
        <v>618</v>
      </c>
      <c r="C53" s="654">
        <v>2025</v>
      </c>
      <c r="D53" s="629">
        <f t="shared" si="9"/>
        <v>-30805.882503267803</v>
      </c>
      <c r="E53" s="642">
        <f t="shared" si="1"/>
        <v>-2805318.4136575181</v>
      </c>
      <c r="F53" s="640">
        <v>1</v>
      </c>
      <c r="G53" s="640">
        <v>366</v>
      </c>
      <c r="H53" s="642">
        <f t="shared" si="2"/>
        <v>-84.169077877780879</v>
      </c>
      <c r="I53" s="633">
        <f t="shared" si="3"/>
        <v>-2606426.8826323212</v>
      </c>
      <c r="K53" s="629"/>
      <c r="L53" s="629">
        <f>K53-D53</f>
        <v>30805.882503267803</v>
      </c>
      <c r="M53" s="629">
        <f>IF(AND( D53&gt;=0, K53&gt;=0), IF( L53&gt;=0, H53, K53/ D53* H53), IF(AND( D53&lt;0, K53&lt;0), IF( L53&lt;0,H53, K53/ D53* H53),0))</f>
        <v>0</v>
      </c>
      <c r="N53" s="629">
        <f>IF(AND( D53&gt;=0, K53&gt;=0), IF( L53&gt;=0, L53*50%,0), IF(AND( D53&lt;0, K53&lt;0),IF( L53&lt;0, L53*50%,0),0))</f>
        <v>0</v>
      </c>
      <c r="O53" s="629">
        <f>IF(AND( D53&gt;=0, K53&lt;=0), K53*50%, IF(AND( D53&lt;0, K53&gt;=0), K53*50%,0))</f>
        <v>0</v>
      </c>
      <c r="P53" s="629">
        <f t="shared" si="8"/>
        <v>0</v>
      </c>
    </row>
    <row r="54" spans="1:17" ht="15.75" thickBot="1">
      <c r="A54" s="622">
        <f t="shared" si="0"/>
        <v>37</v>
      </c>
      <c r="B54" s="459" t="s">
        <v>619</v>
      </c>
      <c r="C54" s="459"/>
      <c r="D54" s="643">
        <f>SUM(D41:D53)</f>
        <v>-369670.5900392136</v>
      </c>
      <c r="E54" s="644"/>
      <c r="F54" s="644"/>
      <c r="G54" s="644"/>
      <c r="H54" s="644"/>
      <c r="I54" s="642"/>
      <c r="K54" s="643">
        <f>SUM(K42:K53)</f>
        <v>0</v>
      </c>
      <c r="L54" s="643">
        <f>SUM(L42:L53)</f>
        <v>369670.5900392136</v>
      </c>
    </row>
    <row r="55" spans="1:17" ht="15.75" thickTop="1">
      <c r="A55" s="622"/>
      <c r="B55" s="446"/>
      <c r="C55" s="446"/>
      <c r="D55" s="446"/>
      <c r="E55" s="446"/>
      <c r="F55" s="446"/>
      <c r="G55" s="446"/>
      <c r="H55" s="446"/>
      <c r="I55" s="446"/>
      <c r="K55" s="636"/>
    </row>
    <row r="56" spans="1:17" ht="14.1" customHeight="1">
      <c r="A56" s="622"/>
      <c r="J56" s="445"/>
    </row>
    <row r="57" spans="1:17" s="624" customFormat="1" ht="12.75" customHeight="1">
      <c r="A57" s="622">
        <f>+A54+1</f>
        <v>38</v>
      </c>
      <c r="B57" s="627" t="s">
        <v>781</v>
      </c>
      <c r="C57" s="627"/>
      <c r="D57" s="627"/>
      <c r="E57" s="627"/>
      <c r="G57" s="726" t="s">
        <v>565</v>
      </c>
      <c r="K57" s="627" t="s">
        <v>875</v>
      </c>
      <c r="L57" s="627"/>
      <c r="M57" s="627"/>
      <c r="N57" s="627"/>
      <c r="P57" s="726" t="s">
        <v>565</v>
      </c>
    </row>
    <row r="58" spans="1:17" s="624" customFormat="1" ht="12.75" customHeight="1">
      <c r="A58" s="622"/>
      <c r="B58" s="627"/>
      <c r="C58" s="627"/>
      <c r="D58" s="627"/>
      <c r="G58" s="728"/>
      <c r="K58" s="627"/>
      <c r="L58" s="627"/>
      <c r="M58" s="627"/>
      <c r="P58" s="727"/>
    </row>
    <row r="59" spans="1:17" s="624" customFormat="1" ht="12.75" customHeight="1">
      <c r="A59" s="622">
        <f>+A57+1</f>
        <v>39</v>
      </c>
      <c r="B59" s="623" t="s">
        <v>771</v>
      </c>
      <c r="C59" s="623"/>
      <c r="D59" s="623"/>
      <c r="G59" s="629">
        <v>-137018.91474423875</v>
      </c>
      <c r="H59" s="628"/>
      <c r="K59" s="623" t="s">
        <v>771</v>
      </c>
      <c r="L59" s="623"/>
      <c r="M59" s="623"/>
      <c r="P59" s="629"/>
      <c r="Q59" s="628"/>
    </row>
    <row r="60" spans="1:17" s="624" customFormat="1" ht="12.75" customHeight="1">
      <c r="A60" s="622">
        <f>+A59+1</f>
        <v>40</v>
      </c>
      <c r="B60" s="623" t="s">
        <v>567</v>
      </c>
      <c r="C60" s="623"/>
      <c r="D60" s="623"/>
      <c r="G60" s="629"/>
      <c r="H60" s="628"/>
      <c r="K60" s="623" t="s">
        <v>567</v>
      </c>
      <c r="L60" s="623"/>
      <c r="M60" s="623"/>
      <c r="P60" s="629"/>
      <c r="Q60" s="628"/>
    </row>
    <row r="61" spans="1:17" s="624" customFormat="1" ht="12.75" customHeight="1">
      <c r="A61" s="622">
        <f>+A60+1</f>
        <v>41</v>
      </c>
      <c r="B61" s="623" t="s">
        <v>568</v>
      </c>
      <c r="C61" s="623"/>
      <c r="D61" s="623"/>
      <c r="G61" s="645">
        <v>-136755.09813281626</v>
      </c>
      <c r="H61" s="628"/>
      <c r="K61" s="623" t="s">
        <v>568</v>
      </c>
      <c r="L61" s="623"/>
      <c r="M61" s="623"/>
      <c r="P61" s="645"/>
      <c r="Q61" s="628"/>
    </row>
    <row r="62" spans="1:17" s="624" customFormat="1" ht="12.75" customHeight="1">
      <c r="A62" s="622">
        <f>+A61+1</f>
        <v>42</v>
      </c>
      <c r="B62" s="623" t="s">
        <v>569</v>
      </c>
      <c r="C62" s="623"/>
      <c r="D62" s="623"/>
      <c r="G62" s="631">
        <f>+G59-G61-G60</f>
        <v>-263.81661142248777</v>
      </c>
      <c r="H62" s="628"/>
      <c r="K62" s="623" t="s">
        <v>569</v>
      </c>
      <c r="L62" s="623"/>
      <c r="M62" s="623"/>
      <c r="P62" s="631">
        <f>+P59-P61-P60</f>
        <v>0</v>
      </c>
      <c r="Q62" s="628"/>
    </row>
    <row r="63" spans="1:17" s="624" customFormat="1" ht="12.75" customHeight="1">
      <c r="A63" s="622">
        <f>+A62+1</f>
        <v>43</v>
      </c>
      <c r="B63" s="623" t="s">
        <v>570</v>
      </c>
      <c r="C63" s="623"/>
      <c r="D63" s="623"/>
      <c r="G63" s="631">
        <v>0</v>
      </c>
      <c r="H63" s="628"/>
      <c r="K63" s="623" t="s">
        <v>570</v>
      </c>
      <c r="L63" s="623"/>
      <c r="M63" s="623"/>
      <c r="P63" s="631">
        <v>0</v>
      </c>
      <c r="Q63" s="628"/>
    </row>
    <row r="64" spans="1:17" s="624" customFormat="1" ht="12.75" customHeight="1" thickBot="1">
      <c r="A64" s="622">
        <f>+A63+1</f>
        <v>44</v>
      </c>
      <c r="B64" s="623" t="s">
        <v>772</v>
      </c>
      <c r="C64" s="623"/>
      <c r="D64" s="623"/>
      <c r="G64" s="632">
        <f>+G62-G63</f>
        <v>-263.81661142248777</v>
      </c>
      <c r="H64" s="628"/>
      <c r="K64" s="623" t="s">
        <v>772</v>
      </c>
      <c r="L64" s="623"/>
      <c r="M64" s="623"/>
      <c r="P64" s="632">
        <f>+P62-P63</f>
        <v>0</v>
      </c>
      <c r="Q64" s="628"/>
    </row>
    <row r="65" spans="1:17" s="624" customFormat="1" ht="12.75" customHeight="1" thickTop="1">
      <c r="A65" s="622"/>
      <c r="B65" s="623"/>
      <c r="C65" s="623"/>
      <c r="D65" s="623"/>
      <c r="G65" s="631"/>
      <c r="H65" s="628"/>
      <c r="K65" s="623"/>
      <c r="L65" s="623"/>
      <c r="M65" s="623"/>
      <c r="P65" s="631"/>
      <c r="Q65" s="628"/>
    </row>
    <row r="66" spans="1:17" s="624" customFormat="1" ht="12.75" customHeight="1">
      <c r="A66" s="622">
        <f>+A64+1</f>
        <v>45</v>
      </c>
      <c r="B66" s="623" t="s">
        <v>773</v>
      </c>
      <c r="C66" s="623"/>
      <c r="D66" s="623"/>
      <c r="G66" s="629">
        <v>-136187.03807411005</v>
      </c>
      <c r="H66" s="628"/>
      <c r="K66" s="623" t="s">
        <v>773</v>
      </c>
      <c r="L66" s="623"/>
      <c r="M66" s="623"/>
      <c r="P66" s="629"/>
      <c r="Q66" s="628"/>
    </row>
    <row r="67" spans="1:17" s="624" customFormat="1" ht="12.75" customHeight="1">
      <c r="A67" s="622">
        <f>+A66+1</f>
        <v>46</v>
      </c>
      <c r="B67" s="623" t="s">
        <v>567</v>
      </c>
      <c r="C67" s="623"/>
      <c r="D67" s="623"/>
      <c r="G67" s="629"/>
      <c r="H67" s="628"/>
      <c r="K67" s="623" t="s">
        <v>567</v>
      </c>
      <c r="L67" s="623"/>
      <c r="M67" s="623"/>
      <c r="P67" s="629"/>
      <c r="Q67" s="628"/>
    </row>
    <row r="68" spans="1:17" s="624" customFormat="1" ht="12.75" customHeight="1">
      <c r="A68" s="622">
        <f>+A67+1</f>
        <v>47</v>
      </c>
      <c r="B68" s="623" t="s">
        <v>568</v>
      </c>
      <c r="C68" s="623"/>
      <c r="D68" s="623"/>
      <c r="G68" s="645">
        <v>-136187.03807411002</v>
      </c>
      <c r="H68" s="628"/>
      <c r="K68" s="623" t="s">
        <v>568</v>
      </c>
      <c r="L68" s="623"/>
      <c r="M68" s="623"/>
      <c r="P68" s="645"/>
      <c r="Q68" s="628"/>
    </row>
    <row r="69" spans="1:17" s="624" customFormat="1" ht="12.75" customHeight="1">
      <c r="A69" s="622">
        <f>+A68+1</f>
        <v>48</v>
      </c>
      <c r="B69" s="623" t="s">
        <v>569</v>
      </c>
      <c r="C69" s="623"/>
      <c r="D69" s="623"/>
      <c r="G69" s="631">
        <f>+G66-G68-G67</f>
        <v>-2.9103830456733704E-11</v>
      </c>
      <c r="H69" s="628"/>
      <c r="K69" s="623" t="s">
        <v>569</v>
      </c>
      <c r="L69" s="623"/>
      <c r="M69" s="623"/>
      <c r="P69" s="631">
        <f>+P66-P68-P67</f>
        <v>0</v>
      </c>
      <c r="Q69" s="628"/>
    </row>
    <row r="70" spans="1:17" s="624" customFormat="1" ht="12.75" customHeight="1">
      <c r="A70" s="622">
        <f>+A69+1</f>
        <v>49</v>
      </c>
      <c r="B70" s="623" t="s">
        <v>573</v>
      </c>
      <c r="C70" s="623"/>
      <c r="D70" s="623"/>
      <c r="G70" s="633"/>
      <c r="H70" s="628"/>
      <c r="K70" s="623" t="s">
        <v>573</v>
      </c>
      <c r="L70" s="623"/>
      <c r="M70" s="623"/>
      <c r="P70" s="633">
        <v>0</v>
      </c>
      <c r="Q70" s="628"/>
    </row>
    <row r="71" spans="1:17" s="624" customFormat="1" ht="12.75" customHeight="1" thickBot="1">
      <c r="A71" s="622">
        <f>+A70+1</f>
        <v>50</v>
      </c>
      <c r="B71" s="623" t="s">
        <v>774</v>
      </c>
      <c r="C71" s="623"/>
      <c r="D71" s="623"/>
      <c r="G71" s="632">
        <f>+G69-G70</f>
        <v>-2.9103830456733704E-11</v>
      </c>
      <c r="H71" s="628"/>
      <c r="K71" s="623" t="s">
        <v>774</v>
      </c>
      <c r="L71" s="623"/>
      <c r="M71" s="623"/>
      <c r="P71" s="632">
        <f>+P69-P70</f>
        <v>0</v>
      </c>
      <c r="Q71" s="628"/>
    </row>
    <row r="72" spans="1:17" s="624" customFormat="1" ht="12.75" customHeight="1" thickTop="1">
      <c r="A72" s="622"/>
      <c r="B72" s="623"/>
      <c r="C72" s="623"/>
      <c r="D72" s="623"/>
      <c r="G72" s="631"/>
      <c r="H72" s="628"/>
      <c r="K72" s="623"/>
      <c r="L72" s="623"/>
      <c r="M72" s="623"/>
      <c r="P72" s="631"/>
      <c r="Q72" s="628"/>
    </row>
    <row r="73" spans="1:17" s="624" customFormat="1" ht="12.75" customHeight="1">
      <c r="A73" s="622">
        <f>+A71+1</f>
        <v>51</v>
      </c>
      <c r="B73" s="623" t="s">
        <v>775</v>
      </c>
      <c r="C73" s="623"/>
      <c r="D73" s="623"/>
      <c r="G73" s="631">
        <v>0</v>
      </c>
      <c r="H73" s="628"/>
      <c r="K73" s="623" t="s">
        <v>775</v>
      </c>
      <c r="L73" s="623"/>
      <c r="M73" s="623"/>
      <c r="P73" s="631">
        <v>0</v>
      </c>
      <c r="Q73" s="628"/>
    </row>
    <row r="74" spans="1:17" s="624" customFormat="1" ht="12.75" customHeight="1">
      <c r="A74" s="622">
        <f>+A73+1</f>
        <v>52</v>
      </c>
      <c r="B74" s="623" t="s">
        <v>576</v>
      </c>
      <c r="C74" s="623"/>
      <c r="D74" s="623"/>
      <c r="G74" s="631">
        <f>+(G64+G71)/2</f>
        <v>-131.90830571125844</v>
      </c>
      <c r="H74" s="628"/>
      <c r="K74" s="623" t="s">
        <v>576</v>
      </c>
      <c r="L74" s="623"/>
      <c r="M74" s="623"/>
      <c r="P74" s="631">
        <f>+(P64+P71)/2</f>
        <v>0</v>
      </c>
      <c r="Q74" s="628"/>
    </row>
    <row r="75" spans="1:17" s="624" customFormat="1" ht="12.75" customHeight="1" thickBot="1">
      <c r="A75" s="622">
        <f>+A74+1</f>
        <v>53</v>
      </c>
      <c r="B75" s="623" t="s">
        <v>776</v>
      </c>
      <c r="C75" s="623"/>
      <c r="D75" s="623"/>
      <c r="G75" s="632">
        <f>+G73+G74</f>
        <v>-131.90830571125844</v>
      </c>
      <c r="H75" s="623" t="s">
        <v>782</v>
      </c>
      <c r="K75" s="623" t="s">
        <v>776</v>
      </c>
      <c r="L75" s="623"/>
      <c r="M75" s="623"/>
      <c r="P75" s="632">
        <f>+P73+P74</f>
        <v>0</v>
      </c>
      <c r="Q75" s="623" t="s">
        <v>782</v>
      </c>
    </row>
    <row r="76" spans="1:17" s="624" customFormat="1" ht="12.75" customHeight="1" thickTop="1">
      <c r="A76" s="622"/>
      <c r="B76" s="627"/>
      <c r="C76" s="627"/>
      <c r="D76" s="627"/>
      <c r="F76" s="634"/>
      <c r="I76" s="626"/>
      <c r="J76" s="445"/>
      <c r="Q76" s="674" t="s">
        <v>621</v>
      </c>
    </row>
    <row r="77" spans="1:17" s="624" customFormat="1" ht="12.75" customHeight="1">
      <c r="A77" s="622">
        <f>A75+1</f>
        <v>54</v>
      </c>
      <c r="B77" s="627" t="s">
        <v>783</v>
      </c>
      <c r="C77" s="627"/>
      <c r="D77" s="627"/>
      <c r="E77" s="627"/>
      <c r="G77" s="726" t="s">
        <v>565</v>
      </c>
      <c r="K77" s="627" t="s">
        <v>876</v>
      </c>
      <c r="L77" s="627"/>
      <c r="M77" s="627"/>
      <c r="N77" s="627"/>
      <c r="P77" s="726" t="s">
        <v>565</v>
      </c>
    </row>
    <row r="78" spans="1:17" s="624" customFormat="1" ht="12.75" customHeight="1">
      <c r="A78" s="622"/>
      <c r="B78" s="627"/>
      <c r="C78" s="627"/>
      <c r="D78" s="627"/>
      <c r="G78" s="728"/>
      <c r="K78" s="627"/>
      <c r="L78" s="627"/>
      <c r="M78" s="627"/>
      <c r="P78" s="727"/>
    </row>
    <row r="79" spans="1:17" s="624" customFormat="1" ht="12.75" customHeight="1">
      <c r="A79" s="622">
        <f>+A77+1</f>
        <v>55</v>
      </c>
      <c r="B79" s="623" t="s">
        <v>771</v>
      </c>
      <c r="C79" s="623"/>
      <c r="D79" s="623"/>
      <c r="G79" s="629">
        <v>81633.051018864746</v>
      </c>
      <c r="H79" s="628"/>
      <c r="K79" s="623" t="s">
        <v>771</v>
      </c>
      <c r="L79" s="623"/>
      <c r="M79" s="623"/>
      <c r="P79" s="629"/>
      <c r="Q79" s="628"/>
    </row>
    <row r="80" spans="1:17" s="624" customFormat="1" ht="12.75" customHeight="1">
      <c r="A80" s="622">
        <f>+A79+1</f>
        <v>56</v>
      </c>
      <c r="B80" s="623" t="s">
        <v>567</v>
      </c>
      <c r="C80" s="623"/>
      <c r="D80" s="623"/>
      <c r="G80" s="629"/>
      <c r="H80" s="628"/>
      <c r="K80" s="623" t="s">
        <v>567</v>
      </c>
      <c r="L80" s="623"/>
      <c r="M80" s="623"/>
      <c r="P80" s="629"/>
      <c r="Q80" s="628"/>
    </row>
    <row r="81" spans="1:17" s="624" customFormat="1" ht="12.75" customHeight="1">
      <c r="A81" s="622">
        <f>+A80+1</f>
        <v>57</v>
      </c>
      <c r="B81" s="623" t="s">
        <v>568</v>
      </c>
      <c r="C81" s="623"/>
      <c r="D81" s="623"/>
      <c r="G81" s="645"/>
      <c r="H81" s="628"/>
      <c r="K81" s="623" t="s">
        <v>568</v>
      </c>
      <c r="L81" s="623"/>
      <c r="M81" s="623"/>
      <c r="P81" s="645"/>
      <c r="Q81" s="628"/>
    </row>
    <row r="82" spans="1:17" s="624" customFormat="1" ht="12.75" customHeight="1">
      <c r="A82" s="622">
        <f>+A81+1</f>
        <v>58</v>
      </c>
      <c r="B82" s="623" t="s">
        <v>569</v>
      </c>
      <c r="C82" s="623"/>
      <c r="D82" s="623"/>
      <c r="G82" s="631">
        <f>+G79-G81-G80</f>
        <v>81633.051018864746</v>
      </c>
      <c r="H82" s="628"/>
      <c r="K82" s="623" t="s">
        <v>569</v>
      </c>
      <c r="L82" s="623"/>
      <c r="M82" s="623"/>
      <c r="P82" s="631">
        <f>+P79-P81-P80</f>
        <v>0</v>
      </c>
      <c r="Q82" s="628"/>
    </row>
    <row r="83" spans="1:17" s="624" customFormat="1" ht="12.75" customHeight="1">
      <c r="A83" s="622">
        <f>+A82+1</f>
        <v>59</v>
      </c>
      <c r="B83" s="623" t="s">
        <v>570</v>
      </c>
      <c r="C83" s="623"/>
      <c r="D83" s="623"/>
      <c r="G83" s="656"/>
      <c r="H83" s="628"/>
      <c r="K83" s="623" t="s">
        <v>570</v>
      </c>
      <c r="L83" s="623"/>
      <c r="M83" s="623"/>
      <c r="P83" s="631"/>
      <c r="Q83" s="628"/>
    </row>
    <row r="84" spans="1:17" s="624" customFormat="1" ht="12.75" customHeight="1" thickBot="1">
      <c r="A84" s="622">
        <f>+A83+1</f>
        <v>60</v>
      </c>
      <c r="B84" s="623" t="s">
        <v>772</v>
      </c>
      <c r="C84" s="623"/>
      <c r="D84" s="623"/>
      <c r="G84" s="632">
        <f>+G82-G83</f>
        <v>81633.051018864746</v>
      </c>
      <c r="H84" s="628"/>
      <c r="K84" s="623" t="s">
        <v>772</v>
      </c>
      <c r="L84" s="623"/>
      <c r="M84" s="623"/>
      <c r="P84" s="658">
        <f>+P82-P83</f>
        <v>0</v>
      </c>
      <c r="Q84" s="628"/>
    </row>
    <row r="85" spans="1:17" s="624" customFormat="1" ht="12.75" customHeight="1" thickTop="1">
      <c r="A85" s="622"/>
      <c r="B85" s="623"/>
      <c r="C85" s="623"/>
      <c r="D85" s="623"/>
      <c r="G85" s="631"/>
      <c r="H85" s="628"/>
      <c r="K85" s="623"/>
      <c r="L85" s="623"/>
      <c r="M85" s="623"/>
      <c r="P85" s="631"/>
      <c r="Q85" s="628"/>
    </row>
    <row r="86" spans="1:17" s="624" customFormat="1" ht="12.75" customHeight="1">
      <c r="A86" s="622">
        <f>+A84+1</f>
        <v>61</v>
      </c>
      <c r="B86" s="623" t="s">
        <v>773</v>
      </c>
      <c r="C86" s="623"/>
      <c r="D86" s="623"/>
      <c r="G86" s="629">
        <v>83656.642112192058</v>
      </c>
      <c r="H86" s="628"/>
      <c r="K86" s="623" t="s">
        <v>773</v>
      </c>
      <c r="L86" s="623"/>
      <c r="M86" s="623"/>
      <c r="P86" s="629"/>
      <c r="Q86" s="628"/>
    </row>
    <row r="87" spans="1:17" s="624" customFormat="1" ht="12.75" customHeight="1">
      <c r="A87" s="622">
        <f>+A86+1</f>
        <v>62</v>
      </c>
      <c r="B87" s="623" t="s">
        <v>567</v>
      </c>
      <c r="C87" s="623"/>
      <c r="D87" s="623"/>
      <c r="G87" s="629"/>
      <c r="H87" s="628"/>
      <c r="K87" s="623" t="s">
        <v>567</v>
      </c>
      <c r="L87" s="623"/>
      <c r="M87" s="623"/>
      <c r="P87" s="629"/>
      <c r="Q87" s="628"/>
    </row>
    <row r="88" spans="1:17" s="624" customFormat="1" ht="12.75" customHeight="1">
      <c r="A88" s="622">
        <f>+A87+1</f>
        <v>63</v>
      </c>
      <c r="B88" s="623" t="s">
        <v>568</v>
      </c>
      <c r="C88" s="623"/>
      <c r="D88" s="623"/>
      <c r="G88" s="645"/>
      <c r="H88" s="628"/>
      <c r="K88" s="623" t="s">
        <v>568</v>
      </c>
      <c r="L88" s="623"/>
      <c r="M88" s="623"/>
      <c r="P88" s="645"/>
      <c r="Q88" s="628"/>
    </row>
    <row r="89" spans="1:17" s="624" customFormat="1" ht="12.75" customHeight="1">
      <c r="A89" s="622">
        <f>+A88+1</f>
        <v>64</v>
      </c>
      <c r="B89" s="623" t="s">
        <v>569</v>
      </c>
      <c r="C89" s="623"/>
      <c r="D89" s="623"/>
      <c r="G89" s="631">
        <f>+G86-G88-G87</f>
        <v>83656.642112192058</v>
      </c>
      <c r="H89" s="628"/>
      <c r="K89" s="623" t="s">
        <v>569</v>
      </c>
      <c r="L89" s="623"/>
      <c r="M89" s="623"/>
      <c r="P89" s="631">
        <f>+P86-P88-P87</f>
        <v>0</v>
      </c>
      <c r="Q89" s="628"/>
    </row>
    <row r="90" spans="1:17" s="624" customFormat="1" ht="12.75" customHeight="1">
      <c r="A90" s="622">
        <f>+A89+1</f>
        <v>65</v>
      </c>
      <c r="B90" s="623" t="s">
        <v>573</v>
      </c>
      <c r="C90" s="623"/>
      <c r="D90" s="623"/>
      <c r="G90" s="655"/>
      <c r="H90" s="628"/>
      <c r="K90" s="623" t="s">
        <v>573</v>
      </c>
      <c r="L90" s="623"/>
      <c r="M90" s="623"/>
      <c r="P90" s="633">
        <v>0</v>
      </c>
      <c r="Q90" s="628"/>
    </row>
    <row r="91" spans="1:17" s="624" customFormat="1" ht="12.75" customHeight="1" thickBot="1">
      <c r="A91" s="622">
        <f>+A90+1</f>
        <v>66</v>
      </c>
      <c r="B91" s="623" t="s">
        <v>774</v>
      </c>
      <c r="C91" s="623"/>
      <c r="D91" s="623"/>
      <c r="G91" s="632">
        <f>+G89-G90</f>
        <v>83656.642112192058</v>
      </c>
      <c r="H91" s="628"/>
      <c r="K91" s="623" t="s">
        <v>774</v>
      </c>
      <c r="L91" s="623"/>
      <c r="M91" s="623"/>
      <c r="P91" s="632">
        <f>+P89-P90</f>
        <v>0</v>
      </c>
      <c r="Q91" s="628"/>
    </row>
    <row r="92" spans="1:17" s="624" customFormat="1" ht="12.75" customHeight="1" thickTop="1">
      <c r="A92" s="622"/>
      <c r="B92" s="623"/>
      <c r="C92" s="623"/>
      <c r="D92" s="623"/>
      <c r="G92" s="631"/>
      <c r="H92" s="628"/>
      <c r="K92" s="623"/>
      <c r="L92" s="623"/>
      <c r="M92" s="623"/>
      <c r="P92" s="631"/>
      <c r="Q92" s="628"/>
    </row>
    <row r="93" spans="1:17" s="624" customFormat="1" ht="12.75" customHeight="1">
      <c r="A93" s="622">
        <f>+A91+1</f>
        <v>67</v>
      </c>
      <c r="B93" s="623" t="s">
        <v>775</v>
      </c>
      <c r="C93" s="623"/>
      <c r="D93" s="623"/>
      <c r="G93" s="657"/>
      <c r="H93" s="628"/>
      <c r="K93" s="623" t="s">
        <v>775</v>
      </c>
      <c r="L93" s="623"/>
      <c r="M93" s="623"/>
      <c r="P93" s="631">
        <f>P113</f>
        <v>0</v>
      </c>
      <c r="Q93" s="628"/>
    </row>
    <row r="94" spans="1:17" s="624" customFormat="1" ht="12.75" customHeight="1">
      <c r="A94" s="622">
        <f>+A93+1</f>
        <v>68</v>
      </c>
      <c r="B94" s="623" t="s">
        <v>576</v>
      </c>
      <c r="C94" s="623"/>
      <c r="D94" s="623"/>
      <c r="G94" s="631">
        <f>+(G84+G91)/2</f>
        <v>82644.846565528394</v>
      </c>
      <c r="H94" s="628"/>
      <c r="K94" s="623" t="s">
        <v>576</v>
      </c>
      <c r="L94" s="623"/>
      <c r="M94" s="623"/>
      <c r="P94" s="631">
        <f>+(P84+P91)/2</f>
        <v>0</v>
      </c>
      <c r="Q94" s="628"/>
    </row>
    <row r="95" spans="1:17" s="624" customFormat="1" ht="15.75" thickBot="1">
      <c r="A95" s="622">
        <f>+A94+1</f>
        <v>69</v>
      </c>
      <c r="B95" s="623" t="s">
        <v>776</v>
      </c>
      <c r="C95" s="623"/>
      <c r="D95" s="623"/>
      <c r="G95" s="632">
        <f>+G93+G94</f>
        <v>82644.846565528394</v>
      </c>
      <c r="H95" s="623" t="s">
        <v>784</v>
      </c>
      <c r="K95" s="623" t="s">
        <v>776</v>
      </c>
      <c r="L95" s="623"/>
      <c r="M95" s="623"/>
      <c r="P95" s="632">
        <f>+P93+P94</f>
        <v>0</v>
      </c>
      <c r="Q95" s="623" t="s">
        <v>784</v>
      </c>
    </row>
    <row r="96" spans="1:17" s="624" customFormat="1" ht="12.75" customHeight="1" thickTop="1">
      <c r="A96" s="622"/>
      <c r="B96" s="623"/>
      <c r="C96" s="623"/>
      <c r="D96" s="623"/>
      <c r="G96" s="631"/>
      <c r="H96" s="623"/>
      <c r="K96" s="623"/>
      <c r="L96" s="623"/>
      <c r="M96" s="623"/>
      <c r="P96" s="631"/>
      <c r="Q96" s="623"/>
    </row>
    <row r="97" spans="1:17" s="624" customFormat="1" ht="12.75" customHeight="1">
      <c r="A97" s="622"/>
      <c r="B97" s="623"/>
      <c r="C97" s="623"/>
      <c r="D97" s="623"/>
      <c r="G97" s="631"/>
      <c r="H97" s="623"/>
      <c r="K97" s="623"/>
      <c r="L97" s="623"/>
      <c r="M97" s="623"/>
      <c r="P97" s="631"/>
      <c r="Q97" s="623"/>
    </row>
    <row r="98" spans="1:17">
      <c r="A98" s="622">
        <f>A95+1</f>
        <v>70</v>
      </c>
      <c r="B98" s="627" t="s">
        <v>783</v>
      </c>
      <c r="C98" s="452"/>
      <c r="D98" s="446"/>
      <c r="E98" s="446"/>
      <c r="F98" s="446"/>
      <c r="G98" s="446"/>
      <c r="H98" s="446"/>
      <c r="I98" s="446"/>
    </row>
    <row r="99" spans="1:17">
      <c r="A99" s="622"/>
      <c r="B99" s="454" t="s">
        <v>456</v>
      </c>
      <c r="C99" s="455" t="s">
        <v>457</v>
      </c>
      <c r="D99" s="456" t="s">
        <v>458</v>
      </c>
      <c r="E99" s="456" t="s">
        <v>459</v>
      </c>
      <c r="F99" s="456" t="s">
        <v>460</v>
      </c>
      <c r="G99" s="456" t="s">
        <v>461</v>
      </c>
      <c r="H99" s="456" t="s">
        <v>472</v>
      </c>
      <c r="I99" s="456" t="s">
        <v>473</v>
      </c>
      <c r="K99" s="456" t="s">
        <v>474</v>
      </c>
      <c r="L99" s="456" t="s">
        <v>475</v>
      </c>
      <c r="M99" s="456" t="s">
        <v>505</v>
      </c>
      <c r="N99" s="456" t="s">
        <v>580</v>
      </c>
      <c r="O99" s="456" t="s">
        <v>581</v>
      </c>
      <c r="P99" s="456" t="s">
        <v>582</v>
      </c>
    </row>
    <row r="100" spans="1:17" ht="210">
      <c r="A100" s="622">
        <f>+A98+1</f>
        <v>71</v>
      </c>
      <c r="B100" s="457" t="s">
        <v>583</v>
      </c>
      <c r="C100" s="457" t="s">
        <v>584</v>
      </c>
      <c r="D100" s="637" t="s">
        <v>585</v>
      </c>
      <c r="E100" s="637" t="s">
        <v>780</v>
      </c>
      <c r="F100" s="637" t="s">
        <v>587</v>
      </c>
      <c r="G100" s="637" t="s">
        <v>588</v>
      </c>
      <c r="H100" s="637" t="s">
        <v>589</v>
      </c>
      <c r="I100" s="637" t="s">
        <v>590</v>
      </c>
      <c r="J100" s="234"/>
      <c r="K100" s="637" t="s">
        <v>591</v>
      </c>
      <c r="L100" s="637" t="s">
        <v>870</v>
      </c>
      <c r="M100" s="637" t="s">
        <v>871</v>
      </c>
      <c r="N100" s="637" t="s">
        <v>872</v>
      </c>
      <c r="O100" s="637" t="s">
        <v>873</v>
      </c>
      <c r="P100" s="637" t="s">
        <v>874</v>
      </c>
    </row>
    <row r="101" spans="1:17">
      <c r="A101" s="622">
        <f t="shared" ref="A101:A114" si="10">+A100+1</f>
        <v>72</v>
      </c>
      <c r="B101" s="458" t="s">
        <v>606</v>
      </c>
      <c r="C101" s="654">
        <v>2024</v>
      </c>
      <c r="D101" s="629">
        <v>0</v>
      </c>
      <c r="E101" s="639">
        <v>0</v>
      </c>
      <c r="F101" s="640" t="s">
        <v>44</v>
      </c>
      <c r="G101" s="640">
        <v>366</v>
      </c>
      <c r="H101" s="641" t="s">
        <v>44</v>
      </c>
      <c r="I101" s="642">
        <f>E101</f>
        <v>0</v>
      </c>
      <c r="K101" s="629" t="s">
        <v>44</v>
      </c>
      <c r="L101" s="629" t="s">
        <v>44</v>
      </c>
      <c r="M101" s="629" t="s">
        <v>44</v>
      </c>
      <c r="N101" s="629" t="s">
        <v>44</v>
      </c>
      <c r="O101" s="629" t="s">
        <v>44</v>
      </c>
      <c r="P101" s="629">
        <f>+P83</f>
        <v>0</v>
      </c>
    </row>
    <row r="102" spans="1:17">
      <c r="A102" s="622">
        <f t="shared" si="10"/>
        <v>73</v>
      </c>
      <c r="B102" s="458" t="s">
        <v>607</v>
      </c>
      <c r="C102" s="654">
        <v>2025</v>
      </c>
      <c r="D102" s="629">
        <v>0</v>
      </c>
      <c r="E102" s="642">
        <f t="shared" ref="E102:E113" si="11">E101+D102</f>
        <v>0</v>
      </c>
      <c r="F102" s="640">
        <v>335</v>
      </c>
      <c r="G102" s="640">
        <v>366</v>
      </c>
      <c r="H102" s="642">
        <f t="shared" ref="H102:H113" si="12">+D102*F102/G102</f>
        <v>0</v>
      </c>
      <c r="I102" s="642">
        <f t="shared" ref="I102:I113" si="13">+I101+H102</f>
        <v>0</v>
      </c>
      <c r="K102" s="629">
        <v>0</v>
      </c>
      <c r="L102" s="629">
        <f t="shared" ref="L102:L112" si="14">K102-D102</f>
        <v>0</v>
      </c>
      <c r="M102" s="629">
        <f t="shared" ref="M102:M112" si="15">IF(AND( D102&gt;=0, K102&gt;=0), IF( L102&gt;=0, H102, K102/ D102* H102), IF(AND( D102&lt;0, K102&lt;0), IF( L102&lt;0,H102, K102/ D102* H102),0))</f>
        <v>0</v>
      </c>
      <c r="N102" s="629">
        <f t="shared" ref="N102:N112" si="16">IF(AND( D102&gt;=0, K102&gt;=0), IF( L102&gt;=0, L102*50%,0), IF(AND( D102&lt;0, K102&lt;0),IF( L102&lt;0, L102*50%,0),0))</f>
        <v>0</v>
      </c>
      <c r="O102" s="629">
        <f t="shared" ref="O102:O112" si="17">IF(AND( D102&gt;=0, K102&lt;=0), K102*50%, IF(AND( D102&lt;0, K102&gt;=0), K102*50%,0))</f>
        <v>0</v>
      </c>
      <c r="P102" s="629">
        <f t="shared" ref="P102:P113" si="18">P101+M102+N102+O102</f>
        <v>0</v>
      </c>
    </row>
    <row r="103" spans="1:17">
      <c r="A103" s="622">
        <f t="shared" si="10"/>
        <v>74</v>
      </c>
      <c r="B103" s="458" t="s">
        <v>608</v>
      </c>
      <c r="C103" s="654">
        <v>2025</v>
      </c>
      <c r="D103" s="629">
        <v>0</v>
      </c>
      <c r="E103" s="642">
        <f t="shared" si="11"/>
        <v>0</v>
      </c>
      <c r="F103" s="640">
        <v>307</v>
      </c>
      <c r="G103" s="640">
        <v>366</v>
      </c>
      <c r="H103" s="642">
        <f t="shared" si="12"/>
        <v>0</v>
      </c>
      <c r="I103" s="642">
        <f t="shared" si="13"/>
        <v>0</v>
      </c>
      <c r="K103" s="629">
        <v>0</v>
      </c>
      <c r="L103" s="629">
        <f t="shared" si="14"/>
        <v>0</v>
      </c>
      <c r="M103" s="629">
        <f t="shared" si="15"/>
        <v>0</v>
      </c>
      <c r="N103" s="629">
        <f t="shared" si="16"/>
        <v>0</v>
      </c>
      <c r="O103" s="629">
        <f t="shared" si="17"/>
        <v>0</v>
      </c>
      <c r="P103" s="629">
        <f t="shared" si="18"/>
        <v>0</v>
      </c>
    </row>
    <row r="104" spans="1:17">
      <c r="A104" s="622">
        <f t="shared" si="10"/>
        <v>75</v>
      </c>
      <c r="B104" s="458" t="s">
        <v>609</v>
      </c>
      <c r="C104" s="654">
        <v>2025</v>
      </c>
      <c r="D104" s="629">
        <v>0</v>
      </c>
      <c r="E104" s="642">
        <f t="shared" si="11"/>
        <v>0</v>
      </c>
      <c r="F104" s="640">
        <v>276</v>
      </c>
      <c r="G104" s="640">
        <v>366</v>
      </c>
      <c r="H104" s="642">
        <f t="shared" si="12"/>
        <v>0</v>
      </c>
      <c r="I104" s="642">
        <f t="shared" si="13"/>
        <v>0</v>
      </c>
      <c r="K104" s="629">
        <v>0</v>
      </c>
      <c r="L104" s="629">
        <f t="shared" si="14"/>
        <v>0</v>
      </c>
      <c r="M104" s="629">
        <f t="shared" si="15"/>
        <v>0</v>
      </c>
      <c r="N104" s="629">
        <f t="shared" si="16"/>
        <v>0</v>
      </c>
      <c r="O104" s="629">
        <f t="shared" si="17"/>
        <v>0</v>
      </c>
      <c r="P104" s="629">
        <f t="shared" si="18"/>
        <v>0</v>
      </c>
    </row>
    <row r="105" spans="1:17">
      <c r="A105" s="622">
        <f t="shared" si="10"/>
        <v>76</v>
      </c>
      <c r="B105" s="458" t="s">
        <v>610</v>
      </c>
      <c r="C105" s="654">
        <v>2025</v>
      </c>
      <c r="D105" s="629">
        <v>0</v>
      </c>
      <c r="E105" s="642">
        <f t="shared" si="11"/>
        <v>0</v>
      </c>
      <c r="F105" s="640">
        <v>246</v>
      </c>
      <c r="G105" s="640">
        <v>366</v>
      </c>
      <c r="H105" s="642">
        <f t="shared" si="12"/>
        <v>0</v>
      </c>
      <c r="I105" s="642">
        <f t="shared" si="13"/>
        <v>0</v>
      </c>
      <c r="K105" s="629">
        <v>0</v>
      </c>
      <c r="L105" s="629">
        <f t="shared" si="14"/>
        <v>0</v>
      </c>
      <c r="M105" s="629">
        <f t="shared" si="15"/>
        <v>0</v>
      </c>
      <c r="N105" s="629">
        <f t="shared" si="16"/>
        <v>0</v>
      </c>
      <c r="O105" s="629">
        <f t="shared" si="17"/>
        <v>0</v>
      </c>
      <c r="P105" s="629">
        <f t="shared" si="18"/>
        <v>0</v>
      </c>
    </row>
    <row r="106" spans="1:17">
      <c r="A106" s="622">
        <f t="shared" si="10"/>
        <v>77</v>
      </c>
      <c r="B106" s="458" t="s">
        <v>611</v>
      </c>
      <c r="C106" s="654">
        <v>2025</v>
      </c>
      <c r="D106" s="629">
        <v>0</v>
      </c>
      <c r="E106" s="642">
        <f t="shared" si="11"/>
        <v>0</v>
      </c>
      <c r="F106" s="640">
        <v>215</v>
      </c>
      <c r="G106" s="640">
        <v>366</v>
      </c>
      <c r="H106" s="642">
        <f t="shared" si="12"/>
        <v>0</v>
      </c>
      <c r="I106" s="642">
        <f t="shared" si="13"/>
        <v>0</v>
      </c>
      <c r="K106" s="629">
        <v>0</v>
      </c>
      <c r="L106" s="629">
        <f t="shared" si="14"/>
        <v>0</v>
      </c>
      <c r="M106" s="629">
        <f t="shared" si="15"/>
        <v>0</v>
      </c>
      <c r="N106" s="629">
        <f t="shared" si="16"/>
        <v>0</v>
      </c>
      <c r="O106" s="629">
        <f t="shared" si="17"/>
        <v>0</v>
      </c>
      <c r="P106" s="629">
        <f t="shared" si="18"/>
        <v>0</v>
      </c>
    </row>
    <row r="107" spans="1:17">
      <c r="A107" s="622">
        <f t="shared" si="10"/>
        <v>78</v>
      </c>
      <c r="B107" s="458" t="s">
        <v>612</v>
      </c>
      <c r="C107" s="654">
        <v>2025</v>
      </c>
      <c r="D107" s="629">
        <v>0</v>
      </c>
      <c r="E107" s="642">
        <f t="shared" si="11"/>
        <v>0</v>
      </c>
      <c r="F107" s="640">
        <v>185</v>
      </c>
      <c r="G107" s="640">
        <v>366</v>
      </c>
      <c r="H107" s="642">
        <f t="shared" si="12"/>
        <v>0</v>
      </c>
      <c r="I107" s="642">
        <f t="shared" si="13"/>
        <v>0</v>
      </c>
      <c r="K107" s="629">
        <v>0</v>
      </c>
      <c r="L107" s="629">
        <f t="shared" si="14"/>
        <v>0</v>
      </c>
      <c r="M107" s="629">
        <f t="shared" si="15"/>
        <v>0</v>
      </c>
      <c r="N107" s="629">
        <f t="shared" si="16"/>
        <v>0</v>
      </c>
      <c r="O107" s="629">
        <f t="shared" si="17"/>
        <v>0</v>
      </c>
      <c r="P107" s="629">
        <f t="shared" si="18"/>
        <v>0</v>
      </c>
    </row>
    <row r="108" spans="1:17">
      <c r="A108" s="622">
        <f t="shared" si="10"/>
        <v>79</v>
      </c>
      <c r="B108" s="458" t="s">
        <v>613</v>
      </c>
      <c r="C108" s="654">
        <v>2025</v>
      </c>
      <c r="D108" s="629">
        <v>0</v>
      </c>
      <c r="E108" s="642">
        <f t="shared" si="11"/>
        <v>0</v>
      </c>
      <c r="F108" s="640">
        <v>154</v>
      </c>
      <c r="G108" s="640">
        <v>366</v>
      </c>
      <c r="H108" s="642">
        <f t="shared" si="12"/>
        <v>0</v>
      </c>
      <c r="I108" s="642">
        <f t="shared" si="13"/>
        <v>0</v>
      </c>
      <c r="K108" s="629">
        <v>0</v>
      </c>
      <c r="L108" s="629">
        <f t="shared" si="14"/>
        <v>0</v>
      </c>
      <c r="M108" s="629">
        <f t="shared" si="15"/>
        <v>0</v>
      </c>
      <c r="N108" s="629">
        <f t="shared" si="16"/>
        <v>0</v>
      </c>
      <c r="O108" s="629">
        <f t="shared" si="17"/>
        <v>0</v>
      </c>
      <c r="P108" s="629">
        <f t="shared" si="18"/>
        <v>0</v>
      </c>
    </row>
    <row r="109" spans="1:17">
      <c r="A109" s="622">
        <f t="shared" si="10"/>
        <v>80</v>
      </c>
      <c r="B109" s="458" t="s">
        <v>614</v>
      </c>
      <c r="C109" s="654">
        <v>2025</v>
      </c>
      <c r="D109" s="629">
        <v>0</v>
      </c>
      <c r="E109" s="642">
        <f t="shared" si="11"/>
        <v>0</v>
      </c>
      <c r="F109" s="640">
        <v>123</v>
      </c>
      <c r="G109" s="640">
        <v>366</v>
      </c>
      <c r="H109" s="642">
        <f t="shared" si="12"/>
        <v>0</v>
      </c>
      <c r="I109" s="642">
        <f t="shared" si="13"/>
        <v>0</v>
      </c>
      <c r="K109" s="629">
        <v>0</v>
      </c>
      <c r="L109" s="629">
        <f t="shared" si="14"/>
        <v>0</v>
      </c>
      <c r="M109" s="629">
        <f t="shared" si="15"/>
        <v>0</v>
      </c>
      <c r="N109" s="629">
        <f t="shared" si="16"/>
        <v>0</v>
      </c>
      <c r="O109" s="629">
        <f t="shared" si="17"/>
        <v>0</v>
      </c>
      <c r="P109" s="629">
        <f t="shared" si="18"/>
        <v>0</v>
      </c>
    </row>
    <row r="110" spans="1:17">
      <c r="A110" s="622">
        <f t="shared" si="10"/>
        <v>81</v>
      </c>
      <c r="B110" s="458" t="s">
        <v>615</v>
      </c>
      <c r="C110" s="654">
        <v>2025</v>
      </c>
      <c r="D110" s="629">
        <v>0</v>
      </c>
      <c r="E110" s="642">
        <f t="shared" si="11"/>
        <v>0</v>
      </c>
      <c r="F110" s="640">
        <v>93</v>
      </c>
      <c r="G110" s="640">
        <v>366</v>
      </c>
      <c r="H110" s="642">
        <f t="shared" si="12"/>
        <v>0</v>
      </c>
      <c r="I110" s="642">
        <f t="shared" si="13"/>
        <v>0</v>
      </c>
      <c r="K110" s="629">
        <v>0</v>
      </c>
      <c r="L110" s="629">
        <f t="shared" si="14"/>
        <v>0</v>
      </c>
      <c r="M110" s="629">
        <f t="shared" si="15"/>
        <v>0</v>
      </c>
      <c r="N110" s="629">
        <f t="shared" si="16"/>
        <v>0</v>
      </c>
      <c r="O110" s="629">
        <f t="shared" si="17"/>
        <v>0</v>
      </c>
      <c r="P110" s="629">
        <f t="shared" si="18"/>
        <v>0</v>
      </c>
    </row>
    <row r="111" spans="1:17">
      <c r="A111" s="622">
        <f t="shared" si="10"/>
        <v>82</v>
      </c>
      <c r="B111" s="458" t="s">
        <v>616</v>
      </c>
      <c r="C111" s="654">
        <v>2025</v>
      </c>
      <c r="D111" s="629">
        <v>0</v>
      </c>
      <c r="E111" s="642">
        <f t="shared" si="11"/>
        <v>0</v>
      </c>
      <c r="F111" s="640">
        <v>62</v>
      </c>
      <c r="G111" s="640">
        <v>366</v>
      </c>
      <c r="H111" s="642">
        <f t="shared" si="12"/>
        <v>0</v>
      </c>
      <c r="I111" s="642">
        <f t="shared" si="13"/>
        <v>0</v>
      </c>
      <c r="K111" s="629">
        <v>0</v>
      </c>
      <c r="L111" s="629">
        <f t="shared" si="14"/>
        <v>0</v>
      </c>
      <c r="M111" s="629">
        <f t="shared" si="15"/>
        <v>0</v>
      </c>
      <c r="N111" s="629">
        <f t="shared" si="16"/>
        <v>0</v>
      </c>
      <c r="O111" s="629">
        <f t="shared" si="17"/>
        <v>0</v>
      </c>
      <c r="P111" s="629">
        <f t="shared" si="18"/>
        <v>0</v>
      </c>
    </row>
    <row r="112" spans="1:17">
      <c r="A112" s="622">
        <f t="shared" si="10"/>
        <v>83</v>
      </c>
      <c r="B112" s="458" t="s">
        <v>617</v>
      </c>
      <c r="C112" s="654">
        <v>2025</v>
      </c>
      <c r="D112" s="629">
        <v>0</v>
      </c>
      <c r="E112" s="642">
        <f t="shared" si="11"/>
        <v>0</v>
      </c>
      <c r="F112" s="640">
        <v>32</v>
      </c>
      <c r="G112" s="640">
        <v>366</v>
      </c>
      <c r="H112" s="642">
        <f t="shared" si="12"/>
        <v>0</v>
      </c>
      <c r="I112" s="642">
        <f t="shared" si="13"/>
        <v>0</v>
      </c>
      <c r="K112" s="629">
        <v>0</v>
      </c>
      <c r="L112" s="629">
        <f t="shared" si="14"/>
        <v>0</v>
      </c>
      <c r="M112" s="629">
        <f t="shared" si="15"/>
        <v>0</v>
      </c>
      <c r="N112" s="629">
        <f t="shared" si="16"/>
        <v>0</v>
      </c>
      <c r="O112" s="629">
        <f t="shared" si="17"/>
        <v>0</v>
      </c>
      <c r="P112" s="629">
        <f t="shared" si="18"/>
        <v>0</v>
      </c>
    </row>
    <row r="113" spans="1:17">
      <c r="A113" s="622">
        <f t="shared" si="10"/>
        <v>84</v>
      </c>
      <c r="B113" s="458" t="s">
        <v>618</v>
      </c>
      <c r="C113" s="654">
        <v>2025</v>
      </c>
      <c r="D113" s="629">
        <v>0</v>
      </c>
      <c r="E113" s="642">
        <f t="shared" si="11"/>
        <v>0</v>
      </c>
      <c r="F113" s="640">
        <v>1</v>
      </c>
      <c r="G113" s="640">
        <v>366</v>
      </c>
      <c r="H113" s="642">
        <f t="shared" si="12"/>
        <v>0</v>
      </c>
      <c r="I113" s="633">
        <f t="shared" si="13"/>
        <v>0</v>
      </c>
      <c r="K113" s="629">
        <v>0</v>
      </c>
      <c r="L113" s="629">
        <f>K113-D113</f>
        <v>0</v>
      </c>
      <c r="M113" s="629">
        <f>IF(AND( D113&gt;=0, K113&gt;=0), IF( L113&gt;=0, H113, K113/ D113* H113), IF(AND( D113&lt;0, K113&lt;0), IF( L113&lt;0,H113, K113/ D113* H113),0))</f>
        <v>0</v>
      </c>
      <c r="N113" s="629">
        <f>IF(AND( D113&gt;=0, K113&gt;=0), IF( L113&gt;=0, L113*50%,0), IF(AND( D113&lt;0, K113&lt;0),IF( L113&lt;0, L113*50%,0),0))</f>
        <v>0</v>
      </c>
      <c r="O113" s="629">
        <f>IF(AND( D113&gt;=0, K113&lt;=0), K113*50%, IF(AND( D113&lt;0, K113&gt;=0), K113*50%,0))</f>
        <v>0</v>
      </c>
      <c r="P113" s="629">
        <f t="shared" si="18"/>
        <v>0</v>
      </c>
    </row>
    <row r="114" spans="1:17" ht="15.75" thickBot="1">
      <c r="A114" s="622">
        <f t="shared" si="10"/>
        <v>85</v>
      </c>
      <c r="B114" s="459" t="s">
        <v>619</v>
      </c>
      <c r="C114" s="459"/>
      <c r="D114" s="643">
        <f>SUM(D101:D113)</f>
        <v>0</v>
      </c>
      <c r="E114" s="644"/>
      <c r="F114" s="644"/>
      <c r="G114" s="644"/>
      <c r="H114" s="644"/>
      <c r="I114" s="642"/>
      <c r="K114" s="643">
        <f>SUM(K102:K113)</f>
        <v>0</v>
      </c>
      <c r="L114" s="643">
        <f>SUM(L102:L113)</f>
        <v>0</v>
      </c>
    </row>
    <row r="115" spans="1:17" s="624" customFormat="1" ht="12.75" customHeight="1" thickTop="1">
      <c r="A115" s="622"/>
      <c r="B115" s="623"/>
      <c r="C115" s="623"/>
      <c r="D115" s="623"/>
      <c r="G115" s="631"/>
      <c r="H115" s="623"/>
      <c r="K115" s="623"/>
      <c r="L115" s="623"/>
      <c r="M115" s="623"/>
      <c r="P115" s="631"/>
      <c r="Q115" s="623"/>
    </row>
    <row r="116" spans="1:17" s="624" customFormat="1" ht="12.75" customHeight="1">
      <c r="A116" s="622"/>
      <c r="B116" s="623"/>
      <c r="C116" s="623"/>
      <c r="D116" s="623"/>
      <c r="G116" s="631"/>
      <c r="H116" s="623"/>
      <c r="K116" s="623"/>
      <c r="L116" s="623"/>
      <c r="M116" s="623"/>
      <c r="P116" s="631"/>
      <c r="Q116" s="623"/>
    </row>
    <row r="117" spans="1:17">
      <c r="J117" s="445"/>
      <c r="K117" s="623"/>
      <c r="L117" s="623"/>
      <c r="M117" s="623"/>
      <c r="N117" s="624"/>
      <c r="O117" s="624"/>
      <c r="P117" s="631"/>
      <c r="Q117" s="623"/>
    </row>
    <row r="118" spans="1:17" ht="93.75" customHeight="1">
      <c r="A118" s="646">
        <f>A114+1</f>
        <v>86</v>
      </c>
      <c r="B118" s="729" t="s">
        <v>785</v>
      </c>
      <c r="C118" s="729"/>
      <c r="D118" s="729"/>
      <c r="E118" s="729"/>
      <c r="F118" s="729"/>
      <c r="G118" s="729"/>
      <c r="H118" s="729"/>
      <c r="I118" s="729"/>
      <c r="J118" s="729"/>
      <c r="K118" s="623"/>
      <c r="L118" s="623"/>
      <c r="M118" s="623"/>
      <c r="N118" s="624"/>
      <c r="O118" s="624"/>
      <c r="P118" s="631"/>
      <c r="Q118" s="623"/>
    </row>
    <row r="119" spans="1:17">
      <c r="K119" s="623"/>
      <c r="L119" s="623"/>
      <c r="M119" s="623"/>
      <c r="N119" s="624"/>
      <c r="O119" s="624"/>
      <c r="P119" s="631"/>
      <c r="Q119" s="623"/>
    </row>
    <row r="120" spans="1:17" ht="78" customHeight="1">
      <c r="A120" s="460">
        <f>A118+1</f>
        <v>87</v>
      </c>
      <c r="B120" s="729" t="s">
        <v>786</v>
      </c>
      <c r="C120" s="729"/>
      <c r="D120" s="729"/>
      <c r="E120" s="729"/>
      <c r="F120" s="729"/>
      <c r="G120" s="729"/>
      <c r="H120" s="729"/>
      <c r="I120" s="729"/>
      <c r="J120" s="729"/>
      <c r="K120" s="623"/>
      <c r="L120" s="623"/>
      <c r="M120" s="623"/>
      <c r="N120" s="624"/>
      <c r="O120" s="624"/>
      <c r="P120" s="631"/>
      <c r="Q120" s="623"/>
    </row>
    <row r="121" spans="1:17">
      <c r="K121" s="623"/>
      <c r="L121" s="623"/>
      <c r="M121" s="623"/>
      <c r="N121" s="624"/>
      <c r="O121" s="624"/>
      <c r="P121" s="631"/>
      <c r="Q121" s="623"/>
    </row>
    <row r="122" spans="1:17" ht="60" customHeight="1">
      <c r="A122" s="460">
        <f>A120+1</f>
        <v>88</v>
      </c>
      <c r="B122" s="729" t="s">
        <v>787</v>
      </c>
      <c r="C122" s="729"/>
      <c r="D122" s="729"/>
      <c r="E122" s="729"/>
      <c r="F122" s="729"/>
      <c r="G122" s="729"/>
      <c r="H122" s="729"/>
      <c r="I122" s="729"/>
      <c r="J122" s="729"/>
      <c r="K122" s="623"/>
      <c r="L122" s="623"/>
      <c r="M122" s="623"/>
      <c r="N122" s="624"/>
      <c r="O122" s="624"/>
      <c r="P122" s="631"/>
      <c r="Q122" s="623"/>
    </row>
    <row r="124" spans="1:17" ht="79.5" customHeight="1">
      <c r="A124" s="460">
        <f>A122+1</f>
        <v>89</v>
      </c>
      <c r="B124" s="729" t="s">
        <v>788</v>
      </c>
      <c r="C124" s="729"/>
      <c r="D124" s="729"/>
      <c r="E124" s="729"/>
      <c r="F124" s="729"/>
      <c r="G124" s="729"/>
      <c r="H124" s="729"/>
      <c r="I124" s="729"/>
      <c r="J124" s="729"/>
    </row>
    <row r="126" spans="1:17" ht="51" customHeight="1">
      <c r="A126" s="460">
        <f>A124+1</f>
        <v>90</v>
      </c>
      <c r="B126" s="729" t="s">
        <v>789</v>
      </c>
      <c r="C126" s="729"/>
      <c r="D126" s="729"/>
      <c r="E126" s="729"/>
      <c r="F126" s="729"/>
      <c r="G126" s="729"/>
      <c r="H126" s="729"/>
      <c r="I126" s="729"/>
      <c r="J126" s="729"/>
    </row>
  </sheetData>
  <mergeCells count="16">
    <mergeCell ref="B120:J120"/>
    <mergeCell ref="B122:J122"/>
    <mergeCell ref="B124:J124"/>
    <mergeCell ref="B126:J126"/>
    <mergeCell ref="B36:J36"/>
    <mergeCell ref="G57:G58"/>
    <mergeCell ref="P57:P58"/>
    <mergeCell ref="G77:G78"/>
    <mergeCell ref="P77:P78"/>
    <mergeCell ref="B118:J118"/>
    <mergeCell ref="A2:J2"/>
    <mergeCell ref="A3:J3"/>
    <mergeCell ref="B11:J11"/>
    <mergeCell ref="B13:J13"/>
    <mergeCell ref="G16:G17"/>
    <mergeCell ref="P16:P17"/>
  </mergeCells>
  <pageMargins left="0.7" right="0.7" top="0.75" bottom="0.75" header="0.3" footer="0.3"/>
  <pageSetup scale="37" fitToWidth="3" fitToHeight="4" orientation="portrait" r:id="rId1"/>
  <rowBreaks count="1" manualBreakCount="1">
    <brk id="75"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L23"/>
  <sheetViews>
    <sheetView view="pageBreakPreview" zoomScale="80" zoomScaleNormal="100" zoomScaleSheetLayoutView="80" workbookViewId="0">
      <selection activeCell="K1" sqref="K1:L1"/>
    </sheetView>
  </sheetViews>
  <sheetFormatPr defaultColWidth="6.77734375" defaultRowHeight="15"/>
  <cols>
    <col min="1" max="5" width="6.77734375" style="462"/>
    <col min="6" max="6" width="9.88671875" style="462" customWidth="1"/>
    <col min="7" max="7" width="6.77734375" style="462"/>
    <col min="8" max="8" width="9.88671875" style="462" customWidth="1"/>
    <col min="9" max="16384" width="6.77734375" style="462"/>
  </cols>
  <sheetData>
    <row r="1" spans="1:12" s="461" customFormat="1">
      <c r="A1" s="754" t="s">
        <v>412</v>
      </c>
      <c r="B1" s="754"/>
      <c r="C1" s="754"/>
      <c r="D1" s="754"/>
      <c r="E1" s="754"/>
      <c r="F1" s="754"/>
      <c r="G1" s="754"/>
      <c r="H1" s="754"/>
      <c r="I1" s="754"/>
      <c r="J1" s="754"/>
      <c r="K1" s="758" t="s">
        <v>409</v>
      </c>
      <c r="L1" s="758"/>
    </row>
    <row r="2" spans="1:12" s="461" customFormat="1">
      <c r="A2" s="723" t="s">
        <v>883</v>
      </c>
      <c r="B2" s="723"/>
      <c r="C2" s="723"/>
      <c r="D2" s="723"/>
      <c r="E2" s="723"/>
      <c r="F2" s="723"/>
      <c r="G2" s="723"/>
      <c r="H2" s="723"/>
      <c r="I2" s="723"/>
      <c r="J2" s="723"/>
      <c r="K2" s="723"/>
    </row>
    <row r="3" spans="1:12" s="461" customFormat="1">
      <c r="A3" s="733" t="s">
        <v>790</v>
      </c>
      <c r="B3" s="733"/>
      <c r="C3" s="733"/>
      <c r="D3" s="733"/>
      <c r="E3" s="733"/>
      <c r="F3" s="733"/>
      <c r="G3" s="733"/>
      <c r="H3" s="733"/>
      <c r="I3" s="733"/>
      <c r="J3" s="733"/>
      <c r="K3" s="733"/>
    </row>
    <row r="5" spans="1:12" ht="117" customHeight="1">
      <c r="A5" s="734" t="s">
        <v>791</v>
      </c>
      <c r="B5" s="734"/>
      <c r="C5" s="734"/>
      <c r="D5" s="734"/>
      <c r="E5" s="734"/>
      <c r="F5" s="734"/>
      <c r="G5" s="734"/>
      <c r="H5" s="734"/>
      <c r="I5" s="734"/>
    </row>
    <row r="7" spans="1:12" ht="15" customHeight="1">
      <c r="F7" s="735"/>
      <c r="G7" s="736" t="s">
        <v>792</v>
      </c>
    </row>
    <row r="8" spans="1:12">
      <c r="F8" s="735"/>
      <c r="G8" s="736"/>
    </row>
    <row r="9" spans="1:12">
      <c r="A9" s="463" t="s">
        <v>793</v>
      </c>
      <c r="G9" s="736"/>
    </row>
    <row r="11" spans="1:12">
      <c r="A11" s="462" t="s">
        <v>794</v>
      </c>
      <c r="F11" s="464"/>
      <c r="G11" s="465">
        <v>39306.389579181072</v>
      </c>
    </row>
    <row r="12" spans="1:12">
      <c r="A12" s="462" t="s">
        <v>795</v>
      </c>
      <c r="F12" s="464"/>
      <c r="G12" s="465">
        <v>2855.0322599926903</v>
      </c>
    </row>
    <row r="14" spans="1:12">
      <c r="A14" s="462" t="s">
        <v>796</v>
      </c>
      <c r="G14" s="466">
        <f>SUM(G11:G13)</f>
        <v>42161.42183917376</v>
      </c>
    </row>
    <row r="15" spans="1:12">
      <c r="G15" s="467"/>
    </row>
    <row r="16" spans="1:12">
      <c r="A16" s="462" t="s">
        <v>797</v>
      </c>
      <c r="G16" s="468">
        <f>'WP4 - Tax Rates'!D15</f>
        <v>0.19896800000000003</v>
      </c>
    </row>
    <row r="18" spans="1:12" ht="15.75" thickBot="1">
      <c r="A18" s="462" t="s">
        <v>798</v>
      </c>
      <c r="G18" s="469">
        <f>G14*G16</f>
        <v>8388.7737804967255</v>
      </c>
      <c r="H18" s="470" t="s">
        <v>799</v>
      </c>
      <c r="I18" s="463"/>
      <c r="J18" s="463"/>
      <c r="K18" s="463"/>
    </row>
    <row r="19" spans="1:12" s="471" customFormat="1" ht="15.75" thickTop="1">
      <c r="A19" s="462"/>
      <c r="B19" s="462"/>
      <c r="C19" s="462"/>
      <c r="D19" s="462"/>
      <c r="E19" s="462"/>
      <c r="F19" s="462"/>
      <c r="G19" s="462"/>
      <c r="H19" s="462"/>
      <c r="I19" s="462"/>
      <c r="J19" s="462"/>
      <c r="K19" s="462"/>
      <c r="L19" s="462"/>
    </row>
    <row r="20" spans="1:12" s="471" customFormat="1">
      <c r="A20" s="462" t="s">
        <v>800</v>
      </c>
      <c r="B20" s="462"/>
      <c r="C20" s="462"/>
      <c r="D20" s="462"/>
      <c r="E20" s="462"/>
      <c r="F20" s="462"/>
      <c r="G20" s="472">
        <f>'Nonlevelized-IOU'!D192</f>
        <v>1.3310439377603855</v>
      </c>
      <c r="H20" s="451"/>
      <c r="I20" s="462"/>
      <c r="J20" s="462"/>
      <c r="K20" s="462"/>
      <c r="L20" s="462"/>
    </row>
    <row r="21" spans="1:12" s="471" customFormat="1">
      <c r="A21" s="462"/>
      <c r="B21" s="462"/>
      <c r="C21" s="462"/>
      <c r="D21" s="462"/>
      <c r="E21" s="462"/>
      <c r="F21" s="462"/>
      <c r="G21" s="462"/>
      <c r="H21" s="462"/>
      <c r="I21" s="462"/>
      <c r="J21" s="462"/>
      <c r="K21" s="462"/>
      <c r="L21" s="462"/>
    </row>
    <row r="22" spans="1:12" s="471" customFormat="1" ht="15.75" thickBot="1">
      <c r="A22" s="462" t="s">
        <v>801</v>
      </c>
      <c r="B22" s="462"/>
      <c r="C22" s="462"/>
      <c r="D22" s="462"/>
      <c r="E22" s="462"/>
      <c r="F22" s="462"/>
      <c r="G22" s="469">
        <f>G18*G20</f>
        <v>11165.826485773438</v>
      </c>
      <c r="H22" s="470" t="s">
        <v>802</v>
      </c>
      <c r="I22" s="462"/>
      <c r="J22" s="462"/>
      <c r="K22" s="462"/>
      <c r="L22" s="462"/>
    </row>
    <row r="23" spans="1:12" ht="15.75" thickTop="1"/>
  </sheetData>
  <mergeCells count="6">
    <mergeCell ref="A2:K2"/>
    <mergeCell ref="A3:K3"/>
    <mergeCell ref="A5:I5"/>
    <mergeCell ref="F7:F8"/>
    <mergeCell ref="G7:G9"/>
    <mergeCell ref="K1:L1"/>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901421D25D345B060082F92A13147" ma:contentTypeVersion="2" ma:contentTypeDescription="Create a new document." ma:contentTypeScope="" ma:versionID="7046c6d403b308d594b5aca56d28ff49">
  <xsd:schema xmlns:xsd="http://www.w3.org/2001/XMLSchema" xmlns:xs="http://www.w3.org/2001/XMLSchema" xmlns:p="http://schemas.microsoft.com/office/2006/metadata/properties" xmlns:ns2="1a3ba243-4f44-43d4-9dd4-0ef184be45f3" targetNamespace="http://schemas.microsoft.com/office/2006/metadata/properties" ma:root="true" ma:fieldsID="772f21e0156c427950a1c0e745947d02" ns2:_="">
    <xsd:import namespace="1a3ba243-4f44-43d4-9dd4-0ef184be45f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ba243-4f44-43d4-9dd4-0ef184be4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42C41B-7D33-49C4-8A4D-5F313C70DE43}">
  <ds:schemaRefs>
    <ds:schemaRef ds:uri="http://schemas.microsoft.com/sharepoint/v3/contenttype/forms"/>
  </ds:schemaRefs>
</ds:datastoreItem>
</file>

<file path=customXml/itemProps2.xml><?xml version="1.0" encoding="utf-8"?>
<ds:datastoreItem xmlns:ds="http://schemas.openxmlformats.org/officeDocument/2006/customXml" ds:itemID="{051BAA5F-C087-4753-A471-B7130A345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ba243-4f44-43d4-9dd4-0ef184be4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2FA90-5878-4EE5-95CD-8C7AAD286CAF}">
  <ds:schemaRefs>
    <ds:schemaRef ds:uri="1a3ba243-4f44-43d4-9dd4-0ef184be45f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Nonlevelized-IOU</vt:lpstr>
      <vt:lpstr>Attachment GG</vt:lpstr>
      <vt:lpstr>Att 1 - Depreciation</vt:lpstr>
      <vt:lpstr>Att 2 Excess Deficient Summary</vt:lpstr>
      <vt:lpstr>Att 2.1 Averaging &amp; Proration</vt:lpstr>
      <vt:lpstr>Att 2.2 Excess Deficient ADIT</vt:lpstr>
      <vt:lpstr>WP1 - Cost Support</vt:lpstr>
      <vt:lpstr>WP2 - ADIT</vt:lpstr>
      <vt:lpstr>WP3 - Perm Tax Diff</vt:lpstr>
      <vt:lpstr>WP4 - Tax Rates</vt:lpstr>
      <vt:lpstr>WP5 - WACC</vt:lpstr>
      <vt:lpstr>WP6 - Capital Structure</vt:lpstr>
      <vt:lpstr>WP7 - True-Up Adjustment</vt:lpstr>
      <vt:lpstr>WP8 - True-Up Interest Rate</vt:lpstr>
      <vt:lpstr>'Att 1 - Depreciation'!Print_Area</vt:lpstr>
      <vt:lpstr>'Att 2 Excess Deficient Summary'!Print_Area</vt:lpstr>
      <vt:lpstr>'Attachment GG'!Print_Area</vt:lpstr>
      <vt:lpstr>'Nonlevelized-IOU'!Print_Area</vt:lpstr>
      <vt:lpstr>'WP1 - Cost Support'!Print_Area</vt:lpstr>
      <vt:lpstr>'WP2 - ADIT'!Print_Area</vt:lpstr>
      <vt:lpstr>'WP4 - Tax Rates'!Print_Area</vt:lpstr>
      <vt:lpstr>'WP5 - WACC'!Print_Area</vt:lpstr>
      <vt:lpstr>'WP6 - Capital Structure'!Print_Area</vt:lpstr>
      <vt:lpstr>'WP7 - True-Up Adjustment'!Print_Area</vt:lpstr>
      <vt:lpstr>'WP8 - True-Up Interest Rate'!Print_Area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 User</dc:creator>
  <cp:lastModifiedBy>Todd Schavrien</cp:lastModifiedBy>
  <cp:lastPrinted>2024-09-26T18:07:13Z</cp:lastPrinted>
  <dcterms:created xsi:type="dcterms:W3CDTF">2008-03-20T17:17:47Z</dcterms:created>
  <dcterms:modified xsi:type="dcterms:W3CDTF">2024-09-26T18:11:07Z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0x01010048B901421D25D345B060082F92A13147</vt:lpwstr>
  </property>
  <property fmtid="{D5CDD505-2E9C-101B-9397-08002B2CF9AE}" pid="3" name="Taxes" linkTarget="Prop_Taxes">
    <vt:lpwstr>#REF!</vt:lpwstr>
  </property>
</Properties>
</file>